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wazona" sheetId="2" r:id="rId2"/>
  </sheets>
  <definedNames>
    <definedName name="Excel_BuiltIn_Print_Area" localSheetId="0">'Arkusz1'!$A$1:$K$295</definedName>
    <definedName name="_xlnm.Print_Area" localSheetId="0">'Arkusz1'!$A$1:$K$295</definedName>
  </definedNames>
  <calcPr fullCalcOnLoad="1" fullPrecision="0"/>
</workbook>
</file>

<file path=xl/sharedStrings.xml><?xml version="1.0" encoding="utf-8"?>
<sst xmlns="http://schemas.openxmlformats.org/spreadsheetml/2006/main" count="1971" uniqueCount="1110">
  <si>
    <t xml:space="preserve"> </t>
  </si>
  <si>
    <t>Załącznik nr 2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</si>
  <si>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</si>
  <si>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</si>
  <si>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</si>
  <si>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</si>
  <si>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</si>
  <si>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</si>
  <si>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</si>
  <si>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Numer katalogowy</t>
  </si>
  <si>
    <t>Stawka VAT</t>
  </si>
  <si>
    <t>Wartość Netto</t>
  </si>
  <si>
    <t>Wartość Brutto</t>
  </si>
  <si>
    <t xml:space="preserve">Strzykawka 100ml, skalowana co 2 ml sterylna, trzyczęściowa, podwójne uszczelnienie tłoka, dodatkowy łącznik w kształcie stożka </t>
  </si>
  <si>
    <t>szt.</t>
  </si>
  <si>
    <t>Strzykawka niskooporowa 10ml</t>
  </si>
  <si>
    <t>Balton/SN10</t>
  </si>
  <si>
    <t>Igła do punkcji mostka i talerza biodrowego 16 G, ogranicznik głębokości regulowany śrubowo w zakresie 0,48-4,8 cm, skośny szlif końca dalszego igły umożliwia sprawną penetrację, wygodny, ergonomiczny uchwyt w kształcie półksiężyca, złącze typu Luer Lock, jałowa, jednorazowego użytku,</t>
  </si>
  <si>
    <t>op</t>
  </si>
  <si>
    <t>MDL/PIL 1610/75,                   PIL 1610/75</t>
  </si>
  <si>
    <t>Zestaw tlenowo-nosowy „wąsy" dł. 200-210 cm, pakowany folia-papier</t>
  </si>
  <si>
    <t>Sumi/43-1021</t>
  </si>
  <si>
    <t>Przedłużacz do pompy infuzyjnej bez DEHP dł. 1500 mm</t>
  </si>
  <si>
    <t>szt</t>
  </si>
  <si>
    <t>Margomed/004 212</t>
  </si>
  <si>
    <t>Zestaw do kaniulacji dużych naczyń 7Fx20, zestaw zawiera: dwuświatłowy cewnik (rozm. 7Fx20cm); igła (rozm. 18G); prowadnica (dł. 60cm), rozszerzacz; skalpel; strzykawka 10 ml</t>
  </si>
  <si>
    <t>B.Braun/     4167385-07</t>
  </si>
  <si>
    <t>Zestaw do kaniulacji dużych naczyń rozm. 7Fx16cm, zestaw zawiera: antybakteryjny trzyświatłowy cewnik wykonany z mieszaniny poliuretanu i srebra (przezroczyste kanały: 16Ga, 18Ga, 18Ga z kolorystycznie kodowanymi klamerkami zaciskowymi), na delcie cewnika podane informacje o ilości kanałów, długości i średnicy cewnika, centymetrowe oznaczenia długości na cewniku; rozszerzadło (rozm. 8,5Fx8cm); prowadnica ze znacznikami głębokości (rozm. 0,89mmx60cm); igła wprowadzająca (rozm.18 Gax7cm); skrzydełka mocujące z dodatkową nakładką unieruchamiającą; strzykawka 5ml; łącznik Y; skalpel; koreczki z portami; naklejki identyfikacyjne</t>
  </si>
  <si>
    <t>Teleflex/CV-22703</t>
  </si>
  <si>
    <t>Zestaw do znieczuleń zewnątrzoponowych 18G, mały</t>
  </si>
  <si>
    <t>B.Braun/4514017</t>
  </si>
  <si>
    <t>Przyrząd do przetaczania z pomiernikiem OCŻ</t>
  </si>
  <si>
    <t>PolafaL/110301</t>
  </si>
  <si>
    <t>Opaska do identyfikacji dla dorosłych</t>
  </si>
  <si>
    <t>Greetmed/brak</t>
  </si>
  <si>
    <t>Ostrza do skalpeli ze stali węglowej pakowane po 100 szt., rozmiar i nazwa producenta wygrawerowane na ostrzu</t>
  </si>
  <si>
    <t>a</t>
  </si>
  <si>
    <t>Ostrze wymienne nr 10</t>
  </si>
  <si>
    <t>Swenn Morton/02**</t>
  </si>
  <si>
    <t>b</t>
  </si>
  <si>
    <t xml:space="preserve">Ostrze wymienne nr 11 </t>
  </si>
  <si>
    <t>c</t>
  </si>
  <si>
    <t xml:space="preserve">Ostrze wymienne nr 12 </t>
  </si>
  <si>
    <t>d</t>
  </si>
  <si>
    <t>Ostrze wymienne nr 15</t>
  </si>
  <si>
    <t>e</t>
  </si>
  <si>
    <t xml:space="preserve">Ostrze wymienne nr 20 </t>
  </si>
  <si>
    <t>f</t>
  </si>
  <si>
    <t xml:space="preserve">Ostrze wymienne nr 22 </t>
  </si>
  <si>
    <t>g</t>
  </si>
  <si>
    <t>Ostrze wymienne nr 24</t>
  </si>
  <si>
    <t>Elektroda do monitorowania, fi 50</t>
  </si>
  <si>
    <t>Esvico/ES GS50</t>
  </si>
  <si>
    <t>Pojemnik do odsysania ran REDON- 200ml, sterylny</t>
  </si>
  <si>
    <t>Remix/brak</t>
  </si>
  <si>
    <r>
      <rPr>
        <sz val="11"/>
        <rFont val="Calibri"/>
        <family val="2"/>
      </rPr>
      <t>Worki do zbiórki moczu z odpływem,  2L</t>
    </r>
    <r>
      <rPr>
        <sz val="11"/>
        <color indexed="10"/>
        <rFont val="Times New Roman"/>
        <family val="1"/>
      </rPr>
      <t xml:space="preserve"> </t>
    </r>
  </si>
  <si>
    <t xml:space="preserve">STANDARD MEDICAL ST1209   </t>
  </si>
  <si>
    <t>Worek do diurezy, worek do zbiórki moczu o pojemności 2000 ml, komora pomiarowa o pojemności 400 ml, komora przeźroczysta z podziałką co 1 ml (2 – 40 ml), co 5ml (40 - 50ml), co 10ml (50 - 60ml), co 20ml (60 - 160ml), co 40ml (160 - 400ml) umożliwiająca prawidłowy pomiar, niezałamujaca się, przeźroczysta rurka przelewowa, z zaworem antyrefluksyjnym pomiędzy komorą pomiarową a workiem do zbiórki moczu, zawór antyrefluksyjny przy drenie, port do pobierania próbek, dren odporny na załamania o długości 150 cm, sterylny</t>
  </si>
  <si>
    <t xml:space="preserve">STANDARD MEDICAL ST1502 </t>
  </si>
  <si>
    <t>Zestaw do lewatywy, niesterylny</t>
  </si>
  <si>
    <t xml:space="preserve">Greetmed/GT029-900B  </t>
  </si>
  <si>
    <t>Szpatułki drewniane niejałowe pakowane po 100 szt.</t>
  </si>
  <si>
    <t>op.</t>
  </si>
  <si>
    <t xml:space="preserve">Greetmed/               GT128-100    </t>
  </si>
  <si>
    <t>Szpatułki drewniane jałowe pakowane pojedynczo, 100 szt. w opakowaniu</t>
  </si>
  <si>
    <t>Greetmed/               GT128-100S</t>
  </si>
  <si>
    <t>Zestaw do OB (kompletny) plastikowy, probówka 1ml + rurka 200 szt. kapilar + 200 szt probówek jednorazowy</t>
  </si>
  <si>
    <t>Medlab/120-0555</t>
  </si>
  <si>
    <t>Pojemnik do igieł 0,7 l (okrągłe) w kolorze czerwonym</t>
  </si>
  <si>
    <t>Marplast/brak</t>
  </si>
  <si>
    <t>Pojemnik do igieł 1 l żółty</t>
  </si>
  <si>
    <t>Pojemnik do igieł 1 l czerwony</t>
  </si>
  <si>
    <t>Plaspol/ brak</t>
  </si>
  <si>
    <t>Pojemnik do igieł 2 l w kolorze czerwonym</t>
  </si>
  <si>
    <t>Pojemnik na odpady medyczne do bezpiecznego gromadzenia odpadów medycznych, w tym także igieł czy pipet posiadający otwór wrzutowy, umożliwiający bezdotykowe pozbycie się igieł, wykonany z  nieprzemakalnego czerwonego tworzywa sztucznego - polipropylenu,  - odporny na przekłucia i inne uszkodzenia mechaniczne, pojemność  3,5 l</t>
  </si>
  <si>
    <t>Pojemnik na odpady medyczne do bezpiecznego gromadzenia odpadów medycznych, w tym także igieł czy pipet posiadający otwór wrzutowy, umożliwiający bezdotykowe pozbycie się igieł, wykonany z  nieprzemakalnego czerwonego tworzywa sztucznego - polipropylenu,  - odporny na przekłucia i inne uszkodzenia mechaniczne, pojemność  5 l</t>
  </si>
  <si>
    <t>Pojemnik na odpady medyczne do bezpiecznego gromadzenia odpadów medycznych, w tym także igieł czy pipet posiadający otwór wrzutowy, umożliwiający bezdotykowe pozbycie się igieł, wykonany z  nieprzemakalnego czerwonego tworzywa sztucznego - polipropylenu,  - odporny na przekłucia i inne uszkodzenia mechaniczne, pojemność  10 l</t>
  </si>
  <si>
    <t>Pojemnik do transportu moczu 100 ml, niesterylny</t>
  </si>
  <si>
    <t>SANMED PM-02N</t>
  </si>
  <si>
    <t xml:space="preserve">Kieliszki do leków 1x użytku, poj. 25-30ml </t>
  </si>
  <si>
    <t>promed Plast/ K2</t>
  </si>
  <si>
    <t>Wieszak do worków do moczu, dwuramienny</t>
  </si>
  <si>
    <t>Szczoteczki do cytologi sterylne z grzebykiem długość trzonka 14-17 cm umożliwiające  pobranie w rozmazie jednocześnie komórek z szyjki macicy, kanału szyjki i strefy transformacji, typ "miotełka"</t>
  </si>
  <si>
    <t>Cyrofix lub Cytofix płyn do utrwalania preparatów cytologicznych bez rozpylacza</t>
  </si>
  <si>
    <t>Samko/brak</t>
  </si>
  <si>
    <t>Maska do podawania tlenu dla dorosłych z drenem rozmiar do wyboru zamawiającego</t>
  </si>
  <si>
    <t>Staza automatyczna</t>
  </si>
  <si>
    <t>Staza bezlateksowa</t>
  </si>
  <si>
    <t>Osłonki na głowice USG niesterylne, op=144 szt.</t>
  </si>
  <si>
    <t>Pleasure Latex/brak</t>
  </si>
  <si>
    <t>Golarka medyczna do pola operacyjnego, jedno ostrze szerokość golenia 4cm</t>
  </si>
  <si>
    <t>Process Construction/MED-08</t>
  </si>
  <si>
    <r>
      <rPr>
        <sz val="11"/>
        <rFont val="Calibri"/>
        <family val="2"/>
      </rPr>
      <t xml:space="preserve">Ustniki do spirometru PSA 1000 Mikro Plus / </t>
    </r>
    <r>
      <rPr>
        <sz val="11"/>
        <rFont val="Calibri"/>
        <family val="2"/>
      </rPr>
      <t xml:space="preserve">nie papierowe </t>
    </r>
  </si>
  <si>
    <t xml:space="preserve">USTNIK PLASTIKOWY DO SPIROMETRU ABCMED US 050 </t>
  </si>
  <si>
    <t>Pneumotachograf DPP / nie papierowe</t>
  </si>
  <si>
    <t xml:space="preserve">abcMed/DP 050  </t>
  </si>
  <si>
    <t>Kateter do drenażu klatki piersiowej z trokarem Fr 14</t>
  </si>
  <si>
    <t>Galmed/65***4003</t>
  </si>
  <si>
    <t xml:space="preserve">Kateter do drenażu klatki piersiowej z trokarem Fr 16 </t>
  </si>
  <si>
    <t>Kateter do drenażu klatki piersiowej z trokarem Fr 20</t>
  </si>
  <si>
    <t>Kateter do drenażu klatki piersiowej z trokarem Fr 24</t>
  </si>
  <si>
    <t>Kateter do drenażu klatki piersiowej z trokarem Fr 28</t>
  </si>
  <si>
    <t>Galmed/65***4004</t>
  </si>
  <si>
    <t xml:space="preserve">Vacsax Limited/ 112-5720      </t>
  </si>
  <si>
    <t>Wkład workowy 1X do odsysania* ze zintergowaną pokrywą wyposażoną w dwa króćce pacjent-próżnia,wyposażony w filtr p/bakteryjny i hydrofobowy,pełniący funkcje zastawki antyrefluksowej, 2000 ml</t>
  </si>
  <si>
    <t xml:space="preserve">Vacsax Limited/ 112-3178   </t>
  </si>
  <si>
    <t>Koc ratunkowy termiczny</t>
  </si>
  <si>
    <t xml:space="preserve">Greetmed/GT084-100  </t>
  </si>
  <si>
    <t>Aparat do przetoczeń płynów z precyzyjnym  kroplomierzem, możliwość ustawienia przepływu w ml/h w zakresie 0-250ml/2-350ml</t>
  </si>
  <si>
    <t>Cair/DF360</t>
  </si>
  <si>
    <t>Przyrząd do długotrwałej aspiracji leków z opakowania zbiorczego. Zastawka zwrotna z aplikatorem zabezpieczenie przed wypływem płynu, filtr p/bakteryjny 0,45 μ, MiniSpike</t>
  </si>
  <si>
    <t>B.Braun/4550560</t>
  </si>
  <si>
    <t>Test urazowy</t>
  </si>
  <si>
    <t xml:space="preserve">IZiZ/ GP103  </t>
  </si>
  <si>
    <r>
      <rPr>
        <sz val="11"/>
        <rFont val="Calibri"/>
        <family val="2"/>
      </rPr>
      <t>Szyna Zimmera 25 x 500 mm</t>
    </r>
    <r>
      <rPr>
        <sz val="11"/>
        <color indexed="10"/>
        <rFont val="Times New Roman"/>
        <family val="1"/>
      </rPr>
      <t xml:space="preserve"> </t>
    </r>
  </si>
  <si>
    <t>JKMED/SP50025</t>
  </si>
  <si>
    <t>Szyna Zimmera  230cm x 15 cm</t>
  </si>
  <si>
    <t>JKMED/SP23020</t>
  </si>
  <si>
    <t>Żel do USG i  EKG  500 ml</t>
  </si>
  <si>
    <t xml:space="preserve">AQUA MEDIKAL/112-1912 ,112-3805 </t>
  </si>
  <si>
    <t xml:space="preserve">Żel do USG 5000 ml </t>
  </si>
  <si>
    <t xml:space="preserve">UNIDEM/112-4453   </t>
  </si>
  <si>
    <t>Nebulizator do inhalatora Flaem Nuova, bez drenu</t>
  </si>
  <si>
    <t>Medbryd/104-4389</t>
  </si>
  <si>
    <t>Cewniki do odsysania górnych dróg oddechowych ścięte pod kątem prostym, zmatowiona powierzchnia, dwa otwory boczne naprzeciwległe, pakowany pojedynczo w opakowanie folia papier typu blister pack</t>
  </si>
  <si>
    <t xml:space="preserve">  nr 8</t>
  </si>
  <si>
    <t>Galmed/ 610803003</t>
  </si>
  <si>
    <t xml:space="preserve"> nr 10</t>
  </si>
  <si>
    <t>Galmed/ 611003003</t>
  </si>
  <si>
    <t xml:space="preserve">  nr 12</t>
  </si>
  <si>
    <t>Galmed/ 611203003</t>
  </si>
  <si>
    <t xml:space="preserve">  nr 14</t>
  </si>
  <si>
    <t>Galmed/ 611403003</t>
  </si>
  <si>
    <t xml:space="preserve">   nr 16</t>
  </si>
  <si>
    <t>Galmed/ 611603003</t>
  </si>
  <si>
    <t xml:space="preserve">   nr 18</t>
  </si>
  <si>
    <t>Galmed/ 611803003</t>
  </si>
  <si>
    <t>nr 20</t>
  </si>
  <si>
    <t>h</t>
  </si>
  <si>
    <t>nr 24</t>
  </si>
  <si>
    <t>Cewnik Foley, lateksowy,silikonowany, dwudrożny, pakowanie podwójne folia-folia, sterylizowany radiacyjnie</t>
  </si>
  <si>
    <t xml:space="preserve">   nr 8</t>
  </si>
  <si>
    <t>Mediquip/11086</t>
  </si>
  <si>
    <t xml:space="preserve">   nr 10</t>
  </si>
  <si>
    <t>Mediquip/11106</t>
  </si>
  <si>
    <t>Mediquip/25**7</t>
  </si>
  <si>
    <t xml:space="preserve">   nr 14</t>
  </si>
  <si>
    <t xml:space="preserve">   nr 20</t>
  </si>
  <si>
    <t xml:space="preserve">   nr 22</t>
  </si>
  <si>
    <t>i</t>
  </si>
  <si>
    <t xml:space="preserve">   nr 24</t>
  </si>
  <si>
    <t xml:space="preserve">  Cewnik Pezzera:</t>
  </si>
  <si>
    <t>nr 16</t>
  </si>
  <si>
    <t>nr 18</t>
  </si>
  <si>
    <t>nr 22</t>
  </si>
  <si>
    <t>nr 26</t>
  </si>
  <si>
    <t>nr 28</t>
  </si>
  <si>
    <t>nr 30</t>
  </si>
  <si>
    <t>nr 32</t>
  </si>
  <si>
    <t>Cewnik Tiemmana:</t>
  </si>
  <si>
    <t>Cewnik Foley`a silikonowy 18,20</t>
  </si>
  <si>
    <t xml:space="preserve">szt. </t>
  </si>
  <si>
    <t>Zgłębnik żołądkowy pakowany poedynczo, opakowanie typu blister pack, półprzezroczysty konektor, zmatowiona powierzchnia, długość 800 mm:</t>
  </si>
  <si>
    <t xml:space="preserve">  nr 16</t>
  </si>
  <si>
    <t>Galmed/671608000</t>
  </si>
  <si>
    <t xml:space="preserve">  nr 18</t>
  </si>
  <si>
    <t>Galmed/671808000</t>
  </si>
  <si>
    <t>Cewnik Thorax z kontrastem RTG:</t>
  </si>
  <si>
    <t>rozmiar  16</t>
  </si>
  <si>
    <t>Galmed/651605000</t>
  </si>
  <si>
    <t>rozmiar 20</t>
  </si>
  <si>
    <t>Galmed/652005000</t>
  </si>
  <si>
    <t>rozmiar 24</t>
  </si>
  <si>
    <t>Galmed/652405000</t>
  </si>
  <si>
    <t>rozmiar 28</t>
  </si>
  <si>
    <t>Galmed/652805000</t>
  </si>
  <si>
    <t>Cewnik Thorax z kontrastem RTG ( trocary)</t>
  </si>
  <si>
    <t>rozmiar 16</t>
  </si>
  <si>
    <t>Zgłębnik żołądkowy pakowany pojedynczo, opakowanie typu blister pack, zmatowiona powierzchnia, długość 1000 mm, wyposażony w prowadnice nr 25</t>
  </si>
  <si>
    <t>Sumi/56-2560</t>
  </si>
  <si>
    <t xml:space="preserve">  Cewnik Nelatona:</t>
  </si>
  <si>
    <t xml:space="preserve">Zestaw do odsysania pola operacyjnego,  typ Yankauer kanka standardowa zagięta bez kontroli odsysania  śr. 8 mm z drenem gładkim dł.2100, śr.8 mm. </t>
  </si>
  <si>
    <t>Galmed KP8+W8</t>
  </si>
  <si>
    <t>Dren prosty REDON nr 6x700</t>
  </si>
  <si>
    <t>Balton/KO-R*F/70</t>
  </si>
  <si>
    <t>Dren prosty REDON  nr 8x700</t>
  </si>
  <si>
    <t>Dren prosty REDON nr 10x700</t>
  </si>
  <si>
    <t>Dren prosty REDON nr 12x700</t>
  </si>
  <si>
    <t>Dren prosty REDON nr 14x700</t>
  </si>
  <si>
    <t>Dren prosty REDON nr 16x700</t>
  </si>
  <si>
    <t>Dren prosty REDON nr 18x700</t>
  </si>
  <si>
    <t>Dren Kehr nr 12, 50x16</t>
  </si>
  <si>
    <t>Dren Kehr nr 14, 50x16</t>
  </si>
  <si>
    <t>Dren Kehr nr 16,  70x16</t>
  </si>
  <si>
    <t>Dren Kehr nr 18,  50x16</t>
  </si>
  <si>
    <t>Kateter do embolektomii 3F/80 cm, jednokanałowy</t>
  </si>
  <si>
    <t>Balton/EFB3F/80</t>
  </si>
  <si>
    <t>Kateter do embolektomii 4F/80 cm, jednokanałowy</t>
  </si>
  <si>
    <t>Balton/EFB4F/80</t>
  </si>
  <si>
    <t>Rurka intubacyjna z mankietem w kształcie walca, silikonowana w masie, wyposażona w podwójny znacznik głębokości w postaci pełnych pierścieni, rozmiar na baloniku kontrolnym</t>
  </si>
  <si>
    <t>z mankietem nr 2</t>
  </si>
  <si>
    <t>SUMI/02-**12</t>
  </si>
  <si>
    <t>z mankietem nr 2,5</t>
  </si>
  <si>
    <t>z mankietem nr 3,</t>
  </si>
  <si>
    <t>SUMI/02-**10</t>
  </si>
  <si>
    <t>z mankietem nr 3,5</t>
  </si>
  <si>
    <t>z mankietem nr 5</t>
  </si>
  <si>
    <t>z mankietem nr 6</t>
  </si>
  <si>
    <t>z mankietem nr 6,5</t>
  </si>
  <si>
    <t>z mankietem nr 7</t>
  </si>
  <si>
    <t>z mankietem nr 7,5</t>
  </si>
  <si>
    <t>j</t>
  </si>
  <si>
    <t>z mankietem nr 8</t>
  </si>
  <si>
    <t>k</t>
  </si>
  <si>
    <t>z mankietem nr 8,5</t>
  </si>
  <si>
    <t>l</t>
  </si>
  <si>
    <t>z mankietem 9</t>
  </si>
  <si>
    <t xml:space="preserve"> Rurka intubacyjna zbrojona, z mankietem uszczelniającym niskociśnieniowym, silikonowana, wyposażona w podwójny znacznik głębokości, rozmiar na baloniku kontrolnym:</t>
  </si>
  <si>
    <t>nr 6</t>
  </si>
  <si>
    <t>Sumi/12-6010</t>
  </si>
  <si>
    <t>nr 7</t>
  </si>
  <si>
    <t>Sumi/12-7010</t>
  </si>
  <si>
    <t>nr 7,5</t>
  </si>
  <si>
    <t>Sumi/12-7510</t>
  </si>
  <si>
    <t>nr 8</t>
  </si>
  <si>
    <t>Sumi/12-8010</t>
  </si>
  <si>
    <t>Rurka tracheostomijna z mankietem, silikonowana, z prowadnicą i tasiemką mocującą, opakowanie folia-papier:</t>
  </si>
  <si>
    <t>Sumi/31-7010</t>
  </si>
  <si>
    <t>Sumi/31-7510</t>
  </si>
  <si>
    <t>Sumi/31-8010</t>
  </si>
  <si>
    <t>nr 8,5</t>
  </si>
  <si>
    <t>Sumi/31-8510</t>
  </si>
  <si>
    <t>Rurka intubacyjna bez mankietu, silikonowana w masie, posiadająca podwójny znacznik głębokości nr 2</t>
  </si>
  <si>
    <t>SUMI/07-2010</t>
  </si>
  <si>
    <t>Rurka ustno-gardłowa Guedel, opakowanie folia-papier, barwny kod wkładek, blokada przeciw zagryzieniu, dł. 70mm, nr 1</t>
  </si>
  <si>
    <t>SUMI/40-1107</t>
  </si>
  <si>
    <t>Rurka ustno-gardłowa Guedel, opakowanie folia-papier, barwny kod wkładek, blokada przeciw zagryzieniu, dł. 80mm, nr 2</t>
  </si>
  <si>
    <t>SUMI/40-1208</t>
  </si>
  <si>
    <t>Rurka ustno-gardłowa Guedel, opakowanie folia-papier, barwny kod wkładek, blokada przeciw zagryzieniu, dł. 100mm, nr 3</t>
  </si>
  <si>
    <t>SUMI/40-1310</t>
  </si>
  <si>
    <t>Rurka ustno-gardłowa Guedel, opakowanie folia-papier, barwny kod wkładek, blokada przeciw zagryzieniu, dł. 90mm, nr 3</t>
  </si>
  <si>
    <t>Rurka ustno-gardłowa Guedel, opakowanie folia-papier, barwny kod wkładek, blokada przeciw zagryzieniu, dł. 110mm, nr 4</t>
  </si>
  <si>
    <t>SUMI/40-1411</t>
  </si>
  <si>
    <t>Rurka ustno-gardłowa Guedel, opakowanie folia-papier, barwny kod wkładek, blokada przeciw zagryzieniu, dł. 60mm, nr 5</t>
  </si>
  <si>
    <t>SUMI/40-1006</t>
  </si>
  <si>
    <t>Rurka ustno-gardłowa Guedel, opakowanie folia-papier, barwny kod wkładek, blokada przeciw zagryzieniu, dł. 50mm, nr 00</t>
  </si>
  <si>
    <t>SUMI/40-1005</t>
  </si>
  <si>
    <t>Rurka ustno-gardłowa Guedel, opakowanie folia-papier, barwny kod wkładek, blokada przeciw zagryzieniu, dł. 40mm, nr 000</t>
  </si>
  <si>
    <t>SUMI/40-1004</t>
  </si>
  <si>
    <t>Rurka intubacyjna z odsysaniem z nad mankietu,nie zawierająca ftalanów, mankiet ciśnieniowy o cienkich ściankach zapobiegających traumatyzacji tkanek, balonik kontrolny posiadający numer pozwalający na natychmiastową identyfikację rurki, linia RTG przebiegająca przez cała długość rurki, dodatkowy otwór boczny o zaokrąglonych krawędziach,  dodatkowy przewód wtopiony w  rurkę z zaoblonym otworem nad mankietem zakończony końcówką luer z zatyczką, podziałka na rurce o centymetr, trzy oznaczenia rozmiaru ( na baloniku, na rurce, na łączniku), dwa oringi, łącznik 15mm trwale połączony z rurką,  rozm, 7 – 8</t>
  </si>
  <si>
    <t>SUMI/06-**11</t>
  </si>
  <si>
    <t>Zestaw do przezskórnej gastrostomii endoskopowej nr 18</t>
  </si>
  <si>
    <t>Nutricia/594822</t>
  </si>
  <si>
    <t>Zestaw do przezskórnej gastrostomii endoskopowej dla dzieci nr 14</t>
  </si>
  <si>
    <t>Nutricia/594821</t>
  </si>
  <si>
    <t>Zgłębnik żołądkowo - dwunastniczy dwukanałowy, poliuretanowy, długość drenu 120 cm, nr 18</t>
  </si>
  <si>
    <t>VYGON/1340.18</t>
  </si>
  <si>
    <t>Cewnik do karmienia Ch 4-12 bez zawartości ftalanów, informacja o ich braku na opakowaniu jednostkowym</t>
  </si>
  <si>
    <t>SUMI/50-**00</t>
  </si>
  <si>
    <t>Pojemnik do badań histopatologicznych 30ml</t>
  </si>
  <si>
    <t>KALTEK/112-7302</t>
  </si>
  <si>
    <t>Pojemnik do badań histopatologicznych 60ml</t>
  </si>
  <si>
    <t xml:space="preserve">KALTEK/112-7306 </t>
  </si>
  <si>
    <t>Pojemnik do badań histopatologicznych 500ml</t>
  </si>
  <si>
    <t>KALTEK/112-7281</t>
  </si>
  <si>
    <t>Pojemnik do badań histopatologicznych 1000ml</t>
  </si>
  <si>
    <t xml:space="preserve">KALTEK/112-7282  </t>
  </si>
  <si>
    <t>Pojemnik do badań histopatologicznych 2000ml</t>
  </si>
  <si>
    <t>Pojemnik do badań histopatologicznych 2500ml</t>
  </si>
  <si>
    <t xml:space="preserve">KALTEK/112-7292   </t>
  </si>
  <si>
    <t>Pojemnik do badań histopatologicznych 3000ml</t>
  </si>
  <si>
    <t>Pojemnik do badań histopatologicznych 5000ml</t>
  </si>
  <si>
    <t>zt.</t>
  </si>
  <si>
    <t>Łącznik do drenu prosty o budowie schodkowej, sterylny</t>
  </si>
  <si>
    <t>Sumi/9P--XX10</t>
  </si>
  <si>
    <t>Łącznik do drenu redukcyjny o budowie schodkowej, sterylny</t>
  </si>
  <si>
    <t>Sumi/9R-XX10</t>
  </si>
  <si>
    <t>Łącznik do drenu typu T o budowie schodkowej, sterylny</t>
  </si>
  <si>
    <t>Sumi/9T-XX10</t>
  </si>
  <si>
    <t>Łącznik do dreny typu Y o budowie schodkowej, sterylny</t>
  </si>
  <si>
    <t>Sumi/9Y-XX10</t>
  </si>
  <si>
    <t>Zestaw do podawania diet dojelitowych przy pomocy pompy do żywienia i w sposób grawitacyjny pasujący zarówno do opakowań typu pack jak i butelek(zestaw 3w1).Przyrząd do żywienia dojelitowego wykonany z tworzywa sztucznego przezroczysty, jałowy jednorazowego użytku. Posiadający regulator szybkości przepływu żywienia do jelita, komorę kroplową i silikonową wstawkę przystosowaną do pompy żywieniowej Flocare. Zakończony łącznikiem schodkowym kompatybilnym z dostępem do przewodu pokarmowego(tj. Zgłębnik dojelitowy,PEG)</t>
  </si>
  <si>
    <t>Nutricia/589825</t>
  </si>
  <si>
    <t>Aeroscopic/babyhaler - komora inhalacyjna</t>
  </si>
  <si>
    <t>Glaxo S.K./brak</t>
  </si>
  <si>
    <t xml:space="preserve">Zestaw drenów do drenażu klatki piersiowej, do zestawu dwubutlowego 2000ml, zawiera przewody wykonane z medycznego PCV, przezroczyste o śr. 0,71cm i długości 152cm, uniwersalny przykręcany łącznik, bez zawartości lateksu.  </t>
  </si>
  <si>
    <t xml:space="preserve">GRENA LTD 0203-X2TU   </t>
  </si>
  <si>
    <t>Czyścik do elektrod elektrochirurgicznych, nieprzepuszczalny dla promieni RTG</t>
  </si>
  <si>
    <t xml:space="preserve">Medtronic/ 31142790  </t>
  </si>
  <si>
    <t>Markery chirurgiczne jałowe z wyskalowaną nasadką i pojedynczą końcówką, tusz fioletowy na bazie gencjany</t>
  </si>
  <si>
    <t xml:space="preserve">Medtronic/ 31145785  </t>
  </si>
  <si>
    <t xml:space="preserve">Uchwyty do drenów jałowe ze zdejmowanym paskiem mocującym </t>
  </si>
  <si>
    <t>Medtronic/ 31142667</t>
  </si>
  <si>
    <t>Filtr do ssaka S SCORE INC</t>
  </si>
  <si>
    <t xml:space="preserve">VacSax/112-6144 </t>
  </si>
  <si>
    <t>Folia chirurgiczna pokryta preparatem o działaniu bakteriobójczym, powierzchnia całkowita 44 x 35 cm, klejąca 34x35 cm</t>
  </si>
  <si>
    <t xml:space="preserve">3M/6640EU </t>
  </si>
  <si>
    <t xml:space="preserve">Folia chirurgiczna pokryta preparatem o działaniu bakteriobójczym, powierzchnia całkowita 60 x 45 cm, klejąca </t>
  </si>
  <si>
    <t>3M/6648EU</t>
  </si>
  <si>
    <t>Termometr lekarski elektroniczny</t>
  </si>
  <si>
    <t xml:space="preserve">TERMOMETR ELEKTRONICZNY GREETMED GT004-201  </t>
  </si>
  <si>
    <t>Termometr bezdotykowy na podczerwień</t>
  </si>
  <si>
    <t xml:space="preserve">Wenzhou Bokang/BK 8005   </t>
  </si>
  <si>
    <t>Przewód powietrzny DPP do spirometru</t>
  </si>
  <si>
    <t>abcMed /brak</t>
  </si>
  <si>
    <t>Klips na nos do spirometru</t>
  </si>
  <si>
    <t>abcMed/brak</t>
  </si>
  <si>
    <t>Szkiełka podstawowe do cytologii z polem do opisu</t>
  </si>
  <si>
    <t>opak.</t>
  </si>
  <si>
    <t>Sheyang Huida/brak</t>
  </si>
  <si>
    <t>Podstawa/ stojak do nastawiania OB na min 10 miejsc</t>
  </si>
  <si>
    <t>Neomed/brak</t>
  </si>
  <si>
    <t>Końcówka jednorazowa do ślinociągu stomatologicznego</t>
  </si>
  <si>
    <t xml:space="preserve">Dentaplast/113-7816  </t>
  </si>
  <si>
    <t>Jednorazowe szczoteczki do czyszczenia rurek tracheostomijnych w rozmiarach rurek do wyboru przez Zamawiającego</t>
  </si>
  <si>
    <t xml:space="preserve">SUMI/45-1262    </t>
  </si>
  <si>
    <t xml:space="preserve">Ustniki do alkomatu jednorazowe kompatybilne z alkomatami Alkosafe 2600 i </t>
  </si>
  <si>
    <t>Kotex/brak</t>
  </si>
  <si>
    <t>Probówki do wymazów z wymazówką jałowe, suche bez podłoża</t>
  </si>
  <si>
    <t xml:space="preserve">PROFILAB/ 581.2       </t>
  </si>
  <si>
    <t>Fartuch foliowy przedni</t>
  </si>
  <si>
    <t xml:space="preserve">GREETMED GT060-100 </t>
  </si>
  <si>
    <t xml:space="preserve">Kapturki do termometru Braun </t>
  </si>
  <si>
    <t xml:space="preserve">Braun/112-2109 </t>
  </si>
  <si>
    <t>Zestaw porodowy do porodu nagłego</t>
  </si>
  <si>
    <t xml:space="preserve">HARTMANN 2909622    </t>
  </si>
  <si>
    <t>Flocare zgłębnik gastrostomijny G-tube CH 18. Posiadający centymetrową podziałkę na zgłębniku ułatwiającą kontrolę zakładania. Część zgłębnika znajdująca się w balonie ma pasmo widoczne w promieniach RTG, posiadające dodatkowe dwa boczne otwory na końcu zgłębnika minimalizują ryzyko zatkania, wolny od DEHP</t>
  </si>
  <si>
    <t>Nutricia/594817</t>
  </si>
  <si>
    <t xml:space="preserve">Zgłębnik nosowo -jelitowy Bengmark flocare  </t>
  </si>
  <si>
    <t>Nutricia/  594825</t>
  </si>
  <si>
    <t>Zestaw do drenażu przezskórnego metodą jednostopniową</t>
  </si>
  <si>
    <t>Balton/OS-DXXF/26</t>
  </si>
  <si>
    <t>Igły do znieczulenia podpajęczynówkowego typ standard w rozmiarach:</t>
  </si>
  <si>
    <t>22Gx90 mm</t>
  </si>
  <si>
    <t>Balton/IPPS22G/90</t>
  </si>
  <si>
    <t>25 G x 90mm z igłą prowadzącą 20G</t>
  </si>
  <si>
    <t>Balton/IPPS25G/90</t>
  </si>
  <si>
    <t>26 G x 90mm z igłą prowadzącą 20G</t>
  </si>
  <si>
    <t>Balton/IPPS26G/90</t>
  </si>
  <si>
    <t>26 G x 120-130 mm z igłą prowadzącą 20G</t>
  </si>
  <si>
    <t>Balton/IPPS26/130</t>
  </si>
  <si>
    <t>27 G x 90mm z igłą prowadzącą 20G</t>
  </si>
  <si>
    <t>Balton/IPPS27G/90</t>
  </si>
  <si>
    <t>Strzykawka do wstrzykiwacza automatycznego do TK</t>
  </si>
  <si>
    <t>MALLINCKRODT/800099</t>
  </si>
  <si>
    <t>Maski do nebulizacji dla dorosłych i dzieci</t>
  </si>
  <si>
    <t>Maski do nebulizacji dla niemowląt</t>
  </si>
  <si>
    <t>Igła do aspiracji leków op 100 szt z otworem bocznym</t>
  </si>
  <si>
    <t>1,2 x 30</t>
  </si>
  <si>
    <t xml:space="preserve">Greetmed/GTO120X30   </t>
  </si>
  <si>
    <t>1,2 x 40</t>
  </si>
  <si>
    <t>Aparat do żywienia światłoczuły, komora kroplowa wykonana z PP o długości min 60mm, całość wolna od ftalanów, informacja na opakowaniu jednostkowym, długość drenu180-220 cm</t>
  </si>
  <si>
    <t>Margomed/001 908P</t>
  </si>
  <si>
    <t>Worek do wymiocin</t>
  </si>
  <si>
    <t>Korek do zamykania światła cewnika urologicznego</t>
  </si>
  <si>
    <t xml:space="preserve">Greetmed/              GT039-300-100    </t>
  </si>
  <si>
    <t>Igła do portu naczyniowego z przedłużaczem</t>
  </si>
  <si>
    <t>B.Braun/4448340</t>
  </si>
  <si>
    <t>Filtr do wkłuć centralnych</t>
  </si>
  <si>
    <t xml:space="preserve">BIONECTEUR VYGON 89601           </t>
  </si>
  <si>
    <t>Anoskop jednorazowy</t>
  </si>
  <si>
    <t xml:space="preserve">Heine Optotechnik/ 19.925  </t>
  </si>
  <si>
    <t>Wziernik laryngologiczny zestaw do ucha i nosa</t>
  </si>
  <si>
    <t>Jiangsu Yada/brak</t>
  </si>
  <si>
    <t>Cewnik do histerosalphingografii z balonem</t>
  </si>
  <si>
    <t>Balton/KHSG8F</t>
  </si>
  <si>
    <t>Filtr do pomp przy materacach przeciwodleżynowych</t>
  </si>
  <si>
    <t xml:space="preserve">Revita/102-7925 </t>
  </si>
  <si>
    <t>Filtr oddechowy, bakteryjno-wirusowy, elektrostatyczny, sterylny, złącza proste 22M/15F-22F/15M, port kapno,  skuteczność filtracji bakteryjnej powyżej 99,9999%, skuteczność filtracji wirusowej powyżej 99,999%,  masa do 25 g, przestrzeń martwa do 80 ml, objętość oddechowa w zakresie 150-1500ml, wydzielony wymiennik ciepła i wilgoci nawilżanie przy VT=500ml - powyżej 34mg/l
Opór przepływu przy 30l/min do 0,6 cm H2O, przy 60l/min do 1,6 cm H2O, przy 90l/min do 3,0 cm H2O</t>
  </si>
  <si>
    <t xml:space="preserve">TELEFLEX /19401  </t>
  </si>
  <si>
    <t>Filtr z wymiennikiem ciepła i wilgoci dla pacjentów oddychających przez rurki tracheostomijne, z portem tlenów rozm. 5,5 M, z portem do odsysania średn. 6,1 mm.</t>
  </si>
  <si>
    <t>Teleflex/41311U</t>
  </si>
  <si>
    <t>Obwód jednorazowy oddechowy</t>
  </si>
  <si>
    <t>Intersurgical/ 2150000</t>
  </si>
  <si>
    <t>"Przestrzeń martwa"łącznik karbowany</t>
  </si>
  <si>
    <t>SUMI/19-1120</t>
  </si>
  <si>
    <t>Linia próbkowania gazów</t>
  </si>
  <si>
    <t xml:space="preserve">Intersurgical/ 2734100 </t>
  </si>
  <si>
    <t>Opaska do rurek tracheostomijnych</t>
  </si>
  <si>
    <t>SUMI/45-0001</t>
  </si>
  <si>
    <t>Maska krtaniowa w rozmiarach do wyboru przez Zamawiającego/ 3,4,5</t>
  </si>
  <si>
    <t>SUMI  /42-**10</t>
  </si>
  <si>
    <t>Prowadnica do rurek</t>
  </si>
  <si>
    <t>Sumi/09-****</t>
  </si>
  <si>
    <t>Prowadnica do trudnych intubacji typu Bougie</t>
  </si>
  <si>
    <t>Sumi/09-**17</t>
  </si>
  <si>
    <t>Pułapka wodna</t>
  </si>
  <si>
    <t>Intersurgical/ 1911000</t>
  </si>
  <si>
    <t>Opaski do mocowania rurek intubacyjnych</t>
  </si>
  <si>
    <t>SUMI/19-0002</t>
  </si>
  <si>
    <t>Podkładka do rurek tracheostomijnych</t>
  </si>
  <si>
    <t>SUMI/45-0093</t>
  </si>
  <si>
    <t xml:space="preserve">Wyrób jednorazowego użytku do wielokrotnego pobierania i do wstrzykiwania leków jałowy z filtrem bakteryjnym 3 um z hydrofobową membraną filtrem płynów 5 um, połączeniem luer - lock , szczelnym zatrzaskiem </t>
  </si>
  <si>
    <t xml:space="preserve">Pro-Active S.R.L. /M1610    </t>
  </si>
  <si>
    <t>Strzykawka 60 ml przeznaczona do bezpiecznego żywienia enteralnego z końcówką Enfit, kolor tłoka fioletowy, pakowana pojedynczo, jałowa</t>
  </si>
  <si>
    <t xml:space="preserve">GBUK/624823  </t>
  </si>
  <si>
    <t xml:space="preserve">Końcówka do odsysania pola operacyjnego z filtrem, zestaw. Opis: ergonomiczna rączka, filtr wbudowany w uchwyt zatrzymuje stałe zanieczyszczenia, możliwość wymiany filtra podczas zabiegu, trzy wymienne końcówki: długa prosta, długa zagięta i krótka zagięta, zestaw końcówek dostępny z antyzagięciowym drenem do ssaka, końcówka wykonana z przezroczystego twardego tworzywa, jałowa, jednorazowego użytku. Skład zestawu: rękojeść z filtrem, filtr zapasowy, końcówka prosta długa, końcówka zagięta długa, końcówka zagięta krótka, dren do ssaka, opcjonalnie bez drenu. </t>
  </si>
  <si>
    <t>SUMI/ zestaw   REF 77-5220</t>
  </si>
  <si>
    <t xml:space="preserve">Combifix adapter do połączeń elementów strzykawki o tych samych zakończeniach. Posiada końcówkę Luer Lock. Rodzaj: żeńska / żeńska. Wymiary:• długość: 2,5 cm
• średnica zewn. 6 mm
• średnica wewn. 4 mm </t>
  </si>
  <si>
    <t xml:space="preserve">COMBIFIX ADAPTER MALE/MALE BRAUN 5206634      </t>
  </si>
  <si>
    <t xml:space="preserve">Igła kątowa do portu Surecan z atraumatycznym szlifem do iniekcji pod wysokim ciśnieniem rozmiar 22 G 0,7 x 20 mm </t>
  </si>
  <si>
    <t xml:space="preserve">SURECAN 22GX20MM BRAUN 4439821  </t>
  </si>
  <si>
    <t xml:space="preserve">Klipsy jednorazowe do klipsownicy wielorazowej standardowe kąt rozwarcia 135 stopni długość ramion klipsa 9mm, pakowane po 40 szt w opakowaniu klipsy umieszczone w kartridżach, filetowy kolor kartridża oznaczy typ klipsa kompatybilne z posiadana klipsownicą wielorazową  Olympus HX-110 </t>
  </si>
  <si>
    <t xml:space="preserve">KLIPS HX-610-135L (A.40SZT) OLYMPUS N2303930   </t>
  </si>
  <si>
    <t>Ciśnieniomierz zwykły</t>
  </si>
  <si>
    <t xml:space="preserve">Wenzhou Bokang /BK 2001 </t>
  </si>
  <si>
    <t>Ciśnieniomierz elektroniczny</t>
  </si>
  <si>
    <t xml:space="preserve">Hi-tech/HL-858Z   </t>
  </si>
  <si>
    <t>Stetoskop zwykły</t>
  </si>
  <si>
    <t xml:space="preserve">Wenzhou Bokang/ BK 3001 </t>
  </si>
  <si>
    <t>Fartuch z włókniny polipropylenowej o gramaturze 17 - 20 g/m2 zielony lub niebieski, długi rękaw zakończony gumką, niesterylny, odporny na uszkodzenia mechaniczne. Pakowany w torebkach foliowych maksymalnie 10 sztuk. Wyrób medyczny .</t>
  </si>
  <si>
    <t xml:space="preserve">FARTUCH WŁÓKNINOWY Z GUMKĄ GREETMED/brak    </t>
  </si>
  <si>
    <t>Spodenki do kolonoskopii</t>
  </si>
  <si>
    <t xml:space="preserve">ABENA 210820    </t>
  </si>
  <si>
    <t>Majtki jednorazowe</t>
  </si>
  <si>
    <t>SMS GMT /brak</t>
  </si>
  <si>
    <t>Podkład zakozetkowy  o szer. 50 cm +/- 2 cm, nawinięty na rolkę. Długość rolki min. 50 m. Perforacja co 50 cm. Podkład złożony z 2 warstw bibuły i warstwa folii. Z dostępnych kolorów zamawiający wybierze właściwy</t>
  </si>
  <si>
    <t>MP PAPIER/brak</t>
  </si>
  <si>
    <t>Podkład zakozetkowy o szer.33 cm +/- 2 cm, nawinięty na rolkę. Długość rolki min. 50 m. Perforacja co 50 cm. Podkład złożony z 2 warstw bibuły i warstwa folii . Z dostępnych kolorów zamawiający wybierze właściwy</t>
  </si>
  <si>
    <t xml:space="preserve">Weber&amp;Weber/  M33N-50     </t>
  </si>
  <si>
    <t>Worki na zwłoki</t>
  </si>
  <si>
    <t>Koza/brak</t>
  </si>
  <si>
    <t xml:space="preserve">Śliniak stomatologiczny </t>
  </si>
  <si>
    <t xml:space="preserve"> ABENA 330211  </t>
  </si>
  <si>
    <t>Maski jednorazowe silikonowe do ambu rozmiary od 1 - 5</t>
  </si>
  <si>
    <t xml:space="preserve">Altera /od AL-09001    do AL-09005  </t>
  </si>
  <si>
    <t xml:space="preserve">Zestaw Freka do pozabiegowego żywienia przez jejunostomię cienkoigłową z zastosowaniem cewnika </t>
  </si>
  <si>
    <t xml:space="preserve">FREKA FKJ-Set CH 9 Enfit FRESENIUS 7755645    </t>
  </si>
  <si>
    <t xml:space="preserve">Igła do wkłucia do szpiku automatyczna dla dorosłych </t>
  </si>
  <si>
    <t xml:space="preserve">Waismed/                 WMBIG-A-E </t>
  </si>
  <si>
    <t xml:space="preserve">Igła do wkłucia do szpiku automatyczna dla dzieci </t>
  </si>
  <si>
    <t xml:space="preserve">Waismed/                WMBIG-C-E </t>
  </si>
  <si>
    <t>Igła do rozpuszczania i pobierania leków 1,2x40 z otworem bocznym, 100szt w opakowaniu</t>
  </si>
  <si>
    <t xml:space="preserve">GREETMED GTO120X40                                                         </t>
  </si>
  <si>
    <t>Igła do rozpuszczania i pobierania leków 1,2x30 z otworem bocznym, 100szt w opakowaniu.</t>
  </si>
  <si>
    <t>Motylki  23 0,6x 19-20 dł. drenu 30 cm</t>
  </si>
  <si>
    <t xml:space="preserve">Greetmed/GT038-500-060  </t>
  </si>
  <si>
    <t>Motylki 22 0,7x 19- 20 dł. drenu 30 cm</t>
  </si>
  <si>
    <t>Greetmed/GT038-500-070</t>
  </si>
  <si>
    <t>Łyżka laryngoskopowa jednorazowa Macintosh roz. 1</t>
  </si>
  <si>
    <t xml:space="preserve">Dahlhausen DH-9000310701  </t>
  </si>
  <si>
    <t>Łyżka laryngoskopowa jednorazowa Macintosh roz.  2</t>
  </si>
  <si>
    <t xml:space="preserve">INTERSURGICAL 7042     </t>
  </si>
  <si>
    <t>Łyżka laryngoskopowa jednorazowa Macintosh roz. 3</t>
  </si>
  <si>
    <t>INTERSURGICAL 7043</t>
  </si>
  <si>
    <t>Łyżka laryngoskopowa jednorazowa Macintosh roz. 4</t>
  </si>
  <si>
    <t xml:space="preserve">INTERSURGICAL 7044 </t>
  </si>
  <si>
    <t>Rękojeść jednorazowa do łyżek jednorazowych Macintosh ofer op a' 1 szt</t>
  </si>
  <si>
    <t xml:space="preserve">Dahlhausen DH-9000309003    </t>
  </si>
  <si>
    <t>Pojemnik do transportu moczu, sterylny.</t>
  </si>
  <si>
    <t>Margomed/006 112</t>
  </si>
  <si>
    <t>Rurka tracheostomijna z ruchomym szyldem. Wykonana z termoplastycznego PVC, silikonowana, z mankietem niskociśnieniowym, linia RTG na całej długości rurki, 2 tasiemki mocujące, bez lateksu i ftalanów. Rozmiar 5-11 ofer rozmiar 5-10</t>
  </si>
  <si>
    <t>SUMI/35-xx10</t>
  </si>
  <si>
    <t>Rurka intubacyjna zbrojona, z mankietem uszczelniającym niskociśnieniowym, silikonowana, wyposażona w podwójny znacznik głębokości, rozmiar na baloniku kontrolnym nr 9</t>
  </si>
  <si>
    <t>SUMI/12-9010</t>
  </si>
  <si>
    <t xml:space="preserve">Zaciskacz do pępowiny, sterylny. </t>
  </si>
  <si>
    <t>Greetmed/ GT112-100</t>
  </si>
  <si>
    <t>Worek do osłony przed światłem 100-250 ml</t>
  </si>
  <si>
    <t>FOL-POL Worek do osł. p. światłem , EP 100-250 ml, 12x21cm</t>
  </si>
  <si>
    <t>Worek do osłony przed światłem 500-1000ml</t>
  </si>
  <si>
    <t>FOL-POL Worek do osł. p. światłem , EP 500-1000 ml, 20x30 cm</t>
  </si>
  <si>
    <t>Worek do osłony przed światłem 1000-3000ml</t>
  </si>
  <si>
    <t>Worek do osł. p.światłem, 3000ml, 30X50cm</t>
  </si>
  <si>
    <t>Flocare zgłębnik gastrostomijny G-tube CH 20. Posiadający centymetrową podziałka na zgłębniku ułatwiająca kontrolę zakładania. Część zgłębnika znajdująca się w balonie ma pasmo widoczne w promieniach RTG. Posiadające dodatkowe dwa boczne otwory na końcu zgłębnika minimalizują ryzyko zatkania. Wolny od DEHP</t>
  </si>
  <si>
    <t>Nutricia/594818</t>
  </si>
  <si>
    <t>Przyrząd do pompy infuzyjnej AP31 z wkładką 22 cm</t>
  </si>
  <si>
    <t>Margomed/001 604</t>
  </si>
  <si>
    <t>Igła iniekcyjna 0,5 x 40 szt w op.</t>
  </si>
  <si>
    <t xml:space="preserve">JIANGSU KANGHUA KM050X40F      </t>
  </si>
  <si>
    <t>RAZEM</t>
  </si>
  <si>
    <t>………………………………………………..</t>
  </si>
  <si>
    <t>………………………………………………………………………..</t>
  </si>
  <si>
    <t xml:space="preserve">Data i miejscowość </t>
  </si>
  <si>
    <t>Pieczątka i podpis osoby upoważnionej</t>
  </si>
  <si>
    <t>Załącznik nr 2 / PAKIET NR 1 do SIWZ/ZP/PN – 5/2021</t>
  </si>
  <si>
    <t>Vat stawka</t>
  </si>
  <si>
    <t>#symbol</t>
  </si>
  <si>
    <t>#ilość</t>
  </si>
  <si>
    <t>#cena j.</t>
  </si>
  <si>
    <t>#cena zakup</t>
  </si>
  <si>
    <t>#zamienniki</t>
  </si>
  <si>
    <t>#lp</t>
  </si>
  <si>
    <t xml:space="preserve">Strzykawki 100ml, skalowana co 2 ml sterylna, trzyczęściowa, podwójne uszczelnienie tłoka , dodatkowy łącznik w kształcie stożka </t>
  </si>
  <si>
    <t>Margomed               /009 114</t>
  </si>
  <si>
    <t xml:space="preserve">112-1010  </t>
  </si>
  <si>
    <t>1.</t>
  </si>
  <si>
    <t xml:space="preserve">112-1179     </t>
  </si>
  <si>
    <t>2.</t>
  </si>
  <si>
    <t>Zestaw tlenowo nosowy „wąsy" dł. 200-210 cm, pakowany folia-papier</t>
  </si>
  <si>
    <t xml:space="preserve">102-4333 </t>
  </si>
  <si>
    <t>3.</t>
  </si>
  <si>
    <t xml:space="preserve">112-9659     </t>
  </si>
  <si>
    <t>4.</t>
  </si>
  <si>
    <t xml:space="preserve">112-0407     </t>
  </si>
  <si>
    <t>5.</t>
  </si>
  <si>
    <t xml:space="preserve">112-1526    </t>
  </si>
  <si>
    <t>6.</t>
  </si>
  <si>
    <t>7.</t>
  </si>
  <si>
    <t xml:space="preserve">103-2547   </t>
  </si>
  <si>
    <t>8.</t>
  </si>
  <si>
    <t xml:space="preserve">103-2545   </t>
  </si>
  <si>
    <t>9.</t>
  </si>
  <si>
    <t xml:space="preserve">103-2543    </t>
  </si>
  <si>
    <t>10.</t>
  </si>
  <si>
    <t xml:space="preserve">103-2541      </t>
  </si>
  <si>
    <t>11.</t>
  </si>
  <si>
    <t xml:space="preserve">103-4442 </t>
  </si>
  <si>
    <t>12.</t>
  </si>
  <si>
    <t xml:space="preserve">103-2540  </t>
  </si>
  <si>
    <t>13.</t>
  </si>
  <si>
    <t xml:space="preserve">103-2542      </t>
  </si>
  <si>
    <t>14.</t>
  </si>
  <si>
    <t>ES GS50</t>
  </si>
  <si>
    <t>15.</t>
  </si>
  <si>
    <t xml:space="preserve">117-0572    </t>
  </si>
  <si>
    <t>16.</t>
  </si>
  <si>
    <t xml:space="preserve">112-6995    </t>
  </si>
  <si>
    <t>17.</t>
  </si>
  <si>
    <t>Worek do diurezy, worek do zbiórki moczu o pojemności 2000ml, komora pomiarowa o pojemności 400ml, komora przeźroczysta z podziałką co 1ml (2 - 40ml), co 5ml (40 - 50ml), co 10ml (50 - 60ml), co 20ml (60 - 160ml), co 40ml (160 - 400ml) umozliwiająca prawidłowy pomiar, niezałamujaca się, przeźroczysta rurka przelewowa, z zaworem antyrefluksyjnym pomiędzy komora pomiarową a workiem do zbiórki moczu, zawór antyrefluksyjny przy drenie, port do pobierania próbek, dren opdporny na załamania o długości 150cm, sterylny.</t>
  </si>
  <si>
    <t xml:space="preserve">112-4313  </t>
  </si>
  <si>
    <t>18.</t>
  </si>
  <si>
    <t xml:space="preserve">112-9313   </t>
  </si>
  <si>
    <t>19.</t>
  </si>
  <si>
    <t xml:space="preserve">112-6476   </t>
  </si>
  <si>
    <t>20.</t>
  </si>
  <si>
    <t>Szpatułki drewniane jałowe pakowane pojedyńczo  w op.100 szt.</t>
  </si>
  <si>
    <t xml:space="preserve">112-6477      </t>
  </si>
  <si>
    <t>21.</t>
  </si>
  <si>
    <t>Zestaw do OB. (kompletny) plastikowy probówka 1ml + rurka 200 szt kapilar + 200 szt probówek jednorazowy</t>
  </si>
  <si>
    <t xml:space="preserve">120-0555 </t>
  </si>
  <si>
    <t>22.</t>
  </si>
  <si>
    <t>Pojemnik do igieł 0,7l (okrągłe) w kolorze czerwonym</t>
  </si>
  <si>
    <t xml:space="preserve">112-4133    </t>
  </si>
  <si>
    <t>23.</t>
  </si>
  <si>
    <t>Pojemnik do igieł 1 L czerwony</t>
  </si>
  <si>
    <t xml:space="preserve">112-8662     </t>
  </si>
  <si>
    <t>24.</t>
  </si>
  <si>
    <t>Pojemnik do igieł 2l w kolorze czerwonym</t>
  </si>
  <si>
    <t xml:space="preserve">112-3252    </t>
  </si>
  <si>
    <t>25.</t>
  </si>
  <si>
    <t>Pojemnik do transportu moczu 100ml, niesterylny</t>
  </si>
  <si>
    <t xml:space="preserve">112-1750   </t>
  </si>
  <si>
    <t>26.</t>
  </si>
  <si>
    <t>Rurka rektoskopowa 20 x 25</t>
  </si>
  <si>
    <t xml:space="preserve">Heine Optotechnik/ 18.825 </t>
  </si>
  <si>
    <t xml:space="preserve">103-7541    </t>
  </si>
  <si>
    <t>27.</t>
  </si>
  <si>
    <t xml:space="preserve">112-0884   </t>
  </si>
  <si>
    <t>28.</t>
  </si>
  <si>
    <t>Wieszaki do worków do moczu dwuramienny</t>
  </si>
  <si>
    <t xml:space="preserve">112-7243    </t>
  </si>
  <si>
    <t>29.</t>
  </si>
  <si>
    <t>Szczoteczki do cytologi sterylne z grzebykiem długość trzonka 14- 17  cm umożliwiające  pobranie w rozmazie jednocześnie komórek z szyjki macicy, kanału szyjki i strefy transformacji typ "miotełka"</t>
  </si>
  <si>
    <t xml:space="preserve">112-5227  </t>
  </si>
  <si>
    <t>30.</t>
  </si>
  <si>
    <t xml:space="preserve">112-5109   </t>
  </si>
  <si>
    <t>31.</t>
  </si>
  <si>
    <t>Maska do podawania tlenu dla dorosłych z drenem  rozm. Do wyboru zamawiającego</t>
  </si>
  <si>
    <t xml:space="preserve">112-4442      </t>
  </si>
  <si>
    <t xml:space="preserve">112-4440       </t>
  </si>
  <si>
    <t>32.</t>
  </si>
  <si>
    <t xml:space="preserve">112-4026   </t>
  </si>
  <si>
    <t>33.</t>
  </si>
  <si>
    <t>Osłonki na głowice USG niesterylne, op=144szt.</t>
  </si>
  <si>
    <t xml:space="preserve">112-9282   </t>
  </si>
  <si>
    <t xml:space="preserve">112-9281 </t>
  </si>
  <si>
    <t>34.</t>
  </si>
  <si>
    <t xml:space="preserve">112-6701    </t>
  </si>
  <si>
    <t>35.</t>
  </si>
  <si>
    <r>
      <rPr>
        <sz val="11"/>
        <rFont val="Calibri"/>
        <family val="2"/>
      </rPr>
      <t xml:space="preserve">Ustniki do spirometru PSA 1000 Mikro Plus / </t>
    </r>
    <r>
      <rPr>
        <sz val="11"/>
        <color indexed="10"/>
        <rFont val="Calibri"/>
        <family val="2"/>
      </rPr>
      <t xml:space="preserve">nie papierowe </t>
    </r>
  </si>
  <si>
    <t xml:space="preserve">112-5623 </t>
  </si>
  <si>
    <t>36.</t>
  </si>
  <si>
    <t xml:space="preserve">Pneumatograf dPP j.u. </t>
  </si>
  <si>
    <t xml:space="preserve">112-5465       </t>
  </si>
  <si>
    <t>37.</t>
  </si>
  <si>
    <t>Kateter do drenażu klatki piersiowej z trokarem Fr 14                     ofer ch16</t>
  </si>
  <si>
    <t xml:space="preserve">110-3901  </t>
  </si>
  <si>
    <t>38.</t>
  </si>
  <si>
    <t xml:space="preserve">110-3901      </t>
  </si>
  <si>
    <t>39.</t>
  </si>
  <si>
    <t xml:space="preserve">110-0900     </t>
  </si>
  <si>
    <t>40.</t>
  </si>
  <si>
    <t xml:space="preserve">112-1106  </t>
  </si>
  <si>
    <t>41.</t>
  </si>
  <si>
    <t xml:space="preserve">110-0665  </t>
  </si>
  <si>
    <t>42.</t>
  </si>
  <si>
    <t>Wkład workowy 1X do odsysania* z  zintergowaną pokrywą wyposażoną w dwa króćce pacjent-próżnia,wyposażony w filtr p/bakteryjny i hydrofobowy,pełniący funkcje zastawki antyrefluksowej, 1000ml</t>
  </si>
  <si>
    <t xml:space="preserve">112-5720     </t>
  </si>
  <si>
    <t>43.</t>
  </si>
  <si>
    <t>Wkład workowy 1X do odsysania* z  zintergowaną pokrywą wyposażoną w dwa króćce pacjent-próżnia,wyposażony w filtr p/bakteryjny i hydrofobowy,pełniący funkcje zastawki antyrefluksowej, 2000ml</t>
  </si>
  <si>
    <t xml:space="preserve">112-3178  </t>
  </si>
  <si>
    <t>44.</t>
  </si>
  <si>
    <t xml:space="preserve">112-0882    </t>
  </si>
  <si>
    <t>45.</t>
  </si>
  <si>
    <t>Aparat do przetoczeń płynów z precyzyjnym  kroplomierzem, możliwość ustawienia przepływu w ml/h w zakresie 0-250ml/ 2-350ml.</t>
  </si>
  <si>
    <t xml:space="preserve">112-0259     </t>
  </si>
  <si>
    <t>46.</t>
  </si>
  <si>
    <t>Przyrzad do długotrwałej aspiracji lekow z opakowania zbiorczego. Zastawka zwrotna z aplikatorem zabezpieczenie przed wypływem płynu, filtr p/bakteryjny 0,45 μ</t>
  </si>
  <si>
    <t xml:space="preserve">112-4836  </t>
  </si>
  <si>
    <t>47.</t>
  </si>
  <si>
    <t xml:space="preserve">112-3298  </t>
  </si>
  <si>
    <t>48.</t>
  </si>
  <si>
    <t xml:space="preserve">112-9543  </t>
  </si>
  <si>
    <t>49.</t>
  </si>
  <si>
    <t xml:space="preserve">112-9553  </t>
  </si>
  <si>
    <t>50.</t>
  </si>
  <si>
    <t xml:space="preserve">112-1912  </t>
  </si>
  <si>
    <t xml:space="preserve">112-3805   </t>
  </si>
  <si>
    <t>51.</t>
  </si>
  <si>
    <t xml:space="preserve">Zel do USG 5000 ml </t>
  </si>
  <si>
    <t xml:space="preserve">112-4453   </t>
  </si>
  <si>
    <t>52.</t>
  </si>
  <si>
    <t xml:space="preserve">104-4389   </t>
  </si>
  <si>
    <t>53.</t>
  </si>
  <si>
    <t>Cewniki do odsysania górnych dróg oddechowych ścięte pod kątem prostym , zmatowiona powierzchnia , dwa otwory boczne naprzeciwległe, pakowany pojedynczo w opakowanie folia papier typu blister pack</t>
  </si>
  <si>
    <t>54.</t>
  </si>
  <si>
    <t xml:space="preserve">102-6984   </t>
  </si>
  <si>
    <t>55.</t>
  </si>
  <si>
    <t xml:space="preserve">102-0870  </t>
  </si>
  <si>
    <t>56.</t>
  </si>
  <si>
    <t>102-4793</t>
  </si>
  <si>
    <t>57.</t>
  </si>
  <si>
    <t xml:space="preserve">112-4183  </t>
  </si>
  <si>
    <t>58.</t>
  </si>
  <si>
    <t xml:space="preserve">102-0268    </t>
  </si>
  <si>
    <t>59.</t>
  </si>
  <si>
    <t xml:space="preserve">102-0032    </t>
  </si>
  <si>
    <t>60.</t>
  </si>
  <si>
    <t>61.</t>
  </si>
  <si>
    <t xml:space="preserve">112-5282  </t>
  </si>
  <si>
    <t>62.</t>
  </si>
  <si>
    <t xml:space="preserve">111-0260    </t>
  </si>
  <si>
    <t>63.</t>
  </si>
  <si>
    <t xml:space="preserve">112-4722     </t>
  </si>
  <si>
    <t>64.</t>
  </si>
  <si>
    <t xml:space="preserve">112-4758   </t>
  </si>
  <si>
    <t>65.</t>
  </si>
  <si>
    <t xml:space="preserve">112-4759 </t>
  </si>
  <si>
    <t>66.</t>
  </si>
  <si>
    <t xml:space="preserve">112-7610   </t>
  </si>
  <si>
    <t>67.</t>
  </si>
  <si>
    <t xml:space="preserve">111-0052 </t>
  </si>
  <si>
    <t>68.</t>
  </si>
  <si>
    <t xml:space="preserve">112-8477  </t>
  </si>
  <si>
    <t>69.</t>
  </si>
  <si>
    <t xml:space="preserve">111-5003   </t>
  </si>
  <si>
    <t>70.</t>
  </si>
  <si>
    <t xml:space="preserve">  Cewnik Pezzera nr 16</t>
  </si>
  <si>
    <t>112-4572</t>
  </si>
  <si>
    <t>71.</t>
  </si>
  <si>
    <t xml:space="preserve">  Cewnik Pezzera nr 18</t>
  </si>
  <si>
    <t xml:space="preserve">112-4479     </t>
  </si>
  <si>
    <t>72.</t>
  </si>
  <si>
    <t xml:space="preserve">  Cewnik Pezzera nr 20</t>
  </si>
  <si>
    <t xml:space="preserve">112-4477    </t>
  </si>
  <si>
    <t>73.</t>
  </si>
  <si>
    <t xml:space="preserve">  Cewniki Pezzera nr 22</t>
  </si>
  <si>
    <t xml:space="preserve">111-4478   </t>
  </si>
  <si>
    <t>74.</t>
  </si>
  <si>
    <t xml:space="preserve">  Cewnik Pezzera nr 24</t>
  </si>
  <si>
    <t xml:space="preserve">112-4480  </t>
  </si>
  <si>
    <t>75.</t>
  </si>
  <si>
    <t xml:space="preserve">  Cewnik Pezzera nr 26</t>
  </si>
  <si>
    <t xml:space="preserve">112-4481   </t>
  </si>
  <si>
    <t>76.</t>
  </si>
  <si>
    <t xml:space="preserve">  Cewnik Tiemmana nr 16</t>
  </si>
  <si>
    <t xml:space="preserve">112-7237     </t>
  </si>
  <si>
    <t>77.</t>
  </si>
  <si>
    <t xml:space="preserve">112-2037     </t>
  </si>
  <si>
    <t xml:space="preserve">112-2038      </t>
  </si>
  <si>
    <t>78.</t>
  </si>
  <si>
    <t xml:space="preserve">  Cewnik Timmana nr 18</t>
  </si>
  <si>
    <t xml:space="preserve">112-7238    </t>
  </si>
  <si>
    <t>79.</t>
  </si>
  <si>
    <t>Zgłębnik żołądkowy pakowany poj. opakowanie typu blister pack, półprzezroczysty konektor, zmatowiona powierzchnia, długość 800 mm</t>
  </si>
  <si>
    <t>80.</t>
  </si>
  <si>
    <t xml:space="preserve">112-2711  </t>
  </si>
  <si>
    <t>81.</t>
  </si>
  <si>
    <t xml:space="preserve">112-2808  </t>
  </si>
  <si>
    <t>82.</t>
  </si>
  <si>
    <t>Cewnik Thorax z kontrastem RTG (</t>
  </si>
  <si>
    <t>83.</t>
  </si>
  <si>
    <t xml:space="preserve">110-0082   </t>
  </si>
  <si>
    <t>84.</t>
  </si>
  <si>
    <t xml:space="preserve">110-0083     </t>
  </si>
  <si>
    <t>85.</t>
  </si>
  <si>
    <t xml:space="preserve">110-0086    </t>
  </si>
  <si>
    <t>86.</t>
  </si>
  <si>
    <t xml:space="preserve">110-0084    </t>
  </si>
  <si>
    <t>87.</t>
  </si>
  <si>
    <t>88.</t>
  </si>
  <si>
    <t xml:space="preserve">110-3901    </t>
  </si>
  <si>
    <t>89.</t>
  </si>
  <si>
    <t xml:space="preserve">110-0900   </t>
  </si>
  <si>
    <t>90.</t>
  </si>
  <si>
    <t xml:space="preserve">112-1106      </t>
  </si>
  <si>
    <t>91.</t>
  </si>
  <si>
    <t>Zgłębnik żołądkowy pakowany poj. opakowanie typu blister pack, zmatowiona powierzchnia, długość 1000 mm, wyposażony w prowadnice nr 25</t>
  </si>
  <si>
    <t xml:space="preserve">112-9941 </t>
  </si>
  <si>
    <t>92.</t>
  </si>
  <si>
    <t xml:space="preserve">  Cewnik Nelatona nr 16</t>
  </si>
  <si>
    <t xml:space="preserve">112-4596      </t>
  </si>
  <si>
    <t>93.</t>
  </si>
  <si>
    <t xml:space="preserve">  Cewnik Nelatona nr 18</t>
  </si>
  <si>
    <t xml:space="preserve">112-4600    </t>
  </si>
  <si>
    <t>94.</t>
  </si>
  <si>
    <t>112-7887</t>
  </si>
  <si>
    <t>95.</t>
  </si>
  <si>
    <t>106-2130</t>
  </si>
  <si>
    <t>96.</t>
  </si>
  <si>
    <t xml:space="preserve">106-0908   </t>
  </si>
  <si>
    <t>97.</t>
  </si>
  <si>
    <t xml:space="preserve">106-0173      </t>
  </si>
  <si>
    <t>98.</t>
  </si>
  <si>
    <t xml:space="preserve">106-0174   </t>
  </si>
  <si>
    <t>99.</t>
  </si>
  <si>
    <t>106-0175</t>
  </si>
  <si>
    <t>100.</t>
  </si>
  <si>
    <t xml:space="preserve">106-0212      </t>
  </si>
  <si>
    <t>101.</t>
  </si>
  <si>
    <t xml:space="preserve">106-0224      </t>
  </si>
  <si>
    <t>102.</t>
  </si>
  <si>
    <t xml:space="preserve">112-4537 </t>
  </si>
  <si>
    <t>103.</t>
  </si>
  <si>
    <t xml:space="preserve">112-4538   </t>
  </si>
  <si>
    <t>104.</t>
  </si>
  <si>
    <t>Dren Kehr nr 16  70x16</t>
  </si>
  <si>
    <t>105.</t>
  </si>
  <si>
    <t>Dren Kehr nr 18  50x16</t>
  </si>
  <si>
    <t xml:space="preserve">112-4540  </t>
  </si>
  <si>
    <t>106.</t>
  </si>
  <si>
    <t xml:space="preserve">106-0130  </t>
  </si>
  <si>
    <t>107.</t>
  </si>
  <si>
    <t xml:space="preserve">106-3122     </t>
  </si>
  <si>
    <t>108.</t>
  </si>
  <si>
    <t xml:space="preserve">112-7034 </t>
  </si>
  <si>
    <t>109.</t>
  </si>
  <si>
    <t xml:space="preserve">112-7975       </t>
  </si>
  <si>
    <t>110.</t>
  </si>
  <si>
    <t>1340.18</t>
  </si>
  <si>
    <t>111.</t>
  </si>
  <si>
    <t xml:space="preserve">112-9886   </t>
  </si>
  <si>
    <t xml:space="preserve">112-6818,112-7770,112-0661,112-6973,112-1591               </t>
  </si>
  <si>
    <t>112.</t>
  </si>
  <si>
    <t xml:space="preserve">112-7302   </t>
  </si>
  <si>
    <t>113.</t>
  </si>
  <si>
    <t xml:space="preserve">112-7306     </t>
  </si>
  <si>
    <t>114.</t>
  </si>
  <si>
    <t xml:space="preserve">112-7281    </t>
  </si>
  <si>
    <t>115.</t>
  </si>
  <si>
    <t xml:space="preserve">112-7282     </t>
  </si>
  <si>
    <t>116.</t>
  </si>
  <si>
    <t xml:space="preserve">112-7292  </t>
  </si>
  <si>
    <t>117.</t>
  </si>
  <si>
    <t xml:space="preserve">112-9906    </t>
  </si>
  <si>
    <t xml:space="preserve">112-2130,112-2119,112-9019            </t>
  </si>
  <si>
    <t>118.</t>
  </si>
  <si>
    <t>112-9314</t>
  </si>
  <si>
    <t xml:space="preserve">112-2118,112-3390,112-1822,112-1827     </t>
  </si>
  <si>
    <t>119.</t>
  </si>
  <si>
    <t xml:space="preserve">112-0983 </t>
  </si>
  <si>
    <t xml:space="preserve">112-1818,112-0981,112-0982,112-1820         </t>
  </si>
  <si>
    <t>120.</t>
  </si>
  <si>
    <t xml:space="preserve">112-2308 </t>
  </si>
  <si>
    <t xml:space="preserve">112-2117,112-3496,112-7869,112-8056,112-8057          </t>
  </si>
  <si>
    <t>121.</t>
  </si>
  <si>
    <t>Zestaw do podawania diet dojelitowych przy pomocy pompy do żywienia i w sposób grawitacyjny pasujący zarówno do opakowań typu pack jak i butelek(zestaw 3w1).Przyrząd do żywienia dojelitowego wykonany z tworzywa sztucznego przeźroczysty, jałowy jednorazowego użytku. Posiadajacy regulator szybkości przepływu żywienia do jelita, komorę kroplową i silikonową wstawkę przystosowaną do pompy żywieniowej Flocare. Zakończony łącznikiem schodkowym kompatybilnym z dostępem do przewodu pokarmowego(tj.zgłębnik dojelitowy,PEG)</t>
  </si>
  <si>
    <t xml:space="preserve">112-1475    </t>
  </si>
  <si>
    <t>122.</t>
  </si>
  <si>
    <t>123.</t>
  </si>
  <si>
    <t xml:space="preserve">103-5478   </t>
  </si>
  <si>
    <t>124.</t>
  </si>
  <si>
    <t xml:space="preserve">124-0668 </t>
  </si>
  <si>
    <t>125.</t>
  </si>
  <si>
    <t xml:space="preserve"> Markery chirurgiczne jałowe z wyskalowaną nasadką i pojedyńczą końcówką , tusz fioletowy na bazie gencjany.</t>
  </si>
  <si>
    <t xml:space="preserve">112-4115      </t>
  </si>
  <si>
    <t>126.</t>
  </si>
  <si>
    <t xml:space="preserve">112-8487    </t>
  </si>
  <si>
    <t>127.</t>
  </si>
  <si>
    <t xml:space="preserve">112-6144      </t>
  </si>
  <si>
    <t>128.</t>
  </si>
  <si>
    <t xml:space="preserve">112-9066      </t>
  </si>
  <si>
    <t>129.</t>
  </si>
  <si>
    <t xml:space="preserve">112-7696     </t>
  </si>
  <si>
    <t>130.</t>
  </si>
  <si>
    <t xml:space="preserve">112-7252     </t>
  </si>
  <si>
    <t>131.</t>
  </si>
  <si>
    <t xml:space="preserve">112-0759      </t>
  </si>
  <si>
    <t>132.</t>
  </si>
  <si>
    <t xml:space="preserve">114-2543    </t>
  </si>
  <si>
    <t>133.</t>
  </si>
  <si>
    <t xml:space="preserve">112-7669    </t>
  </si>
  <si>
    <t>134.</t>
  </si>
  <si>
    <t xml:space="preserve">120-8102     </t>
  </si>
  <si>
    <t>135.</t>
  </si>
  <si>
    <t>Podstawa/ stojak do nastawiania OB na min 10 miejsc.</t>
  </si>
  <si>
    <t>112-8400</t>
  </si>
  <si>
    <t>136.</t>
  </si>
  <si>
    <t xml:space="preserve">113-7816     </t>
  </si>
  <si>
    <t>137.</t>
  </si>
  <si>
    <t xml:space="preserve">112-5715    </t>
  </si>
  <si>
    <t>138.</t>
  </si>
  <si>
    <t>139.</t>
  </si>
  <si>
    <t xml:space="preserve">120-8304   </t>
  </si>
  <si>
    <t>140.</t>
  </si>
  <si>
    <t xml:space="preserve">112-2109 </t>
  </si>
  <si>
    <t>141.</t>
  </si>
  <si>
    <t xml:space="preserve">112-7113      </t>
  </si>
  <si>
    <t>142.</t>
  </si>
  <si>
    <t>Flocare zgłębnik gastrostomijny G-tube CH 18. Posiadający centymetrową podziałka na zgłębniku ułatwiająca kontrolę zakładania. Część zgłębnika znajdująca się w balonie ma pasmo widoczne w promieniach RTG.
Posiadające dodatkowe dwa boczne otwory na końcu zgłębnika minimalizują ryzyko zatkania. Wolny od DEHP</t>
  </si>
  <si>
    <t xml:space="preserve">112-7035   </t>
  </si>
  <si>
    <t>143.</t>
  </si>
  <si>
    <t xml:space="preserve">Zgłebnik nosowo -jelitowy Bengmark flocare  </t>
  </si>
  <si>
    <t xml:space="preserve">112-0454    </t>
  </si>
  <si>
    <t>144.</t>
  </si>
  <si>
    <t xml:space="preserve">112-5062   </t>
  </si>
  <si>
    <t>145.</t>
  </si>
  <si>
    <t>112-9985</t>
  </si>
  <si>
    <t>146.</t>
  </si>
  <si>
    <t>112-4623</t>
  </si>
  <si>
    <t xml:space="preserve">112-4472,112-4473 </t>
  </si>
  <si>
    <t>147.</t>
  </si>
  <si>
    <t>112-4622</t>
  </si>
  <si>
    <t>148.</t>
  </si>
  <si>
    <t>149.</t>
  </si>
  <si>
    <t xml:space="preserve">112-7122   </t>
  </si>
  <si>
    <t>150.</t>
  </si>
  <si>
    <t>112-7167</t>
  </si>
  <si>
    <t>151.</t>
  </si>
  <si>
    <t xml:space="preserve">112-8320 </t>
  </si>
  <si>
    <t>152.</t>
  </si>
  <si>
    <t xml:space="preserve">112-6918  </t>
  </si>
  <si>
    <t>153.</t>
  </si>
  <si>
    <t xml:space="preserve">112-1507 </t>
  </si>
  <si>
    <t>154.</t>
  </si>
  <si>
    <t xml:space="preserve">103-6556 </t>
  </si>
  <si>
    <t>155.</t>
  </si>
  <si>
    <t xml:space="preserve">112-3781 </t>
  </si>
  <si>
    <t xml:space="preserve">112-1171 </t>
  </si>
  <si>
    <t>156.</t>
  </si>
  <si>
    <t>106-0955</t>
  </si>
  <si>
    <t>157.</t>
  </si>
  <si>
    <t>Filtr do pomp przy materacach p/ odleżynowych</t>
  </si>
  <si>
    <t xml:space="preserve">102-7925 </t>
  </si>
  <si>
    <t>158.</t>
  </si>
  <si>
    <t xml:space="preserve">Wyrób jednorazowego użtku do wielokrotnego pobierania i do wstrzykiwania leków jałowy z filtrem bakteryjnym 3 um z hydrofobową membraną filtrem płynów 5 um, połączeniem luer - lock , szczelnym zatrzaskiem </t>
  </si>
  <si>
    <t xml:space="preserve">112-8084 </t>
  </si>
  <si>
    <t>159.</t>
  </si>
  <si>
    <t>Strzykawka 60 ml przeznaczona do bezpiecznego żywienia enteralnego z końcówką Enfit, kolor tloka fioletowy, pakowana pojedynczo, jalowa</t>
  </si>
  <si>
    <t xml:space="preserve">112-7039 </t>
  </si>
  <si>
    <t>160.</t>
  </si>
  <si>
    <t>112-0496</t>
  </si>
  <si>
    <t>161.</t>
  </si>
  <si>
    <t xml:space="preserve">112-3006  </t>
  </si>
  <si>
    <t>162.</t>
  </si>
  <si>
    <t xml:space="preserve">Klipsy jednorazowe do klipsownicy wielorazowej standardowe kąt rozwarcia 135 stopni długośc ramion klipsa 9mm, pakowane po 40 szt w opakowaniu klipsy umieszczone w kartridżach, filetowy kolor kartridża oznaczy typ klipsa kompatybilne z posiadana klipsownicą wielorazową  Olympus HX-110 </t>
  </si>
  <si>
    <t xml:space="preserve">112-7678 </t>
  </si>
  <si>
    <t>163.</t>
  </si>
  <si>
    <t>Cisnieniomierz    zwykły</t>
  </si>
  <si>
    <t xml:space="preserve">112-0240 </t>
  </si>
  <si>
    <t>164.</t>
  </si>
  <si>
    <t>Cisnieniomierz  elektryczny</t>
  </si>
  <si>
    <t xml:space="preserve">112-7935 </t>
  </si>
  <si>
    <t>165.</t>
  </si>
  <si>
    <t>Stetoskop/zwykły</t>
  </si>
  <si>
    <t>112-9086</t>
  </si>
  <si>
    <t>166.</t>
  </si>
  <si>
    <t xml:space="preserve">105-0007 </t>
  </si>
  <si>
    <t>167.</t>
  </si>
  <si>
    <t xml:space="preserve">122-9036  </t>
  </si>
  <si>
    <t>168.</t>
  </si>
  <si>
    <t xml:space="preserve">121-5874 </t>
  </si>
  <si>
    <t>121-0731,121-5411,112-2446,112-2418</t>
  </si>
  <si>
    <t>169.</t>
  </si>
  <si>
    <t xml:space="preserve">112-1476    </t>
  </si>
  <si>
    <t>170.</t>
  </si>
  <si>
    <t xml:space="preserve">112-0810       </t>
  </si>
  <si>
    <t>171.</t>
  </si>
  <si>
    <t xml:space="preserve">118-0818  </t>
  </si>
  <si>
    <t>172.</t>
  </si>
  <si>
    <t>Igła do rozpuszczania i pobierania leków 1,2x40 z otworem bocznym, 100szt w opakowaniu.</t>
  </si>
  <si>
    <t>173.</t>
  </si>
  <si>
    <t>174.</t>
  </si>
  <si>
    <t xml:space="preserve">120-0500  </t>
  </si>
  <si>
    <t>175.</t>
  </si>
  <si>
    <t>112-9320</t>
  </si>
  <si>
    <t>176.</t>
  </si>
  <si>
    <t>Mini Spike</t>
  </si>
  <si>
    <t>BBRAUN 4550560</t>
  </si>
  <si>
    <t xml:space="preserve">112-4836   </t>
  </si>
  <si>
    <t>177.</t>
  </si>
  <si>
    <t xml:space="preserve">112-8826 </t>
  </si>
  <si>
    <t>178.</t>
  </si>
  <si>
    <t xml:space="preserve">112-8827   </t>
  </si>
  <si>
    <t>179.</t>
  </si>
  <si>
    <t xml:space="preserve">112-8828  </t>
  </si>
  <si>
    <t>180.</t>
  </si>
  <si>
    <t>112-0523</t>
  </si>
  <si>
    <t>181.</t>
  </si>
  <si>
    <t xml:space="preserve">112-1074  </t>
  </si>
  <si>
    <t>182.</t>
  </si>
  <si>
    <t>112-7898</t>
  </si>
  <si>
    <t>183.</t>
  </si>
  <si>
    <t>184.</t>
  </si>
  <si>
    <t>185.</t>
  </si>
  <si>
    <t>186.</t>
  </si>
  <si>
    <t>187.</t>
  </si>
  <si>
    <t xml:space="preserve">112-5121    </t>
  </si>
  <si>
    <t>188.</t>
  </si>
  <si>
    <t>Zestaw do kaniulacji dużych naczyń 7Fx20, zestaw zawiera: dwuświatłowy cewnik (rozm. 7Fx20cm); igła (rozm. 18G); prowadnica (dł. 60cm), rozszerzacz; skalpel; strzykawka 10 ml.</t>
  </si>
  <si>
    <t xml:space="preserve">112-5442    </t>
  </si>
  <si>
    <t>189.</t>
  </si>
  <si>
    <t>Zestaw do kaniulacji dużych naczyń rozm. 7Fx16cm, zestaw zawiera: antybakteryjny trzyświatłowy cewnik wykonany z mieszaniny poliuretanu i srebra ( przezroczyste kanały: 16Ga, 18Ga, 18Ga z kolorystycznie kodowanymi klamerkami zaciskowymi), na delcie cewnika podane informacje o ilości kanałów, długości i średnicy cewnika, centymetrowe oznaczenia długości na cewniku; rozszerzadło (rozm. 8,5Fx8cm); prowadnica ze znacznikami głębokości (rozm. 0,89mmx60cm); igła wprowadzająca (rozm.18 Gax7cm);skrzydełka mocujące z dodatkową nakładką unieruchamiającą; strzykawka 5ml; łącznik Y; skalpel; koreczki z portami; naklejki identyfikacyjne.</t>
  </si>
  <si>
    <t>CV-22703</t>
  </si>
  <si>
    <t>190.</t>
  </si>
  <si>
    <t xml:space="preserve">117-1199   </t>
  </si>
  <si>
    <t>191.</t>
  </si>
  <si>
    <t>192.</t>
  </si>
  <si>
    <t xml:space="preserve">106-0206       </t>
  </si>
  <si>
    <t>193.</t>
  </si>
  <si>
    <t xml:space="preserve">106-0205  </t>
  </si>
  <si>
    <t>194.</t>
  </si>
  <si>
    <t xml:space="preserve">106-0202     </t>
  </si>
  <si>
    <t>195.</t>
  </si>
  <si>
    <t xml:space="preserve">106-0216      </t>
  </si>
  <si>
    <t>196.</t>
  </si>
  <si>
    <t xml:space="preserve">106-4912    </t>
  </si>
  <si>
    <t>197.</t>
  </si>
  <si>
    <t>Igła do portu naczyniowego z przedłuzaczem</t>
  </si>
  <si>
    <t xml:space="preserve">112-6963 </t>
  </si>
  <si>
    <t>198.</t>
  </si>
  <si>
    <t xml:space="preserve">Igła kątowa do portu Surecan z atraumatycznym szlifem do iniekcji pod wysokim ciśnienieniem rozmiar 22 G 0,7 x 20 mm </t>
  </si>
  <si>
    <t xml:space="preserve">112-9565  </t>
  </si>
  <si>
    <t>199.</t>
  </si>
  <si>
    <t>200.</t>
  </si>
  <si>
    <t>201.</t>
  </si>
  <si>
    <t>202.</t>
  </si>
  <si>
    <t>203.</t>
  </si>
  <si>
    <t>204.</t>
  </si>
  <si>
    <t>Rurka intubacyjna z mankietem w kształcie walca, silikonowana w masie, wyposażona w podwójny znacznik głębokości w postaci pełnych pierścieni , rozmiar na baloniku kontrolnym</t>
  </si>
  <si>
    <t>205.</t>
  </si>
  <si>
    <t>Rurka intubacyjna z mankietem 9</t>
  </si>
  <si>
    <t xml:space="preserve">102-0173  </t>
  </si>
  <si>
    <t>206.</t>
  </si>
  <si>
    <t>Rurka intubacyjna z mankietem nr 8,5</t>
  </si>
  <si>
    <t>102-0820</t>
  </si>
  <si>
    <t>207.</t>
  </si>
  <si>
    <t>Rurka intubacyjna z mankietem nr 8</t>
  </si>
  <si>
    <t xml:space="preserve">108-0882    </t>
  </si>
  <si>
    <t>208.</t>
  </si>
  <si>
    <t>Rurka intubacyjna z mankietem nr 7,5</t>
  </si>
  <si>
    <t xml:space="preserve">102-0862   </t>
  </si>
  <si>
    <t>209.</t>
  </si>
  <si>
    <t>Rurka intubacyjna z mankietem nr 7</t>
  </si>
  <si>
    <t xml:space="preserve">102-0859 </t>
  </si>
  <si>
    <t>210.</t>
  </si>
  <si>
    <t>Rurka intubacyjna z mankietem nr 5</t>
  </si>
  <si>
    <t xml:space="preserve">103-3375    </t>
  </si>
  <si>
    <t>211.</t>
  </si>
  <si>
    <t>Rurka intubacyjna z mankietem nr 6,5</t>
  </si>
  <si>
    <t xml:space="preserve">102-0817 </t>
  </si>
  <si>
    <t>212.</t>
  </si>
  <si>
    <t>Rurka intubacyjna z mankietem nr 6</t>
  </si>
  <si>
    <t xml:space="preserve">102-0861    </t>
  </si>
  <si>
    <t>213.</t>
  </si>
  <si>
    <t>Rurka intubacyjna z mankietem nr 2,5</t>
  </si>
  <si>
    <t xml:space="preserve">102-3583 </t>
  </si>
  <si>
    <t>214.</t>
  </si>
  <si>
    <t>Rurka intubacyjna z mankietem nr 2</t>
  </si>
  <si>
    <t xml:space="preserve">102-6510  </t>
  </si>
  <si>
    <t>215.</t>
  </si>
  <si>
    <t>Rurka intubacyjna z mankietem nr 3,</t>
  </si>
  <si>
    <t xml:space="preserve">102-1122  </t>
  </si>
  <si>
    <t>216.</t>
  </si>
  <si>
    <t>Rurka intubacyjna z mankietem nr 3,5</t>
  </si>
  <si>
    <t xml:space="preserve">102-1133    </t>
  </si>
  <si>
    <t>217.</t>
  </si>
  <si>
    <t xml:space="preserve"> Rurka intubacyjna zbrojona, z mankietem uszczelniającym niskociśnieniowym, silikonowana, wyposażona w podwójny znacznik głębokości, rozmiar na baloniku kontrolnym nr 8</t>
  </si>
  <si>
    <t xml:space="preserve">102-6711     </t>
  </si>
  <si>
    <t>218.</t>
  </si>
  <si>
    <t xml:space="preserve"> Rurka intubacyjna zbrojona, z mankietem uszczelniającym niskociśnieniowym, silikonowana, wyposażona w podwójny znacznik głębokości, rozmiar na baloniku kontrolnym nr 7,5</t>
  </si>
  <si>
    <t xml:space="preserve">102-2406     </t>
  </si>
  <si>
    <t>219.</t>
  </si>
  <si>
    <t xml:space="preserve"> Rurka intubacyjna zbrojona, z mankietem uszczelniającym niskociśnieniowym, silikonowana, wyposażona w podwójny znacznik głębokości, rozmiar na baloniku kontrolnym nr 7</t>
  </si>
  <si>
    <t xml:space="preserve">102-7190   </t>
  </si>
  <si>
    <t>220.</t>
  </si>
  <si>
    <t xml:space="preserve"> Rurka intubacyjna zbrojona, z mankietem uszczelniającym niskociśnieniowym, silikonowana, wyposażona w podwójny znacznik głębokości, rozmiar na baloniku kontrolnym nr 6</t>
  </si>
  <si>
    <t xml:space="preserve">102-0840      </t>
  </si>
  <si>
    <t>221.</t>
  </si>
  <si>
    <t>Rurka tracheostomijna z mankietem, silikonowana, z prowadnicą i tasiemką mocującą, opakowanie folia-papier nr 7</t>
  </si>
  <si>
    <t xml:space="preserve">102-0253      </t>
  </si>
  <si>
    <t>222.</t>
  </si>
  <si>
    <t>Rurka tracheostomijna z mankietem, silikonowana, z prowadnicą i tasiemką mocującą, opakowanie folia-papier nr 7,5</t>
  </si>
  <si>
    <t xml:space="preserve">102-3611  </t>
  </si>
  <si>
    <t>223.</t>
  </si>
  <si>
    <t>Rurka tracheostomijna z mankietem, silikonowana, z prowadnicą i tasiemką mocującą, opakowanie folia-papier nr 8,5</t>
  </si>
  <si>
    <t xml:space="preserve">102-0875  </t>
  </si>
  <si>
    <t>224.</t>
  </si>
  <si>
    <t>Rurka tracheostomijna z mankietem, silikonowana, z prowadnicą i tasiemką mocującą, opakowanie folia-papier nr 8</t>
  </si>
  <si>
    <t xml:space="preserve">102-7659     </t>
  </si>
  <si>
    <t>225.</t>
  </si>
  <si>
    <t>112-0969</t>
  </si>
  <si>
    <t>226.</t>
  </si>
  <si>
    <t xml:space="preserve">102-0276   </t>
  </si>
  <si>
    <t>227.</t>
  </si>
  <si>
    <t xml:space="preserve">102-0192  </t>
  </si>
  <si>
    <t>228.</t>
  </si>
  <si>
    <t xml:space="preserve">102-0278     </t>
  </si>
  <si>
    <t>229.</t>
  </si>
  <si>
    <t xml:space="preserve">102-0106    </t>
  </si>
  <si>
    <t>230.</t>
  </si>
  <si>
    <t xml:space="preserve">102-8321  </t>
  </si>
  <si>
    <t>231.</t>
  </si>
  <si>
    <t xml:space="preserve">102-0275    </t>
  </si>
  <si>
    <t>232.</t>
  </si>
  <si>
    <t xml:space="preserve">102-0274  </t>
  </si>
  <si>
    <t>233.</t>
  </si>
  <si>
    <t xml:space="preserve">102-0273      </t>
  </si>
  <si>
    <t>234.</t>
  </si>
  <si>
    <t>Rurka intubacyjna z odsysaniem z nad mankietu,nie zawierająca ftalanów, mankiet ciśnieniowy o cienkich ściankach zapobiegających traumatyzacji tkanek, balonik kontrolny posiadający numer pozwalający na natychmiastową identyfikację rurki, linia RTG przebiegająca przez cała długość rurki, dodatkowy otwór boczny o zaokrąglonych krawędziach,  dodatkowy przewód wtopiony w  rurkę z zaoblonym otworem nad mankieten zakończony końcówką luer z zatyczką, podziałka na rurce o centymetr, trzy oznaczenia rozmiaru ( na baloniku, na rurce, na łączniku), dwa oringi, łącznik 15mm trwale połączony z rurką,  rozm, 7 - 8</t>
  </si>
  <si>
    <t xml:space="preserve">102-5431 </t>
  </si>
  <si>
    <t xml:space="preserve">112-0325     </t>
  </si>
  <si>
    <t>235.</t>
  </si>
  <si>
    <t>102-1348</t>
  </si>
  <si>
    <t>236.</t>
  </si>
  <si>
    <t xml:space="preserve">102--5586  </t>
  </si>
  <si>
    <t>237.</t>
  </si>
  <si>
    <t>102-5111</t>
  </si>
  <si>
    <t>112-7458</t>
  </si>
  <si>
    <t>238.</t>
  </si>
  <si>
    <t xml:space="preserve">112-7256 </t>
  </si>
  <si>
    <t>239.</t>
  </si>
  <si>
    <t>Zestaw do odsysania dróg oddechowych w systemie zamknietym</t>
  </si>
  <si>
    <t xml:space="preserve"> SUMI 73-1671   </t>
  </si>
  <si>
    <t>112-6499</t>
  </si>
  <si>
    <t>240.</t>
  </si>
  <si>
    <t xml:space="preserve">120-0552 </t>
  </si>
  <si>
    <t>241.</t>
  </si>
  <si>
    <t xml:space="preserve">112-8407  </t>
  </si>
  <si>
    <t>242.</t>
  </si>
  <si>
    <t xml:space="preserve">112-9645 </t>
  </si>
  <si>
    <t>112-6086,112-9633</t>
  </si>
  <si>
    <t>243.</t>
  </si>
  <si>
    <t>102-0872</t>
  </si>
  <si>
    <t xml:space="preserve">102-0072,102-0833,102-4901,102-0074  </t>
  </si>
  <si>
    <t>244.</t>
  </si>
  <si>
    <t xml:space="preserve">102-8722 </t>
  </si>
  <si>
    <t>112-3574</t>
  </si>
  <si>
    <t>245.</t>
  </si>
  <si>
    <t>246.</t>
  </si>
  <si>
    <t>112-7574</t>
  </si>
  <si>
    <t>247.</t>
  </si>
  <si>
    <t>102-9075</t>
  </si>
  <si>
    <t>248.</t>
  </si>
  <si>
    <t>Łyzka laryngoskopowa jednorazowa Macintosh roz. 1</t>
  </si>
  <si>
    <t xml:space="preserve">102-6554 </t>
  </si>
  <si>
    <t>249.</t>
  </si>
  <si>
    <t>Łyzka laryngoskopowa jednorazowa Macintosh roz.  2</t>
  </si>
  <si>
    <t>112-7670</t>
  </si>
  <si>
    <t>250.</t>
  </si>
  <si>
    <t>Łyzka laryngoskopowa jednorazowa Macintosh roz. 3</t>
  </si>
  <si>
    <t>112-7459</t>
  </si>
  <si>
    <t>251.</t>
  </si>
  <si>
    <t>Łyzka laryngoskopowa jednorazowa Macintosh roz. 4</t>
  </si>
  <si>
    <t xml:space="preserve">112-7461 </t>
  </si>
  <si>
    <t>252.</t>
  </si>
  <si>
    <t>Rekojeść jednorazowa do łyżek jednorazowych Macintosh ofer op a' 1 szt</t>
  </si>
  <si>
    <t>112-1019</t>
  </si>
  <si>
    <t xml:space="preserve">102-4628  </t>
  </si>
  <si>
    <t>253.</t>
  </si>
  <si>
    <t xml:space="preserve">112-4588 </t>
  </si>
  <si>
    <t>102-9561,102-2701,102-2702,102-1044,102-1045</t>
  </si>
  <si>
    <t>254.</t>
  </si>
  <si>
    <t xml:space="preserve">102-6458 </t>
  </si>
  <si>
    <t>255.</t>
  </si>
  <si>
    <t>256.</t>
  </si>
  <si>
    <t>257.</t>
  </si>
  <si>
    <t>258.</t>
  </si>
  <si>
    <t xml:space="preserve">112-0088 </t>
  </si>
  <si>
    <t>259.</t>
  </si>
  <si>
    <t>Motylki  23 0,6x 19-20 dł.drenu 30 cm</t>
  </si>
  <si>
    <t xml:space="preserve">112-9748    </t>
  </si>
  <si>
    <t>260.</t>
  </si>
  <si>
    <t xml:space="preserve">112-9749 </t>
  </si>
  <si>
    <t>261.</t>
  </si>
  <si>
    <t>262.</t>
  </si>
  <si>
    <t>263.</t>
  </si>
  <si>
    <t>264.</t>
  </si>
  <si>
    <t xml:space="preserve">105-5644      </t>
  </si>
  <si>
    <t>265.</t>
  </si>
  <si>
    <t>Spdenki do kolonoskopii</t>
  </si>
  <si>
    <t>105-5371</t>
  </si>
  <si>
    <t>266.</t>
  </si>
  <si>
    <t xml:space="preserve">105-3977  </t>
  </si>
  <si>
    <t>267.</t>
  </si>
  <si>
    <t>Podkład zakozetkowy  oszer. 50 cm +/- 2 cm, nawinięty na rolkę. Długość rolki min. 50 m. Perforacja co 50 cm. Podkład zlozony z 2 warstw bibuły i warstwa folii . Z dostepnych kolorów zamawiajacy wybierzę właściwy</t>
  </si>
  <si>
    <t>105-0016</t>
  </si>
  <si>
    <t>268.</t>
  </si>
  <si>
    <t>Podkład zakozetkowy  oszer.33 cm +/- 2 cm, nawinięty na rolkę. Długość rolki min. 50 m. Perforacja co 50 cm. Podkład zlozony z 2 warstw bibuły i warstwa folii . Z dostepnych kolorów zamawiajacy wybierzę właściwy</t>
  </si>
  <si>
    <t xml:space="preserve">122-0881  </t>
  </si>
  <si>
    <t>269.</t>
  </si>
  <si>
    <t xml:space="preserve">112-0828 </t>
  </si>
  <si>
    <t>270.</t>
  </si>
  <si>
    <t xml:space="preserve">Zestaw do punkcji jamy opłucnej z trzema igłami (14G, 16G, 18G) o długości 80mm, z dołączonym kranikiem. </t>
  </si>
  <si>
    <t>PAKIET NR 1 do SWZ ZP/TP  – 9/2022 – Produkty różne cz. 1</t>
  </si>
  <si>
    <t>Wkład workowy 1X do odsysania* ze zintergowaną pokrywą wyposażoną w dwa króćce pacjent-próżnia,wyposażony w filtr p/bakteryjny i hydrofobowy,pełniący funkcje zastawki antyrefluksowej, 1000 ml</t>
  </si>
  <si>
    <t>SKREŚLA SIĘ</t>
  </si>
  <si>
    <t>X</t>
  </si>
  <si>
    <t>Cewnik Foley, lateksowy,silikonowany, dwudrożny, pakowanie podwójne folia/folia -  papier, sterylizowany tlenkiem etylenu</t>
  </si>
  <si>
    <t>Aparat do żywienia światłoczuły, komora kroplowa wykonana z PP o długości min 60mm, całość wolna od ftalanów, informacja na opakowaniu jednostkowym, długość drenu180-220 cm/zgodnie z odpowiedzia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</si>
</sst>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%"/>
    <numFmt numFmtId="165" formatCode="#,##0.00;[Red]#,##0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Times New Roman"/>
      <family val="1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30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28" borderId="1" applyNumberFormat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3" fontId="4" fillId="0" borderId="13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34" borderId="13" xfId="54" applyFont="1" applyFill="1" applyBorder="1" applyAlignment="1">
      <alignment horizontal="left" vertical="center" wrapText="1"/>
      <protection/>
    </xf>
    <xf numFmtId="0" fontId="4" fillId="34" borderId="13" xfId="54" applyFont="1" applyFill="1" applyBorder="1" applyAlignment="1">
      <alignment horizontal="center" vertical="center" wrapText="1"/>
      <protection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1" fillId="35" borderId="15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" fontId="9" fillId="34" borderId="0" xfId="16" applyNumberFormat="1" applyFont="1" applyFill="1" applyBorder="1" applyAlignment="1" applyProtection="1">
      <alignment horizontal="center" vertical="center"/>
      <protection/>
    </xf>
    <xf numFmtId="10" fontId="16" fillId="0" borderId="0" xfId="0" applyNumberFormat="1" applyFont="1" applyAlignment="1">
      <alignment horizontal="center" vertical="center"/>
    </xf>
    <xf numFmtId="4" fontId="14" fillId="3" borderId="10" xfId="16" applyNumberFormat="1" applyFont="1" applyFill="1" applyBorder="1" applyAlignment="1" applyProtection="1">
      <alignment horizontal="center" vertical="center"/>
      <protection/>
    </xf>
    <xf numFmtId="4" fontId="14" fillId="35" borderId="10" xfId="16" applyNumberFormat="1" applyFont="1" applyFill="1" applyBorder="1" applyAlignment="1" applyProtection="1">
      <alignment horizontal="center" vertical="center"/>
      <protection/>
    </xf>
    <xf numFmtId="4" fontId="14" fillId="3" borderId="10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0" fillId="36" borderId="0" xfId="0" applyFill="1" applyAlignment="1">
      <alignment horizontal="center" vertical="center"/>
    </xf>
    <xf numFmtId="165" fontId="0" fillId="36" borderId="0" xfId="0" applyNumberFormat="1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52" applyFont="1" applyFill="1" applyBorder="1" applyAlignment="1">
      <alignment horizontal="center" vertical="top"/>
      <protection/>
    </xf>
    <xf numFmtId="0" fontId="8" fillId="0" borderId="10" xfId="52" applyFont="1" applyFill="1" applyBorder="1" applyAlignment="1">
      <alignment horizontal="left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vertical="center"/>
      <protection/>
    </xf>
    <xf numFmtId="0" fontId="22" fillId="0" borderId="10" xfId="52" applyFont="1" applyFill="1" applyBorder="1" applyAlignment="1">
      <alignment horizontal="left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3" fontId="22" fillId="0" borderId="10" xfId="52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wrapText="1"/>
    </xf>
    <xf numFmtId="9" fontId="19" fillId="0" borderId="10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6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22" fillId="0" borderId="10" xfId="52" applyFont="1" applyBorder="1" applyAlignment="1">
      <alignment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4" fontId="11" fillId="35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27" fillId="0" borderId="0" xfId="0" applyFont="1" applyAlignment="1">
      <alignment/>
    </xf>
    <xf numFmtId="4" fontId="6" fillId="0" borderId="0" xfId="0" applyNumberFormat="1" applyFont="1" applyAlignment="1">
      <alignment vertical="center"/>
    </xf>
    <xf numFmtId="0" fontId="8" fillId="0" borderId="11" xfId="0" applyFont="1" applyBorder="1" applyAlignment="1">
      <alignment wrapText="1"/>
    </xf>
    <xf numFmtId="0" fontId="28" fillId="0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left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3" fontId="8" fillId="0" borderId="13" xfId="52" applyNumberFormat="1" applyFont="1" applyFill="1" applyBorder="1" applyAlignment="1">
      <alignment horizontal="center" vertical="center"/>
      <protection/>
    </xf>
    <xf numFmtId="4" fontId="4" fillId="36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top"/>
    </xf>
    <xf numFmtId="0" fontId="8" fillId="34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52" applyFont="1" applyFill="1" applyBorder="1" applyAlignment="1">
      <alignment horizontal="left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wrapText="1"/>
    </xf>
    <xf numFmtId="0" fontId="19" fillId="0" borderId="10" xfId="52" applyFont="1" applyBorder="1" applyAlignment="1">
      <alignment vertical="center" wrapText="1"/>
      <protection/>
    </xf>
    <xf numFmtId="2" fontId="2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/>
    </xf>
    <xf numFmtId="0" fontId="6" fillId="36" borderId="0" xfId="0" applyFont="1" applyFill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center" vertical="center" wrapText="1"/>
    </xf>
    <xf numFmtId="1" fontId="5" fillId="35" borderId="22" xfId="0" applyNumberFormat="1" applyFont="1" applyFill="1" applyBorder="1" applyAlignment="1">
      <alignment horizontal="center" vertical="center" wrapText="1"/>
    </xf>
    <xf numFmtId="2" fontId="5" fillId="35" borderId="22" xfId="0" applyNumberFormat="1" applyFont="1" applyFill="1" applyBorder="1" applyAlignment="1">
      <alignment horizontal="center" vertical="center" wrapText="1"/>
    </xf>
    <xf numFmtId="1" fontId="11" fillId="35" borderId="22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" fontId="11" fillId="35" borderId="1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NumberFormat="1" applyFont="1" applyFill="1" applyBorder="1" applyAlignment="1" applyProtection="1">
      <alignment horizontal="left" vertical="center" wrapText="1"/>
      <protection/>
    </xf>
    <xf numFmtId="0" fontId="60" fillId="0" borderId="10" xfId="52" applyFont="1" applyFill="1" applyBorder="1" applyAlignment="1">
      <alignment horizontal="left" vertical="center" wrapText="1"/>
      <protection/>
    </xf>
  </cellXfs>
  <cellStyles count="51">
    <cellStyle name="Normal" xfId="0"/>
    <cellStyle name="20% — akcent 1" xfId="15"/>
    <cellStyle name="20% -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ogóln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4"/>
  <sheetViews>
    <sheetView tabSelected="1" showOutlineSymbols="0" zoomScale="90" zoomScaleNormal="90" zoomScaleSheetLayoutView="90" zoomScalePageLayoutView="0" workbookViewId="0" topLeftCell="A216">
      <selection activeCell="Q216" sqref="Q216"/>
    </sheetView>
  </sheetViews>
  <sheetFormatPr defaultColWidth="9.00390625" defaultRowHeight="12.75" customHeight="1"/>
  <cols>
    <col min="1" max="1" width="4.375" style="1" customWidth="1"/>
    <col min="2" max="2" width="52.75390625" style="2" customWidth="1"/>
    <col min="3" max="3" width="6.375" style="1" customWidth="1"/>
    <col min="4" max="4" width="7.75390625" style="1" customWidth="1"/>
    <col min="5" max="5" width="9.125" style="1" customWidth="1"/>
    <col min="6" max="6" width="8.125" style="3" customWidth="1"/>
    <col min="7" max="7" width="9.75390625" style="4" customWidth="1"/>
    <col min="8" max="8" width="10.75390625" style="1" customWidth="1"/>
    <col min="9" max="9" width="8.00390625" style="5" customWidth="1"/>
    <col min="10" max="10" width="10.00390625" style="6" customWidth="1"/>
    <col min="11" max="11" width="11.125" style="6" customWidth="1"/>
    <col min="12" max="16384" width="9.00390625" style="7" customWidth="1"/>
  </cols>
  <sheetData>
    <row r="1" spans="1:10" ht="12.75" customHeight="1">
      <c r="A1" s="8" t="s">
        <v>0</v>
      </c>
      <c r="J1" s="9" t="s">
        <v>1</v>
      </c>
    </row>
    <row r="2" spans="1:11" ht="33" customHeight="1">
      <c r="A2" s="207" t="s">
        <v>1104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0" ht="15" customHeight="1">
      <c r="A3" s="8"/>
      <c r="C3" s="10"/>
      <c r="D3" s="10"/>
      <c r="J3" s="9"/>
    </row>
    <row r="4" spans="1:11" ht="12.75" customHeight="1">
      <c r="A4" s="208" t="s">
        <v>2</v>
      </c>
      <c r="B4" s="209" t="s">
        <v>3</v>
      </c>
      <c r="C4" s="208" t="s">
        <v>4</v>
      </c>
      <c r="D4" s="208" t="s">
        <v>5</v>
      </c>
      <c r="E4" s="210" t="s">
        <v>6</v>
      </c>
      <c r="F4" s="211" t="s">
        <v>7</v>
      </c>
      <c r="G4" s="212" t="s">
        <v>8</v>
      </c>
      <c r="H4" s="208" t="s">
        <v>9</v>
      </c>
      <c r="I4" s="208" t="s">
        <v>10</v>
      </c>
      <c r="J4" s="203" t="s">
        <v>11</v>
      </c>
      <c r="K4" s="203" t="s">
        <v>12</v>
      </c>
    </row>
    <row r="5" spans="1:11" ht="12.75" customHeight="1">
      <c r="A5" s="208"/>
      <c r="B5" s="209"/>
      <c r="C5" s="208"/>
      <c r="D5" s="208"/>
      <c r="E5" s="210"/>
      <c r="F5" s="211"/>
      <c r="G5" s="212"/>
      <c r="H5" s="208"/>
      <c r="I5" s="208"/>
      <c r="J5" s="203"/>
      <c r="K5" s="203"/>
    </row>
    <row r="6" spans="1:11" ht="15" customHeight="1">
      <c r="A6" s="208"/>
      <c r="B6" s="209"/>
      <c r="C6" s="208"/>
      <c r="D6" s="208"/>
      <c r="E6" s="210"/>
      <c r="F6" s="211"/>
      <c r="G6" s="212"/>
      <c r="H6" s="208"/>
      <c r="I6" s="208"/>
      <c r="J6" s="203"/>
      <c r="K6" s="203"/>
    </row>
    <row r="7" spans="1:11" ht="23.25" customHeight="1">
      <c r="A7" s="208"/>
      <c r="B7" s="209"/>
      <c r="C7" s="208"/>
      <c r="D7" s="208"/>
      <c r="E7" s="210"/>
      <c r="F7" s="211"/>
      <c r="G7" s="212"/>
      <c r="H7" s="208"/>
      <c r="I7" s="208"/>
      <c r="J7" s="203"/>
      <c r="K7" s="203"/>
    </row>
    <row r="8" spans="1:11" ht="56.25" customHeight="1">
      <c r="A8" s="11">
        <v>1</v>
      </c>
      <c r="B8" s="12" t="s">
        <v>13</v>
      </c>
      <c r="C8" s="11" t="s">
        <v>14</v>
      </c>
      <c r="D8" s="11">
        <v>3000</v>
      </c>
      <c r="E8" s="13"/>
      <c r="F8" s="13"/>
      <c r="G8" s="13"/>
      <c r="H8" s="14"/>
      <c r="I8" s="15"/>
      <c r="J8" s="16"/>
      <c r="K8" s="16"/>
    </row>
    <row r="9" spans="1:11" ht="24" customHeight="1">
      <c r="A9" s="11">
        <v>2</v>
      </c>
      <c r="B9" s="12" t="s">
        <v>15</v>
      </c>
      <c r="C9" s="11" t="s">
        <v>14</v>
      </c>
      <c r="D9" s="11">
        <v>100</v>
      </c>
      <c r="E9" s="13"/>
      <c r="F9" s="13"/>
      <c r="G9" s="13"/>
      <c r="H9" s="14"/>
      <c r="I9" s="17"/>
      <c r="J9" s="16"/>
      <c r="K9" s="16"/>
    </row>
    <row r="10" spans="1:11" s="19" customFormat="1" ht="81" customHeight="1">
      <c r="A10" s="11">
        <v>3</v>
      </c>
      <c r="B10" s="18" t="s">
        <v>17</v>
      </c>
      <c r="C10" s="11" t="s">
        <v>18</v>
      </c>
      <c r="D10" s="11">
        <v>30</v>
      </c>
      <c r="E10" s="13"/>
      <c r="F10" s="13"/>
      <c r="G10" s="13"/>
      <c r="H10" s="14"/>
      <c r="I10" s="17"/>
      <c r="J10" s="16"/>
      <c r="K10" s="16"/>
    </row>
    <row r="11" spans="1:11" ht="23.25" customHeight="1">
      <c r="A11" s="11">
        <v>4</v>
      </c>
      <c r="B11" s="20" t="s">
        <v>20</v>
      </c>
      <c r="C11" s="11" t="s">
        <v>14</v>
      </c>
      <c r="D11" s="11">
        <v>2500</v>
      </c>
      <c r="E11" s="13"/>
      <c r="F11" s="13"/>
      <c r="G11" s="13"/>
      <c r="H11" s="14"/>
      <c r="I11" s="17"/>
      <c r="J11" s="16"/>
      <c r="K11" s="16"/>
    </row>
    <row r="12" spans="1:11" ht="23.25" customHeight="1">
      <c r="A12" s="11">
        <v>5</v>
      </c>
      <c r="B12" s="21" t="s">
        <v>22</v>
      </c>
      <c r="C12" s="11" t="s">
        <v>23</v>
      </c>
      <c r="D12" s="22">
        <v>1500</v>
      </c>
      <c r="E12" s="13"/>
      <c r="F12" s="13"/>
      <c r="G12" s="13"/>
      <c r="H12" s="14"/>
      <c r="I12" s="17"/>
      <c r="J12" s="16"/>
      <c r="K12" s="16"/>
    </row>
    <row r="13" spans="1:11" ht="53.25" customHeight="1">
      <c r="A13" s="11">
        <v>6</v>
      </c>
      <c r="B13" s="12" t="s">
        <v>25</v>
      </c>
      <c r="C13" s="11" t="s">
        <v>18</v>
      </c>
      <c r="D13" s="22">
        <v>40</v>
      </c>
      <c r="E13" s="13"/>
      <c r="F13" s="13"/>
      <c r="G13" s="13"/>
      <c r="H13" s="23"/>
      <c r="I13" s="17"/>
      <c r="J13" s="16"/>
      <c r="K13" s="16"/>
    </row>
    <row r="14" spans="1:11" ht="165.75" customHeight="1">
      <c r="A14" s="11">
        <v>7</v>
      </c>
      <c r="B14" s="12" t="s">
        <v>27</v>
      </c>
      <c r="C14" s="11" t="s">
        <v>18</v>
      </c>
      <c r="D14" s="22">
        <v>10</v>
      </c>
      <c r="E14" s="13"/>
      <c r="F14" s="13"/>
      <c r="G14" s="13"/>
      <c r="H14" s="14"/>
      <c r="I14" s="17"/>
      <c r="J14" s="16"/>
      <c r="K14" s="16"/>
    </row>
    <row r="15" spans="1:11" ht="14.25" customHeight="1">
      <c r="A15" s="11">
        <v>8</v>
      </c>
      <c r="B15" s="12" t="s">
        <v>29</v>
      </c>
      <c r="C15" s="11" t="s">
        <v>14</v>
      </c>
      <c r="D15" s="11">
        <v>20</v>
      </c>
      <c r="E15" s="13"/>
      <c r="F15" s="13"/>
      <c r="G15" s="13"/>
      <c r="H15" s="24"/>
      <c r="I15" s="17"/>
      <c r="J15" s="16"/>
      <c r="K15" s="16"/>
    </row>
    <row r="16" spans="1:11" ht="14.25" customHeight="1">
      <c r="A16" s="11">
        <v>9</v>
      </c>
      <c r="B16" s="12" t="s">
        <v>31</v>
      </c>
      <c r="C16" s="11" t="s">
        <v>14</v>
      </c>
      <c r="D16" s="11">
        <v>20</v>
      </c>
      <c r="E16" s="13"/>
      <c r="F16" s="13"/>
      <c r="G16" s="13"/>
      <c r="H16" s="14"/>
      <c r="I16" s="17"/>
      <c r="J16" s="16"/>
      <c r="K16" s="16"/>
    </row>
    <row r="17" spans="1:11" ht="14.25" customHeight="1">
      <c r="A17" s="11">
        <v>10</v>
      </c>
      <c r="B17" s="20" t="s">
        <v>33</v>
      </c>
      <c r="C17" s="11" t="s">
        <v>14</v>
      </c>
      <c r="D17" s="22">
        <v>3500</v>
      </c>
      <c r="E17" s="13"/>
      <c r="F17" s="13"/>
      <c r="G17" s="13"/>
      <c r="H17" s="14"/>
      <c r="I17" s="17"/>
      <c r="J17" s="16"/>
      <c r="K17" s="16"/>
    </row>
    <row r="18" spans="1:11" ht="23.25" customHeight="1">
      <c r="A18" s="11">
        <v>11</v>
      </c>
      <c r="B18" s="20" t="s">
        <v>35</v>
      </c>
      <c r="C18" s="11"/>
      <c r="D18" s="11"/>
      <c r="E18" s="13"/>
      <c r="F18" s="13"/>
      <c r="G18" s="13"/>
      <c r="H18" s="14"/>
      <c r="I18" s="17"/>
      <c r="J18" s="16"/>
      <c r="K18" s="16"/>
    </row>
    <row r="19" spans="1:11" ht="14.25" customHeight="1">
      <c r="A19" s="11" t="s">
        <v>36</v>
      </c>
      <c r="B19" s="12" t="s">
        <v>37</v>
      </c>
      <c r="C19" s="11" t="s">
        <v>18</v>
      </c>
      <c r="D19" s="11">
        <v>4</v>
      </c>
      <c r="E19" s="13"/>
      <c r="F19" s="13"/>
      <c r="G19" s="13"/>
      <c r="H19" s="25"/>
      <c r="I19" s="17"/>
      <c r="J19" s="16"/>
      <c r="K19" s="16"/>
    </row>
    <row r="20" spans="1:11" ht="14.25" customHeight="1">
      <c r="A20" s="11" t="s">
        <v>39</v>
      </c>
      <c r="B20" s="12" t="s">
        <v>40</v>
      </c>
      <c r="C20" s="11" t="s">
        <v>18</v>
      </c>
      <c r="D20" s="11">
        <v>30</v>
      </c>
      <c r="E20" s="13"/>
      <c r="F20" s="13"/>
      <c r="G20" s="13"/>
      <c r="H20" s="25"/>
      <c r="I20" s="17"/>
      <c r="J20" s="16"/>
      <c r="K20" s="16"/>
    </row>
    <row r="21" spans="1:11" ht="17.25" customHeight="1">
      <c r="A21" s="11" t="s">
        <v>41</v>
      </c>
      <c r="B21" s="12" t="s">
        <v>42</v>
      </c>
      <c r="C21" s="11" t="s">
        <v>18</v>
      </c>
      <c r="D21" s="11">
        <v>2</v>
      </c>
      <c r="E21" s="13"/>
      <c r="F21" s="13"/>
      <c r="G21" s="13"/>
      <c r="H21" s="25"/>
      <c r="I21" s="17"/>
      <c r="J21" s="16"/>
      <c r="K21" s="16"/>
    </row>
    <row r="22" spans="1:11" ht="17.25" customHeight="1">
      <c r="A22" s="11" t="s">
        <v>43</v>
      </c>
      <c r="B22" s="12" t="s">
        <v>44</v>
      </c>
      <c r="C22" s="11" t="s">
        <v>18</v>
      </c>
      <c r="D22" s="11">
        <v>10</v>
      </c>
      <c r="E22" s="13"/>
      <c r="F22" s="13"/>
      <c r="G22" s="13"/>
      <c r="H22" s="25"/>
      <c r="I22" s="17"/>
      <c r="J22" s="16"/>
      <c r="K22" s="16"/>
    </row>
    <row r="23" spans="1:11" ht="17.25" customHeight="1">
      <c r="A23" s="11" t="s">
        <v>45</v>
      </c>
      <c r="B23" s="12" t="s">
        <v>46</v>
      </c>
      <c r="C23" s="11" t="s">
        <v>18</v>
      </c>
      <c r="D23" s="11">
        <v>5</v>
      </c>
      <c r="E23" s="13"/>
      <c r="F23" s="13"/>
      <c r="G23" s="13"/>
      <c r="H23" s="25"/>
      <c r="I23" s="17"/>
      <c r="J23" s="16"/>
      <c r="K23" s="16"/>
    </row>
    <row r="24" spans="1:11" ht="17.25" customHeight="1">
      <c r="A24" s="11" t="s">
        <v>47</v>
      </c>
      <c r="B24" s="12" t="s">
        <v>48</v>
      </c>
      <c r="C24" s="11" t="s">
        <v>18</v>
      </c>
      <c r="D24" s="11">
        <v>7</v>
      </c>
      <c r="E24" s="13"/>
      <c r="F24" s="13"/>
      <c r="G24" s="13"/>
      <c r="H24" s="25"/>
      <c r="I24" s="17"/>
      <c r="J24" s="16"/>
      <c r="K24" s="16"/>
    </row>
    <row r="25" spans="1:11" ht="17.25" customHeight="1">
      <c r="A25" s="11" t="s">
        <v>49</v>
      </c>
      <c r="B25" s="20" t="s">
        <v>50</v>
      </c>
      <c r="C25" s="11" t="s">
        <v>18</v>
      </c>
      <c r="D25" s="11">
        <v>30</v>
      </c>
      <c r="E25" s="13"/>
      <c r="F25" s="13"/>
      <c r="G25" s="13"/>
      <c r="H25" s="25"/>
      <c r="I25" s="17"/>
      <c r="J25" s="16"/>
      <c r="K25" s="16"/>
    </row>
    <row r="26" spans="1:11" ht="17.25" customHeight="1">
      <c r="A26" s="11">
        <v>12</v>
      </c>
      <c r="B26" s="12" t="s">
        <v>51</v>
      </c>
      <c r="C26" s="11" t="s">
        <v>14</v>
      </c>
      <c r="D26" s="22">
        <v>23000</v>
      </c>
      <c r="E26" s="13"/>
      <c r="F26" s="13"/>
      <c r="G26" s="13"/>
      <c r="H26" s="14"/>
      <c r="I26" s="17"/>
      <c r="J26" s="16"/>
      <c r="K26" s="16"/>
    </row>
    <row r="27" spans="1:11" ht="17.25" customHeight="1">
      <c r="A27" s="11">
        <v>13</v>
      </c>
      <c r="B27" s="12" t="s">
        <v>53</v>
      </c>
      <c r="C27" s="11" t="s">
        <v>14</v>
      </c>
      <c r="D27" s="11">
        <v>1500</v>
      </c>
      <c r="E27" s="13"/>
      <c r="F27" s="13"/>
      <c r="G27" s="13"/>
      <c r="H27" s="14"/>
      <c r="I27" s="17"/>
      <c r="J27" s="16"/>
      <c r="K27" s="16"/>
    </row>
    <row r="28" spans="1:11" ht="20.25" customHeight="1">
      <c r="A28" s="11">
        <v>14</v>
      </c>
      <c r="B28" s="26" t="s">
        <v>55</v>
      </c>
      <c r="C28" s="11" t="s">
        <v>14</v>
      </c>
      <c r="D28" s="22">
        <v>3000</v>
      </c>
      <c r="E28" s="13"/>
      <c r="F28" s="13"/>
      <c r="G28" s="13"/>
      <c r="H28" s="14"/>
      <c r="I28" s="17"/>
      <c r="J28" s="16"/>
      <c r="K28" s="16"/>
    </row>
    <row r="29" spans="1:11" ht="131.25" customHeight="1">
      <c r="A29" s="11">
        <v>15</v>
      </c>
      <c r="B29" s="12" t="s">
        <v>57</v>
      </c>
      <c r="C29" s="11" t="s">
        <v>14</v>
      </c>
      <c r="D29" s="22">
        <v>3</v>
      </c>
      <c r="E29" s="13"/>
      <c r="F29" s="13"/>
      <c r="G29" s="13"/>
      <c r="H29" s="14"/>
      <c r="I29" s="17"/>
      <c r="J29" s="16"/>
      <c r="K29" s="16"/>
    </row>
    <row r="30" spans="1:11" ht="13.5" customHeight="1">
      <c r="A30" s="11">
        <v>16</v>
      </c>
      <c r="B30" s="12" t="s">
        <v>59</v>
      </c>
      <c r="C30" s="11" t="s">
        <v>14</v>
      </c>
      <c r="D30" s="11">
        <v>100</v>
      </c>
      <c r="E30" s="13"/>
      <c r="F30" s="13"/>
      <c r="G30" s="13"/>
      <c r="H30" s="14"/>
      <c r="I30" s="17"/>
      <c r="J30" s="16"/>
      <c r="K30" s="16"/>
    </row>
    <row r="31" spans="1:11" ht="12.75" customHeight="1">
      <c r="A31" s="11">
        <v>17</v>
      </c>
      <c r="B31" s="12" t="s">
        <v>61</v>
      </c>
      <c r="C31" s="11" t="s">
        <v>62</v>
      </c>
      <c r="D31" s="11">
        <v>300</v>
      </c>
      <c r="E31" s="13"/>
      <c r="F31" s="13"/>
      <c r="G31" s="13"/>
      <c r="H31" s="14"/>
      <c r="I31" s="17"/>
      <c r="J31" s="16"/>
      <c r="K31" s="16"/>
    </row>
    <row r="32" spans="1:11" ht="23.25" customHeight="1">
      <c r="A32" s="11">
        <v>18</v>
      </c>
      <c r="B32" s="12" t="s">
        <v>64</v>
      </c>
      <c r="C32" s="11" t="s">
        <v>62</v>
      </c>
      <c r="D32" s="11">
        <v>10</v>
      </c>
      <c r="E32" s="13"/>
      <c r="F32" s="13"/>
      <c r="G32" s="13"/>
      <c r="H32" s="14"/>
      <c r="I32" s="17"/>
      <c r="J32" s="16"/>
      <c r="K32" s="16"/>
    </row>
    <row r="33" spans="1:11" ht="33" customHeight="1">
      <c r="A33" s="11">
        <v>19</v>
      </c>
      <c r="B33" s="12" t="s">
        <v>66</v>
      </c>
      <c r="C33" s="11" t="s">
        <v>62</v>
      </c>
      <c r="D33" s="11">
        <v>7</v>
      </c>
      <c r="E33" s="13"/>
      <c r="F33" s="13"/>
      <c r="G33" s="13"/>
      <c r="H33" s="14"/>
      <c r="I33" s="17"/>
      <c r="J33" s="16"/>
      <c r="K33" s="16"/>
    </row>
    <row r="34" spans="1:11" ht="16.5" customHeight="1">
      <c r="A34" s="11">
        <v>20</v>
      </c>
      <c r="B34" s="12" t="s">
        <v>68</v>
      </c>
      <c r="C34" s="11" t="s">
        <v>14</v>
      </c>
      <c r="D34" s="22">
        <v>1600</v>
      </c>
      <c r="E34" s="13"/>
      <c r="F34" s="13"/>
      <c r="G34" s="13"/>
      <c r="H34" s="14"/>
      <c r="I34" s="17"/>
      <c r="J34" s="16"/>
      <c r="K34" s="16"/>
    </row>
    <row r="35" spans="1:11" ht="16.5" customHeight="1">
      <c r="A35" s="11">
        <v>21</v>
      </c>
      <c r="B35" s="12" t="s">
        <v>70</v>
      </c>
      <c r="C35" s="11" t="s">
        <v>14</v>
      </c>
      <c r="D35" s="22">
        <v>10</v>
      </c>
      <c r="E35" s="13"/>
      <c r="F35" s="13"/>
      <c r="G35" s="13"/>
      <c r="H35" s="14"/>
      <c r="I35" s="17"/>
      <c r="J35" s="16"/>
      <c r="K35" s="16"/>
    </row>
    <row r="36" spans="1:11" ht="16.5" customHeight="1">
      <c r="A36" s="11">
        <v>22</v>
      </c>
      <c r="B36" s="12" t="s">
        <v>71</v>
      </c>
      <c r="C36" s="11" t="s">
        <v>23</v>
      </c>
      <c r="D36" s="22">
        <v>1100</v>
      </c>
      <c r="E36" s="13"/>
      <c r="F36" s="13"/>
      <c r="G36" s="13"/>
      <c r="H36" s="14"/>
      <c r="I36" s="17"/>
      <c r="J36" s="16"/>
      <c r="K36" s="16"/>
    </row>
    <row r="37" spans="1:11" ht="16.5" customHeight="1">
      <c r="A37" s="11">
        <v>23</v>
      </c>
      <c r="B37" s="12" t="s">
        <v>73</v>
      </c>
      <c r="C37" s="11" t="s">
        <v>14</v>
      </c>
      <c r="D37" s="11">
        <v>1200</v>
      </c>
      <c r="E37" s="13"/>
      <c r="F37" s="13"/>
      <c r="G37" s="13"/>
      <c r="H37" s="44"/>
      <c r="I37" s="17"/>
      <c r="J37" s="16"/>
      <c r="K37" s="16"/>
    </row>
    <row r="38" spans="1:11" ht="102" customHeight="1">
      <c r="A38" s="11">
        <v>24</v>
      </c>
      <c r="B38" s="12" t="s">
        <v>74</v>
      </c>
      <c r="C38" s="11" t="s">
        <v>14</v>
      </c>
      <c r="D38" s="22">
        <v>50</v>
      </c>
      <c r="E38" s="13"/>
      <c r="F38" s="13"/>
      <c r="G38" s="200"/>
      <c r="H38" s="202"/>
      <c r="I38" s="201"/>
      <c r="J38" s="16"/>
      <c r="K38" s="16"/>
    </row>
    <row r="39" spans="1:11" ht="60.75" customHeight="1">
      <c r="A39" s="11">
        <v>25</v>
      </c>
      <c r="B39" s="12" t="s">
        <v>75</v>
      </c>
      <c r="C39" s="11" t="s">
        <v>14</v>
      </c>
      <c r="D39" s="22">
        <v>50</v>
      </c>
      <c r="E39" s="13"/>
      <c r="F39" s="13"/>
      <c r="G39" s="200"/>
      <c r="H39" s="202"/>
      <c r="I39" s="201"/>
      <c r="J39" s="16"/>
      <c r="K39" s="16"/>
    </row>
    <row r="40" spans="1:11" ht="99.75" customHeight="1">
      <c r="A40" s="11">
        <v>26</v>
      </c>
      <c r="B40" s="12" t="s">
        <v>76</v>
      </c>
      <c r="C40" s="11" t="s">
        <v>14</v>
      </c>
      <c r="D40" s="22">
        <v>100</v>
      </c>
      <c r="E40" s="13"/>
      <c r="F40" s="13"/>
      <c r="G40" s="13"/>
      <c r="H40" s="27"/>
      <c r="I40" s="17"/>
      <c r="J40" s="16"/>
      <c r="K40" s="16"/>
    </row>
    <row r="41" spans="1:11" ht="16.5" customHeight="1">
      <c r="A41" s="11">
        <v>27</v>
      </c>
      <c r="B41" s="12" t="s">
        <v>77</v>
      </c>
      <c r="C41" s="11" t="s">
        <v>14</v>
      </c>
      <c r="D41" s="11">
        <v>800</v>
      </c>
      <c r="E41" s="13"/>
      <c r="F41" s="13"/>
      <c r="G41" s="13"/>
      <c r="H41" s="14"/>
      <c r="I41" s="17"/>
      <c r="J41" s="16"/>
      <c r="K41" s="16"/>
    </row>
    <row r="42" spans="1:11" s="28" customFormat="1" ht="16.5" customHeight="1">
      <c r="A42" s="11">
        <v>28</v>
      </c>
      <c r="B42" s="12" t="s">
        <v>79</v>
      </c>
      <c r="C42" s="11" t="s">
        <v>14</v>
      </c>
      <c r="D42" s="22">
        <v>45000</v>
      </c>
      <c r="E42" s="13"/>
      <c r="F42" s="13"/>
      <c r="G42" s="13"/>
      <c r="H42" s="14"/>
      <c r="I42" s="17"/>
      <c r="J42" s="16"/>
      <c r="K42" s="16"/>
    </row>
    <row r="43" spans="1:11" ht="16.5" customHeight="1">
      <c r="A43" s="11">
        <v>29</v>
      </c>
      <c r="B43" s="12" t="s">
        <v>81</v>
      </c>
      <c r="C43" s="11" t="s">
        <v>14</v>
      </c>
      <c r="D43" s="11">
        <v>500</v>
      </c>
      <c r="E43" s="13"/>
      <c r="F43" s="13"/>
      <c r="G43" s="13"/>
      <c r="H43" s="14"/>
      <c r="I43" s="17"/>
      <c r="J43" s="16"/>
      <c r="K43" s="16"/>
    </row>
    <row r="44" spans="1:11" ht="52.5" customHeight="1">
      <c r="A44" s="11">
        <v>30</v>
      </c>
      <c r="B44" s="12" t="s">
        <v>82</v>
      </c>
      <c r="C44" s="11" t="s">
        <v>14</v>
      </c>
      <c r="D44" s="22">
        <v>800</v>
      </c>
      <c r="E44" s="13"/>
      <c r="F44" s="13"/>
      <c r="G44" s="13"/>
      <c r="H44" s="25"/>
      <c r="I44" s="17"/>
      <c r="J44" s="16"/>
      <c r="K44" s="16"/>
    </row>
    <row r="45" spans="1:11" ht="36.75" customHeight="1">
      <c r="A45" s="11">
        <v>31</v>
      </c>
      <c r="B45" s="12" t="s">
        <v>83</v>
      </c>
      <c r="C45" s="11" t="s">
        <v>14</v>
      </c>
      <c r="D45" s="11">
        <v>6</v>
      </c>
      <c r="E45" s="13"/>
      <c r="F45" s="13"/>
      <c r="G45" s="13"/>
      <c r="H45" s="14"/>
      <c r="I45" s="17"/>
      <c r="J45" s="16"/>
      <c r="K45" s="16"/>
    </row>
    <row r="46" spans="1:11" ht="39" customHeight="1">
      <c r="A46" s="11">
        <v>32</v>
      </c>
      <c r="B46" s="12" t="s">
        <v>85</v>
      </c>
      <c r="C46" s="11" t="s">
        <v>14</v>
      </c>
      <c r="D46" s="11">
        <v>900</v>
      </c>
      <c r="E46" s="13"/>
      <c r="F46" s="13"/>
      <c r="G46" s="13"/>
      <c r="H46" s="14"/>
      <c r="I46" s="17"/>
      <c r="J46" s="16"/>
      <c r="K46" s="16"/>
    </row>
    <row r="47" spans="1:11" ht="14.25" customHeight="1">
      <c r="A47" s="11">
        <v>33</v>
      </c>
      <c r="B47" s="12" t="s">
        <v>86</v>
      </c>
      <c r="C47" s="11" t="s">
        <v>14</v>
      </c>
      <c r="D47" s="11">
        <v>20</v>
      </c>
      <c r="E47" s="13"/>
      <c r="F47" s="13"/>
      <c r="G47" s="13"/>
      <c r="H47" s="14"/>
      <c r="I47" s="17"/>
      <c r="J47" s="16"/>
      <c r="K47" s="16"/>
    </row>
    <row r="48" spans="1:11" ht="14.25" customHeight="1">
      <c r="A48" s="11">
        <v>34</v>
      </c>
      <c r="B48" s="12" t="s">
        <v>87</v>
      </c>
      <c r="C48" s="11" t="s">
        <v>14</v>
      </c>
      <c r="D48" s="11">
        <v>10</v>
      </c>
      <c r="E48" s="13"/>
      <c r="F48" s="13"/>
      <c r="G48" s="13"/>
      <c r="H48" s="14"/>
      <c r="I48" s="17"/>
      <c r="J48" s="16"/>
      <c r="K48" s="16"/>
    </row>
    <row r="49" spans="1:11" ht="23.25" customHeight="1">
      <c r="A49" s="11">
        <v>35</v>
      </c>
      <c r="B49" s="12" t="s">
        <v>88</v>
      </c>
      <c r="C49" s="11" t="s">
        <v>14</v>
      </c>
      <c r="D49" s="11">
        <v>1000</v>
      </c>
      <c r="E49" s="13"/>
      <c r="F49" s="13"/>
      <c r="G49" s="13"/>
      <c r="H49" s="14"/>
      <c r="I49" s="17"/>
      <c r="J49" s="16"/>
      <c r="K49" s="16"/>
    </row>
    <row r="50" spans="1:11" ht="33" customHeight="1">
      <c r="A50" s="11">
        <v>36</v>
      </c>
      <c r="B50" s="12" t="s">
        <v>90</v>
      </c>
      <c r="C50" s="11" t="s">
        <v>14</v>
      </c>
      <c r="D50" s="11">
        <v>1900</v>
      </c>
      <c r="E50" s="13"/>
      <c r="F50" s="13"/>
      <c r="G50" s="13"/>
      <c r="H50" s="14"/>
      <c r="I50" s="17"/>
      <c r="J50" s="16"/>
      <c r="K50" s="16"/>
    </row>
    <row r="51" spans="1:11" ht="42.75" customHeight="1">
      <c r="A51" s="11">
        <v>37</v>
      </c>
      <c r="B51" s="26" t="s">
        <v>92</v>
      </c>
      <c r="C51" s="11" t="s">
        <v>14</v>
      </c>
      <c r="D51" s="11">
        <v>800</v>
      </c>
      <c r="E51" s="13"/>
      <c r="F51" s="13"/>
      <c r="G51" s="13"/>
      <c r="H51" s="14"/>
      <c r="I51" s="17"/>
      <c r="J51" s="16"/>
      <c r="K51" s="16"/>
    </row>
    <row r="52" spans="1:11" ht="22.5" customHeight="1">
      <c r="A52" s="11">
        <v>38</v>
      </c>
      <c r="B52" s="12" t="s">
        <v>94</v>
      </c>
      <c r="C52" s="11" t="s">
        <v>14</v>
      </c>
      <c r="D52" s="11">
        <v>400</v>
      </c>
      <c r="E52" s="13"/>
      <c r="F52" s="13"/>
      <c r="G52" s="13"/>
      <c r="H52" s="14"/>
      <c r="I52" s="17"/>
      <c r="J52" s="16"/>
      <c r="K52" s="16"/>
    </row>
    <row r="53" spans="1:11" ht="23.25" customHeight="1">
      <c r="A53" s="11">
        <v>39</v>
      </c>
      <c r="B53" s="12" t="s">
        <v>96</v>
      </c>
      <c r="C53" s="11" t="s">
        <v>23</v>
      </c>
      <c r="D53" s="11">
        <v>20</v>
      </c>
      <c r="E53" s="13"/>
      <c r="F53" s="13"/>
      <c r="G53" s="13"/>
      <c r="H53" s="14"/>
      <c r="I53" s="17"/>
      <c r="J53" s="16"/>
      <c r="K53" s="16"/>
    </row>
    <row r="54" spans="1:11" ht="23.25" customHeight="1">
      <c r="A54" s="11">
        <v>40</v>
      </c>
      <c r="B54" s="12" t="s">
        <v>98</v>
      </c>
      <c r="C54" s="11" t="s">
        <v>14</v>
      </c>
      <c r="D54" s="11">
        <v>5</v>
      </c>
      <c r="E54" s="13"/>
      <c r="F54" s="13"/>
      <c r="G54" s="13"/>
      <c r="H54" s="14"/>
      <c r="I54" s="17"/>
      <c r="J54" s="16"/>
      <c r="K54" s="16"/>
    </row>
    <row r="55" spans="1:11" ht="26.25" customHeight="1">
      <c r="A55" s="11">
        <v>41</v>
      </c>
      <c r="B55" s="12" t="s">
        <v>99</v>
      </c>
      <c r="C55" s="11" t="s">
        <v>14</v>
      </c>
      <c r="D55" s="11">
        <v>2</v>
      </c>
      <c r="E55" s="13"/>
      <c r="F55" s="13"/>
      <c r="G55" s="13"/>
      <c r="H55" s="14"/>
      <c r="I55" s="17"/>
      <c r="J55" s="16"/>
      <c r="K55" s="16"/>
    </row>
    <row r="56" spans="1:11" ht="26.25" customHeight="1">
      <c r="A56" s="11">
        <v>42</v>
      </c>
      <c r="B56" s="12" t="s">
        <v>100</v>
      </c>
      <c r="C56" s="11" t="s">
        <v>14</v>
      </c>
      <c r="D56" s="11">
        <v>2</v>
      </c>
      <c r="E56" s="13"/>
      <c r="F56" s="13"/>
      <c r="G56" s="13"/>
      <c r="H56" s="14"/>
      <c r="I56" s="17"/>
      <c r="J56" s="16"/>
      <c r="K56" s="16"/>
    </row>
    <row r="57" spans="1:11" ht="23.25" customHeight="1">
      <c r="A57" s="11">
        <v>43</v>
      </c>
      <c r="B57" s="12" t="s">
        <v>101</v>
      </c>
      <c r="C57" s="11" t="s">
        <v>14</v>
      </c>
      <c r="D57" s="11">
        <v>2</v>
      </c>
      <c r="E57" s="13"/>
      <c r="F57" s="13"/>
      <c r="G57" s="13"/>
      <c r="H57" s="14"/>
      <c r="I57" s="17"/>
      <c r="J57" s="16"/>
      <c r="K57" s="16"/>
    </row>
    <row r="58" spans="1:11" ht="56.25" customHeight="1">
      <c r="A58" s="11">
        <v>44</v>
      </c>
      <c r="B58" s="12" t="s">
        <v>1105</v>
      </c>
      <c r="C58" s="11" t="s">
        <v>14</v>
      </c>
      <c r="D58" s="11">
        <v>180</v>
      </c>
      <c r="E58" s="13"/>
      <c r="F58" s="13"/>
      <c r="G58" s="13"/>
      <c r="H58" s="14"/>
      <c r="I58" s="17"/>
      <c r="J58" s="16"/>
      <c r="K58" s="16"/>
    </row>
    <row r="59" spans="1:11" ht="67.5" customHeight="1">
      <c r="A59" s="11">
        <v>45</v>
      </c>
      <c r="B59" s="12" t="s">
        <v>104</v>
      </c>
      <c r="C59" s="11" t="s">
        <v>14</v>
      </c>
      <c r="D59" s="11">
        <v>130</v>
      </c>
      <c r="E59" s="13"/>
      <c r="F59" s="13"/>
      <c r="G59" s="13"/>
      <c r="H59" s="14"/>
      <c r="I59" s="17"/>
      <c r="J59" s="16"/>
      <c r="K59" s="16"/>
    </row>
    <row r="60" spans="1:11" ht="23.25" customHeight="1">
      <c r="A60" s="11">
        <v>46</v>
      </c>
      <c r="B60" s="12" t="s">
        <v>106</v>
      </c>
      <c r="C60" s="11" t="s">
        <v>14</v>
      </c>
      <c r="D60" s="11">
        <v>25</v>
      </c>
      <c r="E60" s="13"/>
      <c r="F60" s="13"/>
      <c r="G60" s="13"/>
      <c r="H60" s="14"/>
      <c r="I60" s="17"/>
      <c r="J60" s="16"/>
      <c r="K60" s="16"/>
    </row>
    <row r="61" spans="1:11" ht="48.75" customHeight="1">
      <c r="A61" s="11">
        <v>47</v>
      </c>
      <c r="B61" s="29" t="s">
        <v>108</v>
      </c>
      <c r="C61" s="11" t="s">
        <v>14</v>
      </c>
      <c r="D61" s="11">
        <v>35</v>
      </c>
      <c r="E61" s="13"/>
      <c r="F61" s="13"/>
      <c r="G61" s="13"/>
      <c r="H61" s="14"/>
      <c r="I61" s="17"/>
      <c r="J61" s="16"/>
      <c r="K61" s="16"/>
    </row>
    <row r="62" spans="1:11" ht="41.25" customHeight="1">
      <c r="A62" s="11">
        <v>48</v>
      </c>
      <c r="B62" s="29" t="s">
        <v>110</v>
      </c>
      <c r="C62" s="11" t="s">
        <v>14</v>
      </c>
      <c r="D62" s="11">
        <v>3000</v>
      </c>
      <c r="E62" s="13"/>
      <c r="F62" s="13"/>
      <c r="G62" s="13"/>
      <c r="H62" s="14"/>
      <c r="I62" s="17"/>
      <c r="J62" s="16"/>
      <c r="K62" s="16"/>
    </row>
    <row r="63" spans="1:11" ht="14.25" customHeight="1">
      <c r="A63" s="11">
        <v>49</v>
      </c>
      <c r="B63" s="29" t="s">
        <v>112</v>
      </c>
      <c r="C63" s="11" t="s">
        <v>14</v>
      </c>
      <c r="D63" s="11">
        <v>120</v>
      </c>
      <c r="E63" s="13"/>
      <c r="F63" s="13"/>
      <c r="G63" s="13"/>
      <c r="H63" s="14"/>
      <c r="I63" s="17"/>
      <c r="J63" s="16"/>
      <c r="K63" s="16"/>
    </row>
    <row r="64" spans="1:11" ht="15.75" customHeight="1">
      <c r="A64" s="11">
        <v>50</v>
      </c>
      <c r="B64" s="26" t="s">
        <v>114</v>
      </c>
      <c r="C64" s="11" t="s">
        <v>18</v>
      </c>
      <c r="D64" s="11">
        <v>150</v>
      </c>
      <c r="E64" s="13"/>
      <c r="F64" s="13"/>
      <c r="G64" s="13"/>
      <c r="H64" s="14"/>
      <c r="I64" s="17"/>
      <c r="J64" s="16"/>
      <c r="K64" s="16"/>
    </row>
    <row r="65" spans="1:11" ht="14.25" customHeight="1">
      <c r="A65" s="11">
        <v>51</v>
      </c>
      <c r="B65" s="29" t="s">
        <v>116</v>
      </c>
      <c r="C65" s="11" t="s">
        <v>18</v>
      </c>
      <c r="D65" s="11">
        <v>200</v>
      </c>
      <c r="E65" s="13"/>
      <c r="F65" s="13"/>
      <c r="G65" s="13"/>
      <c r="H65" s="14"/>
      <c r="I65" s="17"/>
      <c r="J65" s="16"/>
      <c r="K65" s="16"/>
    </row>
    <row r="66" spans="1:11" ht="33" customHeight="1">
      <c r="A66" s="11">
        <v>52</v>
      </c>
      <c r="B66" s="29" t="s">
        <v>118</v>
      </c>
      <c r="C66" s="11" t="s">
        <v>14</v>
      </c>
      <c r="D66" s="11">
        <v>175</v>
      </c>
      <c r="E66" s="13"/>
      <c r="F66" s="13"/>
      <c r="G66" s="13"/>
      <c r="H66" s="14"/>
      <c r="I66" s="17"/>
      <c r="J66" s="16"/>
      <c r="K66" s="16"/>
    </row>
    <row r="67" spans="1:11" ht="23.25" customHeight="1">
      <c r="A67" s="11">
        <v>53</v>
      </c>
      <c r="B67" s="29" t="s">
        <v>120</v>
      </c>
      <c r="C67" s="11" t="s">
        <v>14</v>
      </c>
      <c r="D67" s="11">
        <v>3</v>
      </c>
      <c r="E67" s="13"/>
      <c r="F67" s="13"/>
      <c r="G67" s="13"/>
      <c r="H67" s="14"/>
      <c r="I67" s="17"/>
      <c r="J67" s="16"/>
      <c r="K67" s="16"/>
    </row>
    <row r="68" spans="1:11" ht="20.25" customHeight="1">
      <c r="A68" s="11">
        <v>54</v>
      </c>
      <c r="B68" s="29" t="s">
        <v>122</v>
      </c>
      <c r="C68" s="11" t="s">
        <v>14</v>
      </c>
      <c r="D68" s="11">
        <v>15</v>
      </c>
      <c r="E68" s="13"/>
      <c r="F68" s="13"/>
      <c r="G68" s="13"/>
      <c r="H68" s="14"/>
      <c r="I68" s="17"/>
      <c r="J68" s="16"/>
      <c r="K68" s="16"/>
    </row>
    <row r="69" spans="1:11" ht="69" customHeight="1">
      <c r="A69" s="11">
        <v>55</v>
      </c>
      <c r="B69" s="20" t="s">
        <v>124</v>
      </c>
      <c r="C69" s="11"/>
      <c r="D69" s="30"/>
      <c r="E69" s="13"/>
      <c r="F69" s="13"/>
      <c r="G69" s="13"/>
      <c r="H69" s="14"/>
      <c r="I69" s="17"/>
      <c r="J69" s="16"/>
      <c r="K69" s="16"/>
    </row>
    <row r="70" spans="1:11" ht="21" customHeight="1">
      <c r="A70" s="11" t="s">
        <v>36</v>
      </c>
      <c r="B70" s="12" t="s">
        <v>125</v>
      </c>
      <c r="C70" s="11" t="s">
        <v>14</v>
      </c>
      <c r="D70" s="11">
        <v>200</v>
      </c>
      <c r="E70" s="13"/>
      <c r="F70" s="13"/>
      <c r="G70" s="13"/>
      <c r="H70" s="14"/>
      <c r="I70" s="17"/>
      <c r="J70" s="16"/>
      <c r="K70" s="16"/>
    </row>
    <row r="71" spans="1:11" ht="21" customHeight="1">
      <c r="A71" s="11" t="s">
        <v>39</v>
      </c>
      <c r="B71" s="12" t="s">
        <v>127</v>
      </c>
      <c r="C71" s="11" t="s">
        <v>14</v>
      </c>
      <c r="D71" s="11">
        <v>10</v>
      </c>
      <c r="E71" s="13"/>
      <c r="F71" s="13"/>
      <c r="G71" s="13"/>
      <c r="H71" s="14"/>
      <c r="I71" s="17"/>
      <c r="J71" s="16"/>
      <c r="K71" s="16"/>
    </row>
    <row r="72" spans="1:11" ht="18.75" customHeight="1">
      <c r="A72" s="11" t="s">
        <v>41</v>
      </c>
      <c r="B72" s="12" t="s">
        <v>129</v>
      </c>
      <c r="C72" s="11" t="s">
        <v>14</v>
      </c>
      <c r="D72" s="11">
        <v>10</v>
      </c>
      <c r="E72" s="13"/>
      <c r="F72" s="13"/>
      <c r="G72" s="13"/>
      <c r="H72" s="14"/>
      <c r="I72" s="17"/>
      <c r="J72" s="16"/>
      <c r="K72" s="16"/>
    </row>
    <row r="73" spans="1:11" ht="23.25" customHeight="1">
      <c r="A73" s="11" t="s">
        <v>43</v>
      </c>
      <c r="B73" s="12" t="s">
        <v>131</v>
      </c>
      <c r="C73" s="11" t="s">
        <v>14</v>
      </c>
      <c r="D73" s="11">
        <v>1200</v>
      </c>
      <c r="E73" s="13"/>
      <c r="F73" s="13"/>
      <c r="G73" s="13"/>
      <c r="H73" s="14"/>
      <c r="I73" s="17"/>
      <c r="J73" s="16"/>
      <c r="K73" s="16"/>
    </row>
    <row r="74" spans="1:11" ht="24.75" customHeight="1">
      <c r="A74" s="11" t="s">
        <v>45</v>
      </c>
      <c r="B74" s="12" t="s">
        <v>133</v>
      </c>
      <c r="C74" s="11" t="s">
        <v>14</v>
      </c>
      <c r="D74" s="11">
        <v>600</v>
      </c>
      <c r="E74" s="13"/>
      <c r="F74" s="13"/>
      <c r="G74" s="13"/>
      <c r="H74" s="14"/>
      <c r="I74" s="17"/>
      <c r="J74" s="16"/>
      <c r="K74" s="16"/>
    </row>
    <row r="75" spans="1:11" ht="23.25" customHeight="1">
      <c r="A75" s="11" t="s">
        <v>47</v>
      </c>
      <c r="B75" s="12" t="s">
        <v>135</v>
      </c>
      <c r="C75" s="11" t="s">
        <v>14</v>
      </c>
      <c r="D75" s="11">
        <v>150</v>
      </c>
      <c r="E75" s="13"/>
      <c r="F75" s="13"/>
      <c r="G75" s="13"/>
      <c r="H75" s="14"/>
      <c r="I75" s="17"/>
      <c r="J75" s="16"/>
      <c r="K75" s="16"/>
    </row>
    <row r="76" spans="1:11" ht="23.25" customHeight="1">
      <c r="A76" s="11" t="s">
        <v>49</v>
      </c>
      <c r="B76" s="12" t="s">
        <v>137</v>
      </c>
      <c r="C76" s="11" t="s">
        <v>14</v>
      </c>
      <c r="D76" s="11">
        <v>25</v>
      </c>
      <c r="E76" s="13"/>
      <c r="F76" s="13"/>
      <c r="G76" s="13"/>
      <c r="H76" s="14"/>
      <c r="I76" s="17"/>
      <c r="J76" s="16"/>
      <c r="K76" s="16"/>
    </row>
    <row r="77" spans="1:11" ht="23.25" customHeight="1">
      <c r="A77" s="11" t="s">
        <v>138</v>
      </c>
      <c r="B77" s="12" t="s">
        <v>139</v>
      </c>
      <c r="C77" s="11" t="s">
        <v>14</v>
      </c>
      <c r="D77" s="11">
        <v>50</v>
      </c>
      <c r="E77" s="13"/>
      <c r="F77" s="13"/>
      <c r="G77" s="13"/>
      <c r="H77" s="14"/>
      <c r="I77" s="17"/>
      <c r="J77" s="16"/>
      <c r="K77" s="16"/>
    </row>
    <row r="78" spans="1:11" ht="48.75" customHeight="1">
      <c r="A78" s="11">
        <v>56</v>
      </c>
      <c r="B78" s="220" t="s">
        <v>1108</v>
      </c>
      <c r="C78" s="11"/>
      <c r="D78" s="11"/>
      <c r="E78" s="13"/>
      <c r="F78" s="13"/>
      <c r="G78" s="13"/>
      <c r="H78" s="14"/>
      <c r="I78" s="17"/>
      <c r="J78" s="16"/>
      <c r="K78" s="16"/>
    </row>
    <row r="79" spans="1:11" ht="19.5" customHeight="1">
      <c r="A79" s="11" t="s">
        <v>36</v>
      </c>
      <c r="B79" s="12" t="s">
        <v>141</v>
      </c>
      <c r="C79" s="11" t="s">
        <v>14</v>
      </c>
      <c r="D79" s="11">
        <v>3</v>
      </c>
      <c r="E79" s="13"/>
      <c r="F79" s="13"/>
      <c r="G79" s="13"/>
      <c r="H79" s="14"/>
      <c r="I79" s="17"/>
      <c r="J79" s="16"/>
      <c r="K79" s="16"/>
    </row>
    <row r="80" spans="1:11" ht="21" customHeight="1">
      <c r="A80" s="11" t="s">
        <v>39</v>
      </c>
      <c r="B80" s="12" t="s">
        <v>143</v>
      </c>
      <c r="C80" s="11" t="s">
        <v>14</v>
      </c>
      <c r="D80" s="11">
        <v>3</v>
      </c>
      <c r="E80" s="13"/>
      <c r="F80" s="13"/>
      <c r="G80" s="13"/>
      <c r="H80" s="14"/>
      <c r="I80" s="17"/>
      <c r="J80" s="16"/>
      <c r="K80" s="16"/>
    </row>
    <row r="81" spans="1:11" ht="24" customHeight="1">
      <c r="A81" s="11" t="s">
        <v>41</v>
      </c>
      <c r="B81" s="12" t="s">
        <v>129</v>
      </c>
      <c r="C81" s="11" t="s">
        <v>14</v>
      </c>
      <c r="D81" s="11">
        <v>15</v>
      </c>
      <c r="E81" s="13"/>
      <c r="F81" s="13"/>
      <c r="G81" s="13"/>
      <c r="H81" s="14"/>
      <c r="I81" s="17"/>
      <c r="J81" s="16"/>
      <c r="K81" s="16"/>
    </row>
    <row r="82" spans="1:11" ht="27.75" customHeight="1">
      <c r="A82" s="11" t="s">
        <v>43</v>
      </c>
      <c r="B82" s="12" t="s">
        <v>146</v>
      </c>
      <c r="C82" s="11" t="s">
        <v>14</v>
      </c>
      <c r="D82" s="11">
        <v>10</v>
      </c>
      <c r="E82" s="13"/>
      <c r="F82" s="13"/>
      <c r="G82" s="13"/>
      <c r="H82" s="14"/>
      <c r="I82" s="17"/>
      <c r="J82" s="16"/>
      <c r="K82" s="16"/>
    </row>
    <row r="83" spans="1:11" ht="21" customHeight="1">
      <c r="A83" s="11" t="s">
        <v>45</v>
      </c>
      <c r="B83" s="12" t="s">
        <v>133</v>
      </c>
      <c r="C83" s="11" t="s">
        <v>14</v>
      </c>
      <c r="D83" s="11">
        <v>800</v>
      </c>
      <c r="E83" s="13"/>
      <c r="F83" s="13"/>
      <c r="G83" s="13"/>
      <c r="H83" s="14"/>
      <c r="I83" s="17"/>
      <c r="J83" s="16"/>
      <c r="K83" s="16"/>
    </row>
    <row r="84" spans="1:11" ht="21" customHeight="1">
      <c r="A84" s="11" t="s">
        <v>47</v>
      </c>
      <c r="B84" s="12" t="s">
        <v>135</v>
      </c>
      <c r="C84" s="11" t="s">
        <v>14</v>
      </c>
      <c r="D84" s="11">
        <v>1000</v>
      </c>
      <c r="E84" s="13"/>
      <c r="F84" s="13"/>
      <c r="G84" s="13"/>
      <c r="H84" s="14"/>
      <c r="I84" s="17"/>
      <c r="J84" s="16"/>
      <c r="K84" s="16"/>
    </row>
    <row r="85" spans="1:11" ht="21.75" customHeight="1">
      <c r="A85" s="11" t="s">
        <v>49</v>
      </c>
      <c r="B85" s="12" t="s">
        <v>147</v>
      </c>
      <c r="C85" s="11" t="s">
        <v>14</v>
      </c>
      <c r="D85" s="11">
        <v>1000</v>
      </c>
      <c r="E85" s="13"/>
      <c r="F85" s="13"/>
      <c r="G85" s="13"/>
      <c r="H85" s="14"/>
      <c r="I85" s="17"/>
      <c r="J85" s="16"/>
      <c r="K85" s="16"/>
    </row>
    <row r="86" spans="1:11" ht="22.5" customHeight="1">
      <c r="A86" s="11" t="s">
        <v>138</v>
      </c>
      <c r="B86" s="12" t="s">
        <v>148</v>
      </c>
      <c r="C86" s="11" t="s">
        <v>14</v>
      </c>
      <c r="D86" s="11">
        <v>10</v>
      </c>
      <c r="E86" s="13"/>
      <c r="F86" s="13"/>
      <c r="G86" s="13"/>
      <c r="H86" s="14"/>
      <c r="I86" s="17"/>
      <c r="J86" s="16"/>
      <c r="K86" s="16"/>
    </row>
    <row r="87" spans="1:11" ht="21" customHeight="1">
      <c r="A87" s="11" t="s">
        <v>149</v>
      </c>
      <c r="B87" s="12" t="s">
        <v>150</v>
      </c>
      <c r="C87" s="11" t="s">
        <v>14</v>
      </c>
      <c r="D87" s="11">
        <v>10</v>
      </c>
      <c r="E87" s="13"/>
      <c r="F87" s="13"/>
      <c r="G87" s="13"/>
      <c r="H87" s="14"/>
      <c r="I87" s="17"/>
      <c r="J87" s="16"/>
      <c r="K87" s="16"/>
    </row>
    <row r="88" spans="1:11" ht="21" customHeight="1">
      <c r="A88" s="11">
        <v>57</v>
      </c>
      <c r="B88" s="12" t="s">
        <v>151</v>
      </c>
      <c r="C88" s="11"/>
      <c r="D88" s="11"/>
      <c r="E88" s="13"/>
      <c r="F88" s="13"/>
      <c r="G88" s="13"/>
      <c r="H88" s="14"/>
      <c r="I88" s="17"/>
      <c r="J88" s="16"/>
      <c r="K88" s="16"/>
    </row>
    <row r="89" spans="1:11" ht="14.25" customHeight="1">
      <c r="A89" s="11" t="s">
        <v>36</v>
      </c>
      <c r="B89" s="12" t="s">
        <v>152</v>
      </c>
      <c r="C89" s="11" t="s">
        <v>14</v>
      </c>
      <c r="D89" s="11">
        <v>4</v>
      </c>
      <c r="E89" s="13"/>
      <c r="F89" s="13"/>
      <c r="G89" s="13"/>
      <c r="H89" s="14"/>
      <c r="I89" s="17"/>
      <c r="J89" s="16"/>
      <c r="K89" s="16"/>
    </row>
    <row r="90" spans="1:11" ht="14.25" customHeight="1">
      <c r="A90" s="11" t="s">
        <v>39</v>
      </c>
      <c r="B90" s="12" t="s">
        <v>153</v>
      </c>
      <c r="C90" s="11" t="s">
        <v>14</v>
      </c>
      <c r="D90" s="11">
        <v>4</v>
      </c>
      <c r="E90" s="13"/>
      <c r="F90" s="13"/>
      <c r="G90" s="13"/>
      <c r="H90" s="14"/>
      <c r="I90" s="17"/>
      <c r="J90" s="16"/>
      <c r="K90" s="16"/>
    </row>
    <row r="91" spans="1:11" ht="14.25" customHeight="1">
      <c r="A91" s="11" t="s">
        <v>41</v>
      </c>
      <c r="B91" s="12" t="s">
        <v>137</v>
      </c>
      <c r="C91" s="11" t="s">
        <v>14</v>
      </c>
      <c r="D91" s="11">
        <v>4</v>
      </c>
      <c r="E91" s="13"/>
      <c r="F91" s="13"/>
      <c r="G91" s="13"/>
      <c r="H91" s="14"/>
      <c r="I91" s="17"/>
      <c r="J91" s="16"/>
      <c r="K91" s="16"/>
    </row>
    <row r="92" spans="1:11" ht="14.25" customHeight="1">
      <c r="A92" s="11" t="s">
        <v>43</v>
      </c>
      <c r="B92" s="12" t="s">
        <v>154</v>
      </c>
      <c r="C92" s="11" t="s">
        <v>14</v>
      </c>
      <c r="D92" s="11">
        <v>4</v>
      </c>
      <c r="E92" s="13"/>
      <c r="F92" s="13"/>
      <c r="G92" s="13"/>
      <c r="H92" s="14"/>
      <c r="I92" s="17"/>
      <c r="J92" s="16"/>
      <c r="K92" s="16"/>
    </row>
    <row r="93" spans="1:11" ht="14.25" customHeight="1">
      <c r="A93" s="11" t="s">
        <v>45</v>
      </c>
      <c r="B93" s="12" t="s">
        <v>139</v>
      </c>
      <c r="C93" s="11" t="s">
        <v>14</v>
      </c>
      <c r="D93" s="11">
        <v>25</v>
      </c>
      <c r="E93" s="13"/>
      <c r="F93" s="13"/>
      <c r="G93" s="13"/>
      <c r="H93" s="14"/>
      <c r="I93" s="17"/>
      <c r="J93" s="16"/>
      <c r="K93" s="16"/>
    </row>
    <row r="94" spans="1:11" ht="14.25" customHeight="1">
      <c r="A94" s="11" t="s">
        <v>47</v>
      </c>
      <c r="B94" s="12" t="s">
        <v>155</v>
      </c>
      <c r="C94" s="11" t="s">
        <v>14</v>
      </c>
      <c r="D94" s="11">
        <v>3</v>
      </c>
      <c r="E94" s="13"/>
      <c r="F94" s="13"/>
      <c r="G94" s="13"/>
      <c r="H94" s="14"/>
      <c r="I94" s="17"/>
      <c r="J94" s="16"/>
      <c r="K94" s="16"/>
    </row>
    <row r="95" spans="1:11" ht="14.25" customHeight="1">
      <c r="A95" s="11" t="s">
        <v>49</v>
      </c>
      <c r="B95" s="12" t="s">
        <v>156</v>
      </c>
      <c r="C95" s="11" t="s">
        <v>14</v>
      </c>
      <c r="D95" s="11">
        <v>25</v>
      </c>
      <c r="E95" s="13"/>
      <c r="F95" s="13"/>
      <c r="G95" s="13"/>
      <c r="H95" s="14"/>
      <c r="I95" s="17"/>
      <c r="J95" s="16"/>
      <c r="K95" s="16"/>
    </row>
    <row r="96" spans="1:11" ht="14.25" customHeight="1">
      <c r="A96" s="11" t="s">
        <v>138</v>
      </c>
      <c r="B96" s="12" t="s">
        <v>157</v>
      </c>
      <c r="C96" s="11" t="s">
        <v>14</v>
      </c>
      <c r="D96" s="11">
        <v>25</v>
      </c>
      <c r="E96" s="13"/>
      <c r="F96" s="13"/>
      <c r="G96" s="13"/>
      <c r="H96" s="14"/>
      <c r="I96" s="17"/>
      <c r="J96" s="16"/>
      <c r="K96" s="16"/>
    </row>
    <row r="97" spans="1:11" ht="14.25" customHeight="1">
      <c r="A97" s="11" t="s">
        <v>149</v>
      </c>
      <c r="B97" s="12" t="s">
        <v>158</v>
      </c>
      <c r="C97" s="11"/>
      <c r="D97" s="11">
        <v>25</v>
      </c>
      <c r="E97" s="13"/>
      <c r="F97" s="13"/>
      <c r="G97" s="13"/>
      <c r="H97" s="14"/>
      <c r="I97" s="17"/>
      <c r="J97" s="16"/>
      <c r="K97" s="16"/>
    </row>
    <row r="98" spans="1:256" ht="14.25" customHeight="1">
      <c r="A98" s="1">
        <v>58</v>
      </c>
      <c r="B98" s="12" t="s">
        <v>159</v>
      </c>
      <c r="C98"/>
      <c r="D98"/>
      <c r="E98"/>
      <c r="F98" s="13"/>
      <c r="G98" s="13"/>
      <c r="H98"/>
      <c r="I98" s="17"/>
      <c r="J98"/>
      <c r="K98" s="16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11" ht="14.25" customHeight="1">
      <c r="A99" s="11" t="s">
        <v>36</v>
      </c>
      <c r="B99" s="12" t="s">
        <v>152</v>
      </c>
      <c r="C99" s="11" t="s">
        <v>14</v>
      </c>
      <c r="D99" s="11">
        <v>5</v>
      </c>
      <c r="E99" s="13"/>
      <c r="F99" s="13"/>
      <c r="G99" s="13"/>
      <c r="H99" s="14"/>
      <c r="I99" s="17"/>
      <c r="J99" s="16"/>
      <c r="K99" s="16"/>
    </row>
    <row r="100" spans="1:11" ht="14.25" customHeight="1">
      <c r="A100" s="11" t="s">
        <v>39</v>
      </c>
      <c r="B100" s="12" t="s">
        <v>153</v>
      </c>
      <c r="C100" s="11" t="s">
        <v>14</v>
      </c>
      <c r="D100" s="11">
        <v>5</v>
      </c>
      <c r="E100" s="13"/>
      <c r="F100" s="13"/>
      <c r="G100" s="13"/>
      <c r="H100" s="14"/>
      <c r="I100" s="17"/>
      <c r="J100" s="16"/>
      <c r="K100" s="16"/>
    </row>
    <row r="101" spans="1:11" ht="14.25" customHeight="1">
      <c r="A101" s="11">
        <v>59</v>
      </c>
      <c r="B101" s="12" t="s">
        <v>160</v>
      </c>
      <c r="C101" s="11" t="s">
        <v>161</v>
      </c>
      <c r="D101" s="11">
        <v>5</v>
      </c>
      <c r="E101" s="13"/>
      <c r="F101" s="13"/>
      <c r="G101" s="13"/>
      <c r="H101" s="14"/>
      <c r="I101" s="17"/>
      <c r="J101" s="16"/>
      <c r="K101" s="16"/>
    </row>
    <row r="102" spans="1:11" ht="57" customHeight="1">
      <c r="A102" s="11">
        <v>60</v>
      </c>
      <c r="B102" s="12" t="s">
        <v>162</v>
      </c>
      <c r="C102" s="11"/>
      <c r="D102" s="11"/>
      <c r="E102" s="13"/>
      <c r="F102" s="13"/>
      <c r="G102" s="13"/>
      <c r="H102" s="14"/>
      <c r="I102" s="17"/>
      <c r="J102" s="16"/>
      <c r="K102" s="16"/>
    </row>
    <row r="103" spans="1:11" ht="15" customHeight="1">
      <c r="A103" s="11" t="s">
        <v>36</v>
      </c>
      <c r="B103" s="12" t="s">
        <v>163</v>
      </c>
      <c r="C103" s="11" t="s">
        <v>14</v>
      </c>
      <c r="D103" s="11">
        <v>5</v>
      </c>
      <c r="E103" s="13"/>
      <c r="F103" s="13"/>
      <c r="G103" s="13"/>
      <c r="H103" s="14"/>
      <c r="I103" s="17"/>
      <c r="J103" s="16"/>
      <c r="K103" s="16"/>
    </row>
    <row r="104" spans="1:11" ht="15" customHeight="1">
      <c r="A104" s="11" t="s">
        <v>39</v>
      </c>
      <c r="B104" s="12" t="s">
        <v>165</v>
      </c>
      <c r="C104" s="11" t="s">
        <v>14</v>
      </c>
      <c r="D104" s="11">
        <v>200</v>
      </c>
      <c r="E104" s="13"/>
      <c r="F104" s="13"/>
      <c r="G104" s="13"/>
      <c r="H104" s="14"/>
      <c r="I104" s="17"/>
      <c r="J104" s="16"/>
      <c r="K104" s="16"/>
    </row>
    <row r="105" spans="1:11" ht="15" customHeight="1">
      <c r="A105" s="11">
        <v>61</v>
      </c>
      <c r="B105" s="12" t="s">
        <v>167</v>
      </c>
      <c r="C105" s="11"/>
      <c r="D105" s="11"/>
      <c r="E105" s="13"/>
      <c r="F105" s="13"/>
      <c r="G105" s="13"/>
      <c r="H105" s="14"/>
      <c r="I105" s="17"/>
      <c r="J105" s="16"/>
      <c r="K105" s="16"/>
    </row>
    <row r="106" spans="1:11" ht="15" customHeight="1">
      <c r="A106" s="11" t="s">
        <v>36</v>
      </c>
      <c r="B106" s="12" t="s">
        <v>168</v>
      </c>
      <c r="C106" s="11" t="s">
        <v>23</v>
      </c>
      <c r="D106" s="11">
        <v>3</v>
      </c>
      <c r="E106" s="13"/>
      <c r="F106" s="13"/>
      <c r="G106" s="13"/>
      <c r="H106" s="14"/>
      <c r="I106" s="17"/>
      <c r="J106" s="16"/>
      <c r="K106" s="16"/>
    </row>
    <row r="107" spans="1:11" ht="15" customHeight="1">
      <c r="A107" s="11" t="s">
        <v>39</v>
      </c>
      <c r="B107" s="12" t="s">
        <v>170</v>
      </c>
      <c r="C107" s="11" t="s">
        <v>23</v>
      </c>
      <c r="D107" s="11">
        <v>20</v>
      </c>
      <c r="E107" s="13"/>
      <c r="F107" s="13"/>
      <c r="G107" s="13"/>
      <c r="H107" s="14"/>
      <c r="I107" s="17"/>
      <c r="J107" s="16"/>
      <c r="K107" s="16"/>
    </row>
    <row r="108" spans="1:11" ht="15" customHeight="1">
      <c r="A108" s="11" t="s">
        <v>41</v>
      </c>
      <c r="B108" s="12" t="s">
        <v>172</v>
      </c>
      <c r="C108" s="11" t="s">
        <v>23</v>
      </c>
      <c r="D108" s="11">
        <v>10</v>
      </c>
      <c r="E108" s="13"/>
      <c r="F108" s="13"/>
      <c r="G108" s="13"/>
      <c r="H108" s="14"/>
      <c r="I108" s="17"/>
      <c r="J108" s="16"/>
      <c r="K108" s="16"/>
    </row>
    <row r="109" spans="1:11" ht="15" customHeight="1">
      <c r="A109" s="11" t="s">
        <v>43</v>
      </c>
      <c r="B109" s="12" t="s">
        <v>174</v>
      </c>
      <c r="C109" s="11" t="s">
        <v>23</v>
      </c>
      <c r="D109" s="11">
        <v>6</v>
      </c>
      <c r="E109" s="13"/>
      <c r="F109" s="13"/>
      <c r="G109" s="13"/>
      <c r="H109" s="14"/>
      <c r="I109" s="17"/>
      <c r="J109" s="16"/>
      <c r="K109" s="16"/>
    </row>
    <row r="110" spans="1:11" ht="15" customHeight="1">
      <c r="A110" s="11">
        <v>62</v>
      </c>
      <c r="B110" s="12" t="s">
        <v>176</v>
      </c>
      <c r="C110" s="11"/>
      <c r="D110" s="11"/>
      <c r="E110" s="13"/>
      <c r="F110" s="13"/>
      <c r="G110" s="13"/>
      <c r="H110" s="14"/>
      <c r="I110" s="17"/>
      <c r="J110" s="16"/>
      <c r="K110" s="16"/>
    </row>
    <row r="111" spans="1:11" ht="15" customHeight="1">
      <c r="A111" s="11" t="s">
        <v>36</v>
      </c>
      <c r="B111" s="12" t="s">
        <v>177</v>
      </c>
      <c r="C111" s="11" t="s">
        <v>23</v>
      </c>
      <c r="D111" s="11">
        <v>15</v>
      </c>
      <c r="E111" s="13"/>
      <c r="F111" s="13"/>
      <c r="G111" s="13"/>
      <c r="H111" s="14"/>
      <c r="I111" s="17"/>
      <c r="J111" s="16"/>
      <c r="K111" s="16"/>
    </row>
    <row r="112" spans="1:11" ht="15" customHeight="1">
      <c r="A112" s="11" t="s">
        <v>39</v>
      </c>
      <c r="B112" s="12" t="s">
        <v>170</v>
      </c>
      <c r="C112" s="11" t="s">
        <v>23</v>
      </c>
      <c r="D112" s="11">
        <v>12</v>
      </c>
      <c r="E112" s="13"/>
      <c r="F112" s="13"/>
      <c r="G112" s="13"/>
      <c r="H112" s="14"/>
      <c r="I112" s="17"/>
      <c r="J112" s="16"/>
      <c r="K112" s="16"/>
    </row>
    <row r="113" spans="1:11" ht="15" customHeight="1">
      <c r="A113" s="11" t="s">
        <v>41</v>
      </c>
      <c r="B113" s="12" t="s">
        <v>172</v>
      </c>
      <c r="C113" s="11" t="s">
        <v>23</v>
      </c>
      <c r="D113" s="11">
        <v>6</v>
      </c>
      <c r="E113" s="13"/>
      <c r="F113" s="13"/>
      <c r="G113" s="13"/>
      <c r="H113" s="14"/>
      <c r="I113" s="17"/>
      <c r="J113" s="16"/>
      <c r="K113" s="16"/>
    </row>
    <row r="114" spans="1:11" ht="46.5" customHeight="1">
      <c r="A114" s="11">
        <v>63</v>
      </c>
      <c r="B114" s="12" t="s">
        <v>178</v>
      </c>
      <c r="C114" s="11" t="s">
        <v>14</v>
      </c>
      <c r="D114" s="11">
        <v>10</v>
      </c>
      <c r="E114" s="13"/>
      <c r="F114" s="13"/>
      <c r="G114" s="13"/>
      <c r="H114" s="14"/>
      <c r="I114" s="17"/>
      <c r="J114" s="16"/>
      <c r="K114" s="16"/>
    </row>
    <row r="115" spans="1:11" ht="14.25" customHeight="1">
      <c r="A115" s="11">
        <v>64</v>
      </c>
      <c r="B115" s="12" t="s">
        <v>180</v>
      </c>
      <c r="C115" s="11"/>
      <c r="D115" s="11"/>
      <c r="E115" s="13"/>
      <c r="F115" s="13"/>
      <c r="G115" s="13"/>
      <c r="H115" s="14"/>
      <c r="I115" s="17"/>
      <c r="J115" s="16"/>
      <c r="K115" s="16"/>
    </row>
    <row r="116" spans="1:11" ht="15" customHeight="1">
      <c r="A116" s="11" t="s">
        <v>36</v>
      </c>
      <c r="B116" s="12" t="s">
        <v>152</v>
      </c>
      <c r="C116" s="11" t="s">
        <v>14</v>
      </c>
      <c r="D116" s="11">
        <v>5</v>
      </c>
      <c r="E116" s="13"/>
      <c r="F116" s="13"/>
      <c r="G116" s="13"/>
      <c r="H116" s="14"/>
      <c r="I116" s="17"/>
      <c r="J116" s="16"/>
      <c r="K116" s="16"/>
    </row>
    <row r="117" spans="1:11" ht="15" customHeight="1">
      <c r="A117" s="11" t="s">
        <v>39</v>
      </c>
      <c r="B117" s="12" t="s">
        <v>153</v>
      </c>
      <c r="C117" s="11" t="s">
        <v>14</v>
      </c>
      <c r="D117" s="11">
        <v>5</v>
      </c>
      <c r="E117" s="13"/>
      <c r="F117" s="13"/>
      <c r="G117" s="13"/>
      <c r="H117" s="14"/>
      <c r="I117" s="17"/>
      <c r="J117" s="16"/>
      <c r="K117" s="16"/>
    </row>
    <row r="118" spans="1:11" ht="48" customHeight="1">
      <c r="A118" s="11">
        <v>65</v>
      </c>
      <c r="B118" s="12" t="s">
        <v>181</v>
      </c>
      <c r="C118" s="11" t="s">
        <v>14</v>
      </c>
      <c r="D118" s="11">
        <v>100</v>
      </c>
      <c r="E118" s="13"/>
      <c r="F118" s="13"/>
      <c r="G118" s="13"/>
      <c r="H118" s="14"/>
      <c r="I118" s="17"/>
      <c r="J118" s="16"/>
      <c r="K118" s="16"/>
    </row>
    <row r="119" spans="1:11" ht="16.5" customHeight="1">
      <c r="A119" s="11">
        <v>66</v>
      </c>
      <c r="B119" s="12" t="s">
        <v>183</v>
      </c>
      <c r="C119" s="11" t="s">
        <v>14</v>
      </c>
      <c r="D119" s="11">
        <v>10</v>
      </c>
      <c r="E119" s="13"/>
      <c r="F119" s="13"/>
      <c r="G119" s="13"/>
      <c r="H119" s="14"/>
      <c r="I119" s="17"/>
      <c r="J119" s="16"/>
      <c r="K119" s="16"/>
    </row>
    <row r="120" spans="1:11" ht="16.5" customHeight="1">
      <c r="A120" s="11">
        <v>67</v>
      </c>
      <c r="B120" s="12" t="s">
        <v>185</v>
      </c>
      <c r="C120" s="11" t="s">
        <v>14</v>
      </c>
      <c r="D120" s="11">
        <v>10</v>
      </c>
      <c r="E120" s="13"/>
      <c r="F120" s="13"/>
      <c r="G120" s="13"/>
      <c r="H120" s="14"/>
      <c r="I120" s="17"/>
      <c r="J120" s="16"/>
      <c r="K120" s="16"/>
    </row>
    <row r="121" spans="1:11" ht="16.5" customHeight="1">
      <c r="A121" s="11">
        <v>68</v>
      </c>
      <c r="B121" s="12" t="s">
        <v>186</v>
      </c>
      <c r="C121" s="11" t="s">
        <v>14</v>
      </c>
      <c r="D121" s="11">
        <v>10</v>
      </c>
      <c r="E121" s="13"/>
      <c r="F121" s="13"/>
      <c r="G121" s="13"/>
      <c r="H121" s="14"/>
      <c r="I121" s="17"/>
      <c r="J121" s="16"/>
      <c r="K121" s="16"/>
    </row>
    <row r="122" spans="1:11" ht="16.5" customHeight="1">
      <c r="A122" s="11">
        <v>69</v>
      </c>
      <c r="B122" s="12" t="s">
        <v>187</v>
      </c>
      <c r="C122" s="11" t="s">
        <v>14</v>
      </c>
      <c r="D122" s="11">
        <v>10</v>
      </c>
      <c r="E122" s="13"/>
      <c r="F122" s="13"/>
      <c r="G122" s="13"/>
      <c r="H122" s="14"/>
      <c r="I122" s="17"/>
      <c r="J122" s="16"/>
      <c r="K122" s="16"/>
    </row>
    <row r="123" spans="1:11" ht="16.5" customHeight="1">
      <c r="A123" s="11">
        <v>70</v>
      </c>
      <c r="B123" s="12" t="s">
        <v>188</v>
      </c>
      <c r="C123" s="11" t="s">
        <v>14</v>
      </c>
      <c r="D123" s="11">
        <v>200</v>
      </c>
      <c r="E123" s="13"/>
      <c r="F123" s="13"/>
      <c r="G123" s="13"/>
      <c r="H123" s="14"/>
      <c r="I123" s="17"/>
      <c r="J123" s="16"/>
      <c r="K123" s="16"/>
    </row>
    <row r="124" spans="1:11" ht="16.5" customHeight="1">
      <c r="A124" s="11">
        <v>71</v>
      </c>
      <c r="B124" s="12" t="s">
        <v>189</v>
      </c>
      <c r="C124" s="11" t="s">
        <v>14</v>
      </c>
      <c r="D124" s="11">
        <v>100</v>
      </c>
      <c r="E124" s="13"/>
      <c r="F124" s="13"/>
      <c r="G124" s="13"/>
      <c r="H124" s="14"/>
      <c r="I124" s="17"/>
      <c r="J124" s="16"/>
      <c r="K124" s="16"/>
    </row>
    <row r="125" spans="1:11" ht="16.5" customHeight="1">
      <c r="A125" s="11">
        <v>72</v>
      </c>
      <c r="B125" s="12" t="s">
        <v>190</v>
      </c>
      <c r="C125" s="11" t="s">
        <v>14</v>
      </c>
      <c r="D125" s="11">
        <v>50</v>
      </c>
      <c r="E125" s="13"/>
      <c r="F125" s="13"/>
      <c r="G125" s="13"/>
      <c r="H125" s="14"/>
      <c r="I125" s="17"/>
      <c r="J125" s="16"/>
      <c r="K125" s="16"/>
    </row>
    <row r="126" spans="1:11" ht="16.5" customHeight="1">
      <c r="A126" s="11">
        <v>73</v>
      </c>
      <c r="B126" s="12" t="s">
        <v>191</v>
      </c>
      <c r="C126" s="11" t="s">
        <v>14</v>
      </c>
      <c r="D126" s="11">
        <v>4</v>
      </c>
      <c r="E126" s="13"/>
      <c r="F126" s="13"/>
      <c r="G126" s="13"/>
      <c r="H126" s="14"/>
      <c r="I126" s="17"/>
      <c r="J126" s="16"/>
      <c r="K126" s="16"/>
    </row>
    <row r="127" spans="1:11" ht="16.5" customHeight="1">
      <c r="A127" s="11">
        <v>74</v>
      </c>
      <c r="B127" s="12" t="s">
        <v>192</v>
      </c>
      <c r="C127" s="11" t="s">
        <v>14</v>
      </c>
      <c r="D127" s="11">
        <v>4</v>
      </c>
      <c r="E127" s="13"/>
      <c r="F127" s="13"/>
      <c r="G127" s="13"/>
      <c r="H127" s="14"/>
      <c r="I127" s="17"/>
      <c r="J127" s="16"/>
      <c r="K127" s="16"/>
    </row>
    <row r="128" spans="1:11" ht="16.5" customHeight="1">
      <c r="A128" s="11">
        <v>75</v>
      </c>
      <c r="B128" s="12" t="s">
        <v>193</v>
      </c>
      <c r="C128" s="11" t="s">
        <v>14</v>
      </c>
      <c r="D128" s="11">
        <v>4</v>
      </c>
      <c r="E128" s="13"/>
      <c r="F128" s="13"/>
      <c r="G128" s="13"/>
      <c r="H128" s="14"/>
      <c r="I128" s="17"/>
      <c r="J128" s="16"/>
      <c r="K128" s="16"/>
    </row>
    <row r="129" spans="1:11" ht="16.5" customHeight="1">
      <c r="A129" s="11">
        <v>76</v>
      </c>
      <c r="B129" s="12" t="s">
        <v>194</v>
      </c>
      <c r="C129" s="11" t="s">
        <v>14</v>
      </c>
      <c r="D129" s="11">
        <v>2</v>
      </c>
      <c r="E129" s="13"/>
      <c r="F129" s="13"/>
      <c r="G129" s="13"/>
      <c r="H129" s="14"/>
      <c r="I129" s="17"/>
      <c r="J129" s="16"/>
      <c r="K129" s="16"/>
    </row>
    <row r="130" spans="1:11" ht="16.5" customHeight="1">
      <c r="A130" s="11">
        <v>77</v>
      </c>
      <c r="B130" s="12" t="s">
        <v>195</v>
      </c>
      <c r="C130" s="11" t="s">
        <v>14</v>
      </c>
      <c r="D130" s="11">
        <v>1</v>
      </c>
      <c r="E130" s="13"/>
      <c r="F130" s="13"/>
      <c r="G130" s="13"/>
      <c r="H130" s="14"/>
      <c r="I130" s="17"/>
      <c r="J130" s="16"/>
      <c r="K130" s="16"/>
    </row>
    <row r="131" spans="1:11" ht="16.5" customHeight="1">
      <c r="A131" s="11">
        <v>78</v>
      </c>
      <c r="B131" s="12" t="s">
        <v>197</v>
      </c>
      <c r="C131" s="11" t="s">
        <v>14</v>
      </c>
      <c r="D131" s="11">
        <v>1</v>
      </c>
      <c r="E131" s="13"/>
      <c r="F131" s="13"/>
      <c r="G131" s="13"/>
      <c r="H131" s="14"/>
      <c r="I131" s="17"/>
      <c r="J131" s="16"/>
      <c r="K131" s="16"/>
    </row>
    <row r="132" spans="1:11" ht="54" customHeight="1">
      <c r="A132" s="11">
        <v>79</v>
      </c>
      <c r="B132" s="12" t="s">
        <v>199</v>
      </c>
      <c r="C132" s="11"/>
      <c r="D132" s="11"/>
      <c r="E132" s="13"/>
      <c r="F132" s="13"/>
      <c r="G132" s="13"/>
      <c r="H132" s="14"/>
      <c r="I132" s="17"/>
      <c r="J132" s="16"/>
      <c r="K132" s="16"/>
    </row>
    <row r="133" spans="1:11" ht="16.5" customHeight="1">
      <c r="A133" s="11" t="s">
        <v>36</v>
      </c>
      <c r="B133" s="12" t="s">
        <v>200</v>
      </c>
      <c r="C133" s="11" t="s">
        <v>23</v>
      </c>
      <c r="D133" s="11">
        <v>15</v>
      </c>
      <c r="E133" s="13"/>
      <c r="F133" s="13"/>
      <c r="G133" s="13"/>
      <c r="H133" s="14"/>
      <c r="I133" s="17"/>
      <c r="J133" s="16"/>
      <c r="K133" s="16"/>
    </row>
    <row r="134" spans="1:11" ht="16.5" customHeight="1">
      <c r="A134" s="11" t="s">
        <v>39</v>
      </c>
      <c r="B134" s="12" t="s">
        <v>202</v>
      </c>
      <c r="C134" s="11" t="s">
        <v>23</v>
      </c>
      <c r="D134" s="11">
        <v>5</v>
      </c>
      <c r="E134" s="13"/>
      <c r="F134" s="13"/>
      <c r="G134" s="13"/>
      <c r="H134" s="14"/>
      <c r="I134" s="17"/>
      <c r="J134" s="16"/>
      <c r="K134" s="16"/>
    </row>
    <row r="135" spans="1:11" ht="16.5" customHeight="1">
      <c r="A135" s="11" t="s">
        <v>41</v>
      </c>
      <c r="B135" s="12" t="s">
        <v>203</v>
      </c>
      <c r="C135" s="11" t="s">
        <v>14</v>
      </c>
      <c r="D135" s="11">
        <v>10</v>
      </c>
      <c r="E135" s="13"/>
      <c r="F135" s="13"/>
      <c r="G135" s="13"/>
      <c r="H135" s="14"/>
      <c r="I135" s="17"/>
      <c r="J135" s="16"/>
      <c r="K135" s="16"/>
    </row>
    <row r="136" spans="1:11" ht="16.5" customHeight="1">
      <c r="A136" s="11" t="s">
        <v>43</v>
      </c>
      <c r="B136" s="12" t="s">
        <v>205</v>
      </c>
      <c r="C136" s="11" t="s">
        <v>14</v>
      </c>
      <c r="D136" s="11">
        <v>5</v>
      </c>
      <c r="E136" s="13"/>
      <c r="F136" s="13"/>
      <c r="G136" s="13"/>
      <c r="H136" s="14"/>
      <c r="I136" s="17"/>
      <c r="J136" s="16"/>
      <c r="K136" s="16"/>
    </row>
    <row r="137" spans="1:11" ht="16.5" customHeight="1">
      <c r="A137" s="11" t="s">
        <v>45</v>
      </c>
      <c r="B137" s="12" t="s">
        <v>206</v>
      </c>
      <c r="C137" s="11" t="s">
        <v>23</v>
      </c>
      <c r="D137" s="11">
        <v>5</v>
      </c>
      <c r="E137" s="13"/>
      <c r="F137" s="13"/>
      <c r="G137" s="13"/>
      <c r="H137" s="14"/>
      <c r="I137" s="17"/>
      <c r="J137" s="16"/>
      <c r="K137" s="16"/>
    </row>
    <row r="138" spans="1:11" ht="16.5" customHeight="1">
      <c r="A138" s="11" t="s">
        <v>47</v>
      </c>
      <c r="B138" s="12" t="s">
        <v>207</v>
      </c>
      <c r="C138" s="11" t="s">
        <v>14</v>
      </c>
      <c r="D138" s="11">
        <v>5</v>
      </c>
      <c r="E138" s="13"/>
      <c r="F138" s="13"/>
      <c r="G138" s="13"/>
      <c r="H138" s="14"/>
      <c r="I138" s="17"/>
      <c r="J138" s="16"/>
      <c r="K138" s="16"/>
    </row>
    <row r="139" spans="1:11" ht="16.5" customHeight="1">
      <c r="A139" s="11" t="s">
        <v>49</v>
      </c>
      <c r="B139" s="12" t="s">
        <v>208</v>
      </c>
      <c r="C139" s="11" t="s">
        <v>14</v>
      </c>
      <c r="D139" s="11">
        <v>15</v>
      </c>
      <c r="E139" s="13"/>
      <c r="F139" s="13"/>
      <c r="G139" s="13"/>
      <c r="H139" s="14"/>
      <c r="I139" s="17"/>
      <c r="J139" s="16"/>
      <c r="K139" s="16"/>
    </row>
    <row r="140" spans="1:11" ht="16.5" customHeight="1">
      <c r="A140" s="11" t="s">
        <v>138</v>
      </c>
      <c r="B140" s="12" t="s">
        <v>209</v>
      </c>
      <c r="C140" s="11" t="s">
        <v>14</v>
      </c>
      <c r="D140" s="11">
        <v>200</v>
      </c>
      <c r="E140" s="13"/>
      <c r="F140" s="13"/>
      <c r="G140" s="13"/>
      <c r="H140" s="14"/>
      <c r="I140" s="17"/>
      <c r="J140" s="16"/>
      <c r="K140" s="16"/>
    </row>
    <row r="141" spans="1:11" ht="16.5" customHeight="1">
      <c r="A141" s="11" t="s">
        <v>149</v>
      </c>
      <c r="B141" s="12" t="s">
        <v>210</v>
      </c>
      <c r="C141" s="11" t="s">
        <v>14</v>
      </c>
      <c r="D141" s="11">
        <v>170</v>
      </c>
      <c r="E141" s="13"/>
      <c r="F141" s="13"/>
      <c r="G141" s="13"/>
      <c r="H141" s="14"/>
      <c r="I141" s="17"/>
      <c r="J141" s="16"/>
      <c r="K141" s="16"/>
    </row>
    <row r="142" spans="1:11" ht="16.5" customHeight="1">
      <c r="A142" s="11" t="s">
        <v>211</v>
      </c>
      <c r="B142" s="12" t="s">
        <v>212</v>
      </c>
      <c r="C142" s="11" t="s">
        <v>14</v>
      </c>
      <c r="D142" s="11">
        <v>200</v>
      </c>
      <c r="E142" s="13"/>
      <c r="F142" s="13"/>
      <c r="G142" s="13"/>
      <c r="H142" s="14"/>
      <c r="I142" s="17"/>
      <c r="J142" s="16"/>
      <c r="K142" s="16"/>
    </row>
    <row r="143" spans="1:11" ht="16.5" customHeight="1">
      <c r="A143" s="11" t="s">
        <v>213</v>
      </c>
      <c r="B143" s="12" t="s">
        <v>214</v>
      </c>
      <c r="C143" s="11" t="s">
        <v>14</v>
      </c>
      <c r="D143" s="11">
        <v>35</v>
      </c>
      <c r="E143" s="13"/>
      <c r="F143" s="13"/>
      <c r="G143" s="13"/>
      <c r="H143" s="14"/>
      <c r="I143" s="17"/>
      <c r="J143" s="16"/>
      <c r="K143" s="16"/>
    </row>
    <row r="144" spans="1:11" ht="16.5" customHeight="1">
      <c r="A144" s="11" t="s">
        <v>215</v>
      </c>
      <c r="B144" s="12" t="s">
        <v>216</v>
      </c>
      <c r="C144" s="11" t="s">
        <v>14</v>
      </c>
      <c r="D144" s="11">
        <v>25</v>
      </c>
      <c r="E144" s="13"/>
      <c r="F144" s="13"/>
      <c r="G144" s="13"/>
      <c r="H144" s="14"/>
      <c r="I144" s="17"/>
      <c r="J144" s="16"/>
      <c r="K144" s="16"/>
    </row>
    <row r="145" spans="1:11" ht="51" customHeight="1">
      <c r="A145" s="11">
        <v>80</v>
      </c>
      <c r="B145" s="12" t="s">
        <v>217</v>
      </c>
      <c r="C145" s="11"/>
      <c r="D145" s="11"/>
      <c r="E145" s="13"/>
      <c r="F145" s="13"/>
      <c r="G145" s="13"/>
      <c r="H145" s="14"/>
      <c r="I145" s="17"/>
      <c r="J145" s="16"/>
      <c r="K145" s="16"/>
    </row>
    <row r="146" spans="1:11" ht="14.25" customHeight="1">
      <c r="A146" s="11" t="s">
        <v>36</v>
      </c>
      <c r="B146" s="12" t="s">
        <v>218</v>
      </c>
      <c r="C146" s="11" t="s">
        <v>14</v>
      </c>
      <c r="D146" s="11">
        <v>5</v>
      </c>
      <c r="E146" s="13"/>
      <c r="F146" s="13"/>
      <c r="G146" s="13"/>
      <c r="H146" s="14"/>
      <c r="I146" s="17"/>
      <c r="J146" s="16"/>
      <c r="K146" s="16"/>
    </row>
    <row r="147" spans="1:11" ht="14.25" customHeight="1">
      <c r="A147" s="11" t="s">
        <v>39</v>
      </c>
      <c r="B147" s="12" t="s">
        <v>220</v>
      </c>
      <c r="C147" s="11" t="s">
        <v>14</v>
      </c>
      <c r="D147" s="11">
        <v>270</v>
      </c>
      <c r="E147" s="13"/>
      <c r="F147" s="13"/>
      <c r="G147" s="13"/>
      <c r="H147" s="14"/>
      <c r="I147" s="17"/>
      <c r="J147" s="16"/>
      <c r="K147" s="16"/>
    </row>
    <row r="148" spans="1:11" ht="14.25" customHeight="1">
      <c r="A148" s="11" t="s">
        <v>41</v>
      </c>
      <c r="B148" s="12" t="s">
        <v>222</v>
      </c>
      <c r="C148" s="11" t="s">
        <v>23</v>
      </c>
      <c r="D148" s="11">
        <v>200</v>
      </c>
      <c r="E148" s="13"/>
      <c r="F148" s="13"/>
      <c r="G148" s="13"/>
      <c r="H148" s="14"/>
      <c r="I148" s="17"/>
      <c r="J148" s="16"/>
      <c r="K148" s="16"/>
    </row>
    <row r="149" spans="1:11" ht="14.25" customHeight="1">
      <c r="A149" s="11" t="s">
        <v>43</v>
      </c>
      <c r="B149" s="12" t="s">
        <v>224</v>
      </c>
      <c r="C149" s="11" t="s">
        <v>14</v>
      </c>
      <c r="D149" s="11">
        <v>200</v>
      </c>
      <c r="E149" s="13"/>
      <c r="F149" s="13"/>
      <c r="G149" s="13"/>
      <c r="H149" s="14"/>
      <c r="I149" s="17"/>
      <c r="J149" s="16"/>
      <c r="K149" s="16"/>
    </row>
    <row r="150" spans="1:11" ht="40.5" customHeight="1">
      <c r="A150" s="11">
        <v>81</v>
      </c>
      <c r="B150" s="12" t="s">
        <v>226</v>
      </c>
      <c r="C150" s="31"/>
      <c r="D150" s="31"/>
      <c r="E150" s="31"/>
      <c r="F150" s="13"/>
      <c r="G150" s="13"/>
      <c r="H150" s="31"/>
      <c r="I150" s="17"/>
      <c r="J150" s="31"/>
      <c r="K150" s="16"/>
    </row>
    <row r="151" spans="1:11" ht="14.25" customHeight="1">
      <c r="A151" s="11" t="s">
        <v>36</v>
      </c>
      <c r="B151" s="12" t="s">
        <v>220</v>
      </c>
      <c r="C151" s="11" t="s">
        <v>14</v>
      </c>
      <c r="D151" s="11">
        <v>10</v>
      </c>
      <c r="E151" s="13"/>
      <c r="F151" s="13"/>
      <c r="G151" s="13"/>
      <c r="H151" s="14"/>
      <c r="I151" s="17"/>
      <c r="J151" s="16"/>
      <c r="K151" s="16"/>
    </row>
    <row r="152" spans="1:11" ht="14.25" customHeight="1">
      <c r="A152" s="11" t="s">
        <v>39</v>
      </c>
      <c r="B152" s="12" t="s">
        <v>222</v>
      </c>
      <c r="C152" s="11" t="s">
        <v>14</v>
      </c>
      <c r="D152" s="11">
        <v>20</v>
      </c>
      <c r="E152" s="13"/>
      <c r="F152" s="13"/>
      <c r="G152" s="13"/>
      <c r="H152" s="14"/>
      <c r="I152" s="17"/>
      <c r="J152" s="16"/>
      <c r="K152" s="16"/>
    </row>
    <row r="153" spans="1:11" ht="14.25" customHeight="1">
      <c r="A153" s="11" t="s">
        <v>41</v>
      </c>
      <c r="B153" s="12" t="s">
        <v>224</v>
      </c>
      <c r="C153" s="11" t="s">
        <v>14</v>
      </c>
      <c r="D153" s="11">
        <v>10</v>
      </c>
      <c r="E153" s="13"/>
      <c r="F153" s="13"/>
      <c r="G153" s="13"/>
      <c r="H153" s="14"/>
      <c r="I153" s="17"/>
      <c r="J153" s="16"/>
      <c r="K153" s="16"/>
    </row>
    <row r="154" spans="1:11" ht="14.25" customHeight="1">
      <c r="A154" s="11" t="s">
        <v>43</v>
      </c>
      <c r="B154" s="12" t="s">
        <v>230</v>
      </c>
      <c r="C154" s="11" t="s">
        <v>23</v>
      </c>
      <c r="D154" s="11">
        <v>5</v>
      </c>
      <c r="E154" s="13"/>
      <c r="F154" s="13"/>
      <c r="G154" s="13"/>
      <c r="H154" s="14"/>
      <c r="I154" s="17"/>
      <c r="J154" s="16"/>
      <c r="K154" s="16"/>
    </row>
    <row r="155" spans="1:11" ht="36" customHeight="1">
      <c r="A155" s="11">
        <v>82</v>
      </c>
      <c r="B155" s="12" t="s">
        <v>232</v>
      </c>
      <c r="C155" s="11" t="s">
        <v>14</v>
      </c>
      <c r="D155" s="11">
        <v>6</v>
      </c>
      <c r="E155" s="13"/>
      <c r="F155" s="13"/>
      <c r="G155" s="13"/>
      <c r="H155" s="14"/>
      <c r="I155" s="17"/>
      <c r="J155" s="16"/>
      <c r="K155" s="16"/>
    </row>
    <row r="156" spans="1:11" ht="45" customHeight="1">
      <c r="A156" s="11">
        <v>83</v>
      </c>
      <c r="B156" s="12" t="s">
        <v>234</v>
      </c>
      <c r="C156" s="11" t="s">
        <v>14</v>
      </c>
      <c r="D156" s="11">
        <v>6</v>
      </c>
      <c r="E156" s="13"/>
      <c r="F156" s="13"/>
      <c r="G156" s="13"/>
      <c r="H156" s="14"/>
      <c r="I156" s="17"/>
      <c r="J156" s="16"/>
      <c r="K156" s="16"/>
    </row>
    <row r="157" spans="1:11" ht="39" customHeight="1">
      <c r="A157" s="11">
        <v>84</v>
      </c>
      <c r="B157" s="12" t="s">
        <v>236</v>
      </c>
      <c r="C157" s="11" t="s">
        <v>14</v>
      </c>
      <c r="D157" s="11">
        <v>250</v>
      </c>
      <c r="E157" s="13"/>
      <c r="F157" s="13"/>
      <c r="G157" s="13"/>
      <c r="H157" s="14"/>
      <c r="I157" s="17"/>
      <c r="J157" s="16"/>
      <c r="K157" s="16"/>
    </row>
    <row r="158" spans="1:11" ht="39" customHeight="1">
      <c r="A158" s="11">
        <v>85</v>
      </c>
      <c r="B158" s="12" t="s">
        <v>238</v>
      </c>
      <c r="C158" s="11" t="s">
        <v>14</v>
      </c>
      <c r="D158" s="11">
        <v>100</v>
      </c>
      <c r="E158" s="13"/>
      <c r="F158" s="13"/>
      <c r="G158" s="13"/>
      <c r="H158" s="14"/>
      <c r="I158" s="17"/>
      <c r="J158" s="16"/>
      <c r="K158" s="16"/>
    </row>
    <row r="159" spans="1:11" s="28" customFormat="1" ht="38.25" customHeight="1">
      <c r="A159" s="11">
        <v>86</v>
      </c>
      <c r="B159" s="12" t="s">
        <v>240</v>
      </c>
      <c r="C159" s="11" t="s">
        <v>14</v>
      </c>
      <c r="D159" s="11">
        <v>10</v>
      </c>
      <c r="E159" s="13"/>
      <c r="F159" s="13"/>
      <c r="G159" s="13"/>
      <c r="H159" s="14"/>
      <c r="I159" s="17"/>
      <c r="J159" s="16"/>
      <c r="K159" s="16"/>
    </row>
    <row r="160" spans="1:11" ht="36.75" customHeight="1">
      <c r="A160" s="11">
        <v>87</v>
      </c>
      <c r="B160" s="12" t="s">
        <v>241</v>
      </c>
      <c r="C160" s="11" t="s">
        <v>14</v>
      </c>
      <c r="D160" s="11">
        <v>50</v>
      </c>
      <c r="E160" s="13"/>
      <c r="F160" s="13"/>
      <c r="G160" s="13"/>
      <c r="H160" s="14"/>
      <c r="I160" s="17"/>
      <c r="J160" s="16"/>
      <c r="K160" s="16"/>
    </row>
    <row r="161" spans="1:11" ht="47.25" customHeight="1">
      <c r="A161" s="11">
        <v>88</v>
      </c>
      <c r="B161" s="12" t="s">
        <v>243</v>
      </c>
      <c r="C161" s="11" t="s">
        <v>14</v>
      </c>
      <c r="D161" s="11">
        <v>25</v>
      </c>
      <c r="E161" s="13"/>
      <c r="F161" s="13"/>
      <c r="G161" s="13"/>
      <c r="H161" s="14"/>
      <c r="I161" s="17"/>
      <c r="J161" s="16"/>
      <c r="K161" s="16"/>
    </row>
    <row r="162" spans="1:11" ht="33.75" customHeight="1">
      <c r="A162" s="11">
        <v>89</v>
      </c>
      <c r="B162" s="12" t="s">
        <v>245</v>
      </c>
      <c r="C162" s="11" t="s">
        <v>14</v>
      </c>
      <c r="D162" s="11">
        <v>5</v>
      </c>
      <c r="E162" s="13"/>
      <c r="F162" s="13"/>
      <c r="G162" s="13"/>
      <c r="H162" s="14"/>
      <c r="I162" s="17"/>
      <c r="J162" s="16"/>
      <c r="K162" s="16"/>
    </row>
    <row r="163" spans="1:11" ht="40.5" customHeight="1">
      <c r="A163" s="11">
        <v>90</v>
      </c>
      <c r="B163" s="12" t="s">
        <v>247</v>
      </c>
      <c r="C163" s="11" t="s">
        <v>14</v>
      </c>
      <c r="D163" s="11">
        <v>5</v>
      </c>
      <c r="E163" s="13"/>
      <c r="F163" s="13"/>
      <c r="G163" s="13"/>
      <c r="H163" s="14"/>
      <c r="I163" s="17"/>
      <c r="J163" s="16"/>
      <c r="K163" s="16"/>
    </row>
    <row r="164" spans="1:11" ht="151.5" customHeight="1">
      <c r="A164" s="11">
        <v>91</v>
      </c>
      <c r="B164" s="21" t="s">
        <v>249</v>
      </c>
      <c r="C164" s="11" t="s">
        <v>14</v>
      </c>
      <c r="D164" s="11">
        <v>2</v>
      </c>
      <c r="E164" s="13"/>
      <c r="F164" s="13"/>
      <c r="G164" s="13"/>
      <c r="H164" s="14"/>
      <c r="I164" s="17"/>
      <c r="J164" s="16"/>
      <c r="K164" s="16"/>
    </row>
    <row r="165" spans="1:11" ht="31.5" customHeight="1">
      <c r="A165" s="11">
        <v>92</v>
      </c>
      <c r="B165" s="12" t="s">
        <v>251</v>
      </c>
      <c r="C165" s="11" t="s">
        <v>14</v>
      </c>
      <c r="D165" s="11">
        <v>10</v>
      </c>
      <c r="E165" s="13"/>
      <c r="F165" s="13"/>
      <c r="G165" s="13"/>
      <c r="H165" s="14"/>
      <c r="I165" s="17"/>
      <c r="J165" s="16"/>
      <c r="K165" s="16"/>
    </row>
    <row r="166" spans="1:11" ht="26.25" customHeight="1">
      <c r="A166" s="11">
        <v>93</v>
      </c>
      <c r="B166" s="12" t="s">
        <v>253</v>
      </c>
      <c r="C166" s="11" t="s">
        <v>14</v>
      </c>
      <c r="D166" s="11">
        <v>1</v>
      </c>
      <c r="E166" s="13"/>
      <c r="F166" s="13"/>
      <c r="G166" s="13"/>
      <c r="H166" s="14"/>
      <c r="I166" s="17"/>
      <c r="J166" s="16"/>
      <c r="K166" s="16"/>
    </row>
    <row r="167" spans="1:11" ht="35.25" customHeight="1">
      <c r="A167" s="11">
        <v>94</v>
      </c>
      <c r="B167" s="12" t="s">
        <v>255</v>
      </c>
      <c r="C167" s="11" t="s">
        <v>14</v>
      </c>
      <c r="D167" s="11">
        <v>70</v>
      </c>
      <c r="E167" s="13"/>
      <c r="F167" s="13"/>
      <c r="G167" s="13"/>
      <c r="H167" s="14"/>
      <c r="I167" s="17"/>
      <c r="J167" s="16"/>
      <c r="K167" s="16"/>
    </row>
    <row r="168" spans="1:11" ht="37.5" customHeight="1">
      <c r="A168" s="11">
        <v>95</v>
      </c>
      <c r="B168" s="12" t="s">
        <v>257</v>
      </c>
      <c r="C168" s="11" t="s">
        <v>14</v>
      </c>
      <c r="D168" s="11">
        <v>8</v>
      </c>
      <c r="E168" s="13"/>
      <c r="F168" s="13"/>
      <c r="G168" s="13"/>
      <c r="H168" s="14"/>
      <c r="I168" s="17"/>
      <c r="J168" s="16"/>
      <c r="K168" s="16"/>
    </row>
    <row r="169" spans="1:11" ht="23.25" customHeight="1">
      <c r="A169" s="11">
        <v>96</v>
      </c>
      <c r="B169" s="12" t="s">
        <v>259</v>
      </c>
      <c r="C169" s="11" t="s">
        <v>14</v>
      </c>
      <c r="D169" s="11">
        <v>40</v>
      </c>
      <c r="E169" s="13"/>
      <c r="F169" s="13"/>
      <c r="G169" s="13"/>
      <c r="H169" s="14"/>
      <c r="I169" s="17"/>
      <c r="J169" s="16"/>
      <c r="K169" s="16"/>
    </row>
    <row r="170" spans="1:11" ht="23.25" customHeight="1">
      <c r="A170" s="11">
        <v>97</v>
      </c>
      <c r="B170" s="12" t="s">
        <v>261</v>
      </c>
      <c r="C170" s="11" t="s">
        <v>14</v>
      </c>
      <c r="D170" s="11">
        <v>2500</v>
      </c>
      <c r="E170" s="13"/>
      <c r="F170" s="13"/>
      <c r="G170" s="13"/>
      <c r="H170" s="14"/>
      <c r="I170" s="17"/>
      <c r="J170" s="16"/>
      <c r="K170" s="16"/>
    </row>
    <row r="171" spans="1:11" ht="23.25" customHeight="1">
      <c r="A171" s="11">
        <v>98</v>
      </c>
      <c r="B171" s="12" t="s">
        <v>263</v>
      </c>
      <c r="C171" s="11" t="s">
        <v>14</v>
      </c>
      <c r="D171" s="11">
        <v>25</v>
      </c>
      <c r="E171" s="13"/>
      <c r="F171" s="13"/>
      <c r="G171" s="13"/>
      <c r="H171" s="14"/>
      <c r="I171" s="17"/>
      <c r="J171" s="16"/>
      <c r="K171" s="16"/>
    </row>
    <row r="172" spans="1:11" ht="23.25" customHeight="1">
      <c r="A172" s="11">
        <v>99</v>
      </c>
      <c r="B172" s="12" t="s">
        <v>265</v>
      </c>
      <c r="C172" s="11" t="s">
        <v>14</v>
      </c>
      <c r="D172" s="11">
        <v>100</v>
      </c>
      <c r="E172" s="13"/>
      <c r="F172" s="13"/>
      <c r="G172" s="13"/>
      <c r="H172" s="14"/>
      <c r="I172" s="17"/>
      <c r="J172" s="16"/>
      <c r="K172" s="16"/>
    </row>
    <row r="173" spans="1:11" ht="14.25" customHeight="1">
      <c r="A173" s="11">
        <v>100</v>
      </c>
      <c r="B173" s="12" t="s">
        <v>267</v>
      </c>
      <c r="C173" s="11" t="s">
        <v>14</v>
      </c>
      <c r="D173" s="11">
        <v>350</v>
      </c>
      <c r="E173" s="13"/>
      <c r="F173" s="13"/>
      <c r="G173" s="13"/>
      <c r="H173" s="14"/>
      <c r="I173" s="17"/>
      <c r="J173" s="16"/>
      <c r="K173" s="16"/>
    </row>
    <row r="174" spans="1:11" ht="23.25" customHeight="1">
      <c r="A174" s="11">
        <v>101</v>
      </c>
      <c r="B174" s="12" t="s">
        <v>268</v>
      </c>
      <c r="C174" s="11" t="s">
        <v>14</v>
      </c>
      <c r="D174" s="11">
        <v>40</v>
      </c>
      <c r="E174" s="13"/>
      <c r="F174" s="13"/>
      <c r="G174" s="13"/>
      <c r="H174" s="14"/>
      <c r="I174" s="17"/>
      <c r="J174" s="16"/>
      <c r="K174" s="16"/>
    </row>
    <row r="175" spans="1:11" ht="14.25" customHeight="1">
      <c r="A175" s="11">
        <v>102</v>
      </c>
      <c r="B175" s="12" t="s">
        <v>270</v>
      </c>
      <c r="C175" s="11" t="s">
        <v>14</v>
      </c>
      <c r="D175" s="11">
        <v>50</v>
      </c>
      <c r="E175" s="13"/>
      <c r="F175" s="13"/>
      <c r="G175" s="13"/>
      <c r="H175" s="14"/>
      <c r="I175" s="17"/>
      <c r="J175" s="16"/>
      <c r="K175" s="16"/>
    </row>
    <row r="176" spans="1:11" ht="14.25" customHeight="1">
      <c r="A176" s="11">
        <v>103</v>
      </c>
      <c r="B176" s="12" t="s">
        <v>271</v>
      </c>
      <c r="C176" s="11" t="s">
        <v>272</v>
      </c>
      <c r="D176" s="11">
        <v>50</v>
      </c>
      <c r="E176" s="13"/>
      <c r="F176" s="13"/>
      <c r="G176" s="13"/>
      <c r="H176" s="14"/>
      <c r="I176" s="17"/>
      <c r="J176" s="16"/>
      <c r="K176" s="16"/>
    </row>
    <row r="177" spans="1:11" ht="14.25" customHeight="1">
      <c r="A177" s="11">
        <v>104</v>
      </c>
      <c r="B177" s="12" t="s">
        <v>273</v>
      </c>
      <c r="C177" s="11" t="s">
        <v>14</v>
      </c>
      <c r="D177" s="11">
        <v>1100</v>
      </c>
      <c r="E177" s="13"/>
      <c r="F177" s="13"/>
      <c r="G177" s="13"/>
      <c r="H177" s="14"/>
      <c r="I177" s="17"/>
      <c r="J177" s="16"/>
      <c r="K177" s="16"/>
    </row>
    <row r="178" spans="1:11" ht="24" customHeight="1">
      <c r="A178" s="11">
        <v>105</v>
      </c>
      <c r="B178" s="12" t="s">
        <v>275</v>
      </c>
      <c r="C178" s="11" t="s">
        <v>14</v>
      </c>
      <c r="D178" s="11">
        <v>10</v>
      </c>
      <c r="E178" s="13"/>
      <c r="F178" s="13"/>
      <c r="G178" s="13"/>
      <c r="H178" s="14"/>
      <c r="I178" s="17"/>
      <c r="J178" s="16"/>
      <c r="K178" s="16"/>
    </row>
    <row r="179" spans="1:11" ht="27.75" customHeight="1">
      <c r="A179" s="11">
        <v>106</v>
      </c>
      <c r="B179" s="12" t="s">
        <v>277</v>
      </c>
      <c r="C179" s="11" t="s">
        <v>14</v>
      </c>
      <c r="D179" s="11">
        <v>10</v>
      </c>
      <c r="E179" s="13"/>
      <c r="F179" s="13"/>
      <c r="G179" s="13"/>
      <c r="H179" s="14"/>
      <c r="I179" s="17"/>
      <c r="J179" s="16"/>
      <c r="K179" s="16"/>
    </row>
    <row r="180" spans="1:11" ht="24.75" customHeight="1">
      <c r="A180" s="11">
        <v>107</v>
      </c>
      <c r="B180" s="12" t="s">
        <v>279</v>
      </c>
      <c r="C180" s="11" t="s">
        <v>14</v>
      </c>
      <c r="D180" s="11">
        <v>10</v>
      </c>
      <c r="E180" s="13"/>
      <c r="F180" s="13"/>
      <c r="G180" s="13"/>
      <c r="H180" s="14"/>
      <c r="I180" s="17"/>
      <c r="J180" s="16"/>
      <c r="K180" s="16"/>
    </row>
    <row r="181" spans="1:11" ht="139.5" customHeight="1">
      <c r="A181" s="11">
        <v>108</v>
      </c>
      <c r="B181" s="2" t="s">
        <v>281</v>
      </c>
      <c r="C181" s="11" t="s">
        <v>14</v>
      </c>
      <c r="D181" s="11">
        <v>160</v>
      </c>
      <c r="E181" s="13"/>
      <c r="F181" s="13"/>
      <c r="G181" s="13"/>
      <c r="H181" s="14"/>
      <c r="I181" s="17"/>
      <c r="J181" s="16"/>
      <c r="K181" s="16"/>
    </row>
    <row r="182" spans="1:11" s="28" customFormat="1" ht="14.25" customHeight="1">
      <c r="A182" s="11">
        <v>109</v>
      </c>
      <c r="B182" s="29" t="s">
        <v>283</v>
      </c>
      <c r="C182" s="11" t="s">
        <v>14</v>
      </c>
      <c r="D182" s="11">
        <v>1</v>
      </c>
      <c r="E182" s="13"/>
      <c r="F182" s="13"/>
      <c r="G182" s="13"/>
      <c r="H182" s="14"/>
      <c r="I182" s="17"/>
      <c r="J182" s="16"/>
      <c r="K182" s="16"/>
    </row>
    <row r="183" spans="1:11" s="28" customFormat="1" ht="59.25" customHeight="1">
      <c r="A183" s="11">
        <v>110</v>
      </c>
      <c r="B183" s="29" t="s">
        <v>285</v>
      </c>
      <c r="C183" s="32" t="s">
        <v>14</v>
      </c>
      <c r="D183" s="11">
        <v>8</v>
      </c>
      <c r="E183" s="13"/>
      <c r="F183" s="13"/>
      <c r="G183" s="13"/>
      <c r="H183" s="14"/>
      <c r="I183" s="17"/>
      <c r="J183" s="16"/>
      <c r="K183" s="16"/>
    </row>
    <row r="184" spans="1:11" s="28" customFormat="1" ht="33.75" customHeight="1">
      <c r="A184" s="11">
        <v>111</v>
      </c>
      <c r="B184" s="29" t="s">
        <v>287</v>
      </c>
      <c r="C184" s="32" t="s">
        <v>14</v>
      </c>
      <c r="D184" s="11">
        <v>2</v>
      </c>
      <c r="E184" s="13"/>
      <c r="F184" s="13"/>
      <c r="G184" s="13"/>
      <c r="H184" s="14"/>
      <c r="I184" s="17"/>
      <c r="J184" s="16"/>
      <c r="K184" s="16"/>
    </row>
    <row r="185" spans="1:11" s="28" customFormat="1" ht="31.5" customHeight="1">
      <c r="A185" s="11">
        <v>112</v>
      </c>
      <c r="B185" s="29" t="s">
        <v>289</v>
      </c>
      <c r="C185" s="32" t="s">
        <v>14</v>
      </c>
      <c r="D185" s="11">
        <v>5</v>
      </c>
      <c r="E185" s="13"/>
      <c r="F185" s="13"/>
      <c r="G185" s="13"/>
      <c r="H185" s="14"/>
      <c r="I185" s="17"/>
      <c r="J185" s="16"/>
      <c r="K185" s="16"/>
    </row>
    <row r="186" spans="1:11" ht="36" customHeight="1">
      <c r="A186" s="11">
        <v>113</v>
      </c>
      <c r="B186" s="29" t="s">
        <v>291</v>
      </c>
      <c r="C186" s="32" t="s">
        <v>14</v>
      </c>
      <c r="D186" s="11">
        <v>2</v>
      </c>
      <c r="E186" s="13"/>
      <c r="F186" s="13"/>
      <c r="G186" s="13"/>
      <c r="H186" s="14"/>
      <c r="I186" s="17"/>
      <c r="J186" s="16"/>
      <c r="K186" s="16"/>
    </row>
    <row r="187" spans="1:11" ht="27" customHeight="1">
      <c r="A187" s="11">
        <v>114</v>
      </c>
      <c r="B187" s="29" t="s">
        <v>293</v>
      </c>
      <c r="C187" s="32" t="s">
        <v>14</v>
      </c>
      <c r="D187" s="11">
        <v>10</v>
      </c>
      <c r="E187" s="13"/>
      <c r="F187" s="13"/>
      <c r="G187" s="13"/>
      <c r="H187" s="14"/>
      <c r="I187" s="17"/>
      <c r="J187" s="16"/>
      <c r="K187" s="16"/>
    </row>
    <row r="188" spans="1:11" ht="33.75" customHeight="1">
      <c r="A188" s="11">
        <v>115</v>
      </c>
      <c r="B188" s="29" t="s">
        <v>295</v>
      </c>
      <c r="C188" s="32" t="s">
        <v>18</v>
      </c>
      <c r="D188" s="11">
        <v>5</v>
      </c>
      <c r="E188" s="13"/>
      <c r="F188" s="13"/>
      <c r="G188" s="13"/>
      <c r="H188" s="14"/>
      <c r="I188" s="17"/>
      <c r="J188" s="16"/>
      <c r="K188" s="16"/>
    </row>
    <row r="189" spans="1:11" ht="32.25" customHeight="1">
      <c r="A189" s="11">
        <v>116</v>
      </c>
      <c r="B189" s="29" t="s">
        <v>297</v>
      </c>
      <c r="C189" s="32" t="s">
        <v>18</v>
      </c>
      <c r="D189" s="11">
        <v>5</v>
      </c>
      <c r="E189" s="13"/>
      <c r="F189" s="13"/>
      <c r="G189" s="13"/>
      <c r="H189" s="14"/>
      <c r="I189" s="17"/>
      <c r="J189" s="16"/>
      <c r="K189" s="16"/>
    </row>
    <row r="190" spans="1:11" ht="42.75" customHeight="1">
      <c r="A190" s="11">
        <v>117</v>
      </c>
      <c r="B190" s="29" t="s">
        <v>299</v>
      </c>
      <c r="C190" s="32" t="s">
        <v>14</v>
      </c>
      <c r="D190" s="11">
        <v>5</v>
      </c>
      <c r="E190" s="13"/>
      <c r="F190" s="13"/>
      <c r="G190" s="13"/>
      <c r="H190" s="14"/>
      <c r="I190" s="17"/>
      <c r="J190" s="16"/>
      <c r="K190" s="16"/>
    </row>
    <row r="191" spans="1:11" ht="33" customHeight="1">
      <c r="A191" s="11">
        <v>118</v>
      </c>
      <c r="B191" s="29" t="s">
        <v>301</v>
      </c>
      <c r="C191" s="32" t="s">
        <v>23</v>
      </c>
      <c r="D191" s="11">
        <v>5</v>
      </c>
      <c r="E191" s="13"/>
      <c r="F191" s="13"/>
      <c r="G191" s="13"/>
      <c r="H191" s="14"/>
      <c r="I191" s="17"/>
      <c r="J191" s="16"/>
      <c r="K191" s="16"/>
    </row>
    <row r="192" spans="1:11" ht="14.25" customHeight="1">
      <c r="A192" s="11">
        <v>119</v>
      </c>
      <c r="B192" s="29" t="s">
        <v>303</v>
      </c>
      <c r="C192" s="32" t="s">
        <v>14</v>
      </c>
      <c r="D192" s="11">
        <v>1</v>
      </c>
      <c r="E192" s="13"/>
      <c r="F192" s="13"/>
      <c r="G192" s="13"/>
      <c r="H192" s="14"/>
      <c r="I192" s="17"/>
      <c r="J192" s="16"/>
      <c r="K192" s="16"/>
    </row>
    <row r="193" spans="1:11" ht="14.25" customHeight="1">
      <c r="A193" s="11">
        <v>120</v>
      </c>
      <c r="B193" s="29" t="s">
        <v>305</v>
      </c>
      <c r="C193" s="32" t="s">
        <v>14</v>
      </c>
      <c r="D193" s="11">
        <v>1</v>
      </c>
      <c r="E193" s="13"/>
      <c r="F193" s="13"/>
      <c r="G193" s="13"/>
      <c r="H193" s="14"/>
      <c r="I193" s="17"/>
      <c r="J193" s="16"/>
      <c r="K193" s="16"/>
    </row>
    <row r="194" spans="1:11" ht="23.25" customHeight="1">
      <c r="A194" s="11">
        <v>121</v>
      </c>
      <c r="B194" s="29" t="s">
        <v>307</v>
      </c>
      <c r="C194" s="32" t="s">
        <v>308</v>
      </c>
      <c r="D194" s="11">
        <v>350</v>
      </c>
      <c r="E194" s="13"/>
      <c r="F194" s="13"/>
      <c r="G194" s="13"/>
      <c r="H194" s="14"/>
      <c r="I194" s="17"/>
      <c r="J194" s="16"/>
      <c r="K194" s="16"/>
    </row>
    <row r="195" spans="1:11" ht="14.25" customHeight="1">
      <c r="A195" s="11">
        <v>122</v>
      </c>
      <c r="B195" s="29" t="s">
        <v>310</v>
      </c>
      <c r="C195" s="32" t="s">
        <v>161</v>
      </c>
      <c r="D195" s="11">
        <v>1</v>
      </c>
      <c r="E195" s="13"/>
      <c r="F195" s="13"/>
      <c r="G195" s="13"/>
      <c r="H195" s="14"/>
      <c r="I195" s="17"/>
      <c r="J195" s="16"/>
      <c r="K195" s="16"/>
    </row>
    <row r="196" spans="1:11" ht="23.25" customHeight="1">
      <c r="A196" s="11">
        <v>123</v>
      </c>
      <c r="B196" s="29" t="s">
        <v>312</v>
      </c>
      <c r="C196" s="32" t="s">
        <v>308</v>
      </c>
      <c r="D196" s="11">
        <v>40</v>
      </c>
      <c r="E196" s="13"/>
      <c r="F196" s="13"/>
      <c r="G196" s="13"/>
      <c r="H196" s="14"/>
      <c r="I196" s="17"/>
      <c r="J196" s="16"/>
      <c r="K196" s="16"/>
    </row>
    <row r="197" spans="1:11" ht="47.25" customHeight="1">
      <c r="A197" s="11">
        <v>124</v>
      </c>
      <c r="B197" s="29" t="s">
        <v>314</v>
      </c>
      <c r="C197" s="32" t="s">
        <v>161</v>
      </c>
      <c r="D197" s="11">
        <v>30</v>
      </c>
      <c r="E197" s="13"/>
      <c r="F197" s="13"/>
      <c r="G197" s="13"/>
      <c r="H197" s="14"/>
      <c r="I197" s="17"/>
      <c r="J197" s="16"/>
      <c r="K197" s="16"/>
    </row>
    <row r="198" spans="1:11" ht="37.5" customHeight="1">
      <c r="A198" s="11">
        <v>125</v>
      </c>
      <c r="B198" s="29" t="s">
        <v>316</v>
      </c>
      <c r="C198" s="32" t="s">
        <v>161</v>
      </c>
      <c r="D198" s="11">
        <v>5</v>
      </c>
      <c r="E198" s="13"/>
      <c r="F198" s="13"/>
      <c r="G198" s="13"/>
      <c r="H198" s="14"/>
      <c r="I198" s="17"/>
      <c r="J198" s="16"/>
      <c r="K198" s="16"/>
    </row>
    <row r="199" spans="1:11" ht="23.25" customHeight="1">
      <c r="A199" s="11">
        <v>126</v>
      </c>
      <c r="B199" s="12" t="s">
        <v>318</v>
      </c>
      <c r="C199" s="11" t="s">
        <v>161</v>
      </c>
      <c r="D199" s="11">
        <v>5</v>
      </c>
      <c r="E199" s="13"/>
      <c r="F199" s="13"/>
      <c r="G199" s="13"/>
      <c r="H199" s="14"/>
      <c r="I199" s="17"/>
      <c r="J199" s="16"/>
      <c r="K199" s="16"/>
    </row>
    <row r="200" spans="1:11" ht="23.25" customHeight="1">
      <c r="A200" s="11">
        <v>127</v>
      </c>
      <c r="B200" s="29" t="s">
        <v>320</v>
      </c>
      <c r="C200" s="32" t="s">
        <v>161</v>
      </c>
      <c r="D200" s="11">
        <v>2400</v>
      </c>
      <c r="E200" s="13"/>
      <c r="F200" s="13"/>
      <c r="G200" s="13"/>
      <c r="H200" s="14"/>
      <c r="I200" s="17"/>
      <c r="J200" s="16"/>
      <c r="K200" s="16"/>
    </row>
    <row r="201" spans="1:11" ht="14.25" customHeight="1">
      <c r="A201" s="11">
        <v>128</v>
      </c>
      <c r="B201" s="29" t="s">
        <v>322</v>
      </c>
      <c r="C201" s="32" t="s">
        <v>62</v>
      </c>
      <c r="D201" s="11">
        <v>2</v>
      </c>
      <c r="E201" s="13"/>
      <c r="F201" s="13"/>
      <c r="G201" s="13"/>
      <c r="H201" s="14"/>
      <c r="I201" s="17"/>
      <c r="J201" s="16"/>
      <c r="K201" s="16"/>
    </row>
    <row r="202" spans="1:11" ht="23.25" customHeight="1">
      <c r="A202" s="11">
        <v>129</v>
      </c>
      <c r="B202" s="29" t="s">
        <v>324</v>
      </c>
      <c r="C202" s="32" t="s">
        <v>161</v>
      </c>
      <c r="D202" s="11">
        <v>5</v>
      </c>
      <c r="E202" s="13"/>
      <c r="F202" s="13"/>
      <c r="G202" s="13"/>
      <c r="H202" s="14"/>
      <c r="I202" s="17"/>
      <c r="J202" s="16"/>
      <c r="K202" s="16"/>
    </row>
    <row r="203" spans="1:11" ht="89.25" customHeight="1">
      <c r="A203" s="11">
        <v>130</v>
      </c>
      <c r="B203" s="29" t="s">
        <v>326</v>
      </c>
      <c r="C203" s="32" t="s">
        <v>14</v>
      </c>
      <c r="D203" s="11">
        <v>30</v>
      </c>
      <c r="E203" s="13"/>
      <c r="F203" s="13"/>
      <c r="G203" s="13"/>
      <c r="H203" s="14"/>
      <c r="I203" s="17"/>
      <c r="J203" s="16"/>
      <c r="K203" s="16"/>
    </row>
    <row r="204" spans="1:11" ht="24.75" customHeight="1">
      <c r="A204" s="11">
        <v>131</v>
      </c>
      <c r="B204" s="29" t="s">
        <v>328</v>
      </c>
      <c r="C204" s="32" t="s">
        <v>23</v>
      </c>
      <c r="D204" s="11">
        <v>2</v>
      </c>
      <c r="E204" s="13"/>
      <c r="F204" s="13"/>
      <c r="G204" s="13"/>
      <c r="H204" s="14"/>
      <c r="I204" s="17"/>
      <c r="J204" s="16"/>
      <c r="K204" s="16"/>
    </row>
    <row r="205" spans="1:11" ht="23.25" customHeight="1">
      <c r="A205" s="11">
        <v>132</v>
      </c>
      <c r="B205" s="29" t="s">
        <v>330</v>
      </c>
      <c r="C205" s="32" t="s">
        <v>161</v>
      </c>
      <c r="D205" s="11">
        <v>2</v>
      </c>
      <c r="E205" s="13"/>
      <c r="F205" s="13"/>
      <c r="G205" s="13"/>
      <c r="H205" s="14"/>
      <c r="I205" s="17"/>
      <c r="J205" s="16"/>
      <c r="K205" s="16"/>
    </row>
    <row r="206" spans="1:11" ht="23.25" customHeight="1">
      <c r="A206" s="11">
        <v>133</v>
      </c>
      <c r="B206" s="33" t="s">
        <v>332</v>
      </c>
      <c r="C206" s="34"/>
      <c r="D206" s="35"/>
      <c r="E206" s="13"/>
      <c r="F206" s="13"/>
      <c r="G206" s="13"/>
      <c r="H206" s="14"/>
      <c r="I206" s="17"/>
      <c r="J206" s="16"/>
      <c r="K206" s="16"/>
    </row>
    <row r="207" spans="1:11" ht="23.25" customHeight="1">
      <c r="A207" s="36" t="s">
        <v>36</v>
      </c>
      <c r="B207" s="37" t="s">
        <v>333</v>
      </c>
      <c r="C207" s="36" t="s">
        <v>161</v>
      </c>
      <c r="D207" s="38">
        <v>5</v>
      </c>
      <c r="E207" s="13"/>
      <c r="F207" s="13"/>
      <c r="G207" s="13"/>
      <c r="H207" s="14"/>
      <c r="I207" s="17"/>
      <c r="J207" s="16"/>
      <c r="K207" s="16"/>
    </row>
    <row r="208" spans="1:11" ht="23.25" customHeight="1">
      <c r="A208" s="36" t="s">
        <v>39</v>
      </c>
      <c r="B208" s="37" t="s">
        <v>335</v>
      </c>
      <c r="C208" s="36" t="s">
        <v>161</v>
      </c>
      <c r="D208" s="38">
        <v>25</v>
      </c>
      <c r="E208" s="13"/>
      <c r="F208" s="13"/>
      <c r="G208" s="13"/>
      <c r="H208" s="14"/>
      <c r="I208" s="17"/>
      <c r="J208" s="16"/>
      <c r="K208" s="16"/>
    </row>
    <row r="209" spans="1:11" ht="23.25" customHeight="1">
      <c r="A209" s="36" t="s">
        <v>41</v>
      </c>
      <c r="B209" s="37" t="s">
        <v>337</v>
      </c>
      <c r="C209" s="36" t="s">
        <v>161</v>
      </c>
      <c r="D209" s="38">
        <v>50</v>
      </c>
      <c r="E209" s="13"/>
      <c r="F209" s="13"/>
      <c r="G209" s="13"/>
      <c r="H209" s="14"/>
      <c r="I209" s="17"/>
      <c r="J209" s="16"/>
      <c r="K209" s="16"/>
    </row>
    <row r="210" spans="1:11" ht="23.25" customHeight="1">
      <c r="A210" s="36" t="s">
        <v>43</v>
      </c>
      <c r="B210" s="37" t="s">
        <v>339</v>
      </c>
      <c r="C210" s="36" t="s">
        <v>161</v>
      </c>
      <c r="D210" s="38">
        <v>15</v>
      </c>
      <c r="E210" s="13"/>
      <c r="F210" s="13"/>
      <c r="G210" s="13"/>
      <c r="H210" s="14"/>
      <c r="I210" s="17"/>
      <c r="J210" s="16"/>
      <c r="K210" s="16"/>
    </row>
    <row r="211" spans="1:11" ht="23.25" customHeight="1">
      <c r="A211" s="36" t="s">
        <v>45</v>
      </c>
      <c r="B211" s="37" t="s">
        <v>341</v>
      </c>
      <c r="C211" s="36" t="s">
        <v>161</v>
      </c>
      <c r="D211" s="38">
        <v>40</v>
      </c>
      <c r="E211" s="13"/>
      <c r="F211" s="13"/>
      <c r="G211" s="13"/>
      <c r="H211" s="14"/>
      <c r="I211" s="17"/>
      <c r="J211" s="16"/>
      <c r="K211" s="16"/>
    </row>
    <row r="212" spans="1:11" ht="23.25" customHeight="1">
      <c r="A212" s="36">
        <v>134</v>
      </c>
      <c r="B212" s="37" t="s">
        <v>343</v>
      </c>
      <c r="C212" s="36" t="s">
        <v>23</v>
      </c>
      <c r="D212" s="38">
        <v>900</v>
      </c>
      <c r="E212" s="13"/>
      <c r="F212" s="13"/>
      <c r="G212" s="13"/>
      <c r="H212" s="14"/>
      <c r="I212" s="17"/>
      <c r="J212" s="16"/>
      <c r="K212" s="16"/>
    </row>
    <row r="213" spans="1:11" ht="14.25" customHeight="1">
      <c r="A213" s="36">
        <v>135</v>
      </c>
      <c r="B213" s="37" t="s">
        <v>345</v>
      </c>
      <c r="C213" s="36" t="s">
        <v>23</v>
      </c>
      <c r="D213" s="38">
        <v>550</v>
      </c>
      <c r="E213" s="13"/>
      <c r="F213" s="13"/>
      <c r="G213" s="13"/>
      <c r="H213" s="14"/>
      <c r="I213" s="17"/>
      <c r="J213" s="16"/>
      <c r="K213" s="16"/>
    </row>
    <row r="214" spans="1:11" ht="14.25" customHeight="1">
      <c r="A214" s="36">
        <v>136</v>
      </c>
      <c r="B214" s="37" t="s">
        <v>346</v>
      </c>
      <c r="C214" s="36" t="s">
        <v>23</v>
      </c>
      <c r="D214" s="38">
        <v>100</v>
      </c>
      <c r="E214" s="13"/>
      <c r="F214" s="13"/>
      <c r="G214" s="13"/>
      <c r="H214" s="14"/>
      <c r="I214" s="17"/>
      <c r="J214" s="16"/>
      <c r="K214" s="16"/>
    </row>
    <row r="215" spans="1:11" ht="14.25" customHeight="1">
      <c r="A215" s="36">
        <v>137</v>
      </c>
      <c r="B215" s="37" t="s">
        <v>347</v>
      </c>
      <c r="C215" s="36"/>
      <c r="D215" s="38"/>
      <c r="E215" s="13"/>
      <c r="F215" s="13"/>
      <c r="G215" s="13"/>
      <c r="H215" s="14"/>
      <c r="I215" s="17"/>
      <c r="J215" s="16"/>
      <c r="K215" s="16"/>
    </row>
    <row r="216" spans="1:11" ht="23.25" customHeight="1">
      <c r="A216" s="36" t="s">
        <v>36</v>
      </c>
      <c r="B216" s="37" t="s">
        <v>348</v>
      </c>
      <c r="C216" s="36" t="s">
        <v>18</v>
      </c>
      <c r="D216" s="38">
        <v>100</v>
      </c>
      <c r="E216" s="13"/>
      <c r="F216" s="13"/>
      <c r="G216" s="13"/>
      <c r="H216" s="14"/>
      <c r="I216" s="17"/>
      <c r="J216" s="16"/>
      <c r="K216" s="16"/>
    </row>
    <row r="217" spans="1:11" ht="42.75" customHeight="1">
      <c r="A217" s="36" t="s">
        <v>39</v>
      </c>
      <c r="B217" s="37" t="s">
        <v>350</v>
      </c>
      <c r="C217" s="36" t="s">
        <v>18</v>
      </c>
      <c r="D217" s="38">
        <v>20</v>
      </c>
      <c r="E217" s="13"/>
      <c r="F217" s="13"/>
      <c r="G217" s="13"/>
      <c r="H217" s="14"/>
      <c r="I217" s="17"/>
      <c r="J217" s="16"/>
      <c r="K217" s="16"/>
    </row>
    <row r="218" spans="1:11" ht="54.75" customHeight="1">
      <c r="A218" s="36">
        <v>138</v>
      </c>
      <c r="B218" s="221" t="s">
        <v>1109</v>
      </c>
      <c r="C218" s="36" t="s">
        <v>23</v>
      </c>
      <c r="D218" s="38">
        <v>20</v>
      </c>
      <c r="E218" s="13"/>
      <c r="F218" s="13"/>
      <c r="G218" s="13"/>
      <c r="H218" s="14"/>
      <c r="I218" s="17"/>
      <c r="J218" s="16"/>
      <c r="K218" s="16"/>
    </row>
    <row r="219" spans="1:11" ht="14.25" customHeight="1">
      <c r="A219" s="36">
        <v>139</v>
      </c>
      <c r="B219" s="37" t="s">
        <v>353</v>
      </c>
      <c r="C219" s="36" t="s">
        <v>161</v>
      </c>
      <c r="D219" s="38">
        <v>2500</v>
      </c>
      <c r="E219" s="13"/>
      <c r="F219" s="13"/>
      <c r="G219" s="13"/>
      <c r="H219" s="14"/>
      <c r="I219" s="17"/>
      <c r="J219" s="16"/>
      <c r="K219" s="16"/>
    </row>
    <row r="220" spans="1:11" ht="33" customHeight="1">
      <c r="A220" s="36">
        <v>140</v>
      </c>
      <c r="B220" s="37" t="s">
        <v>354</v>
      </c>
      <c r="C220" s="36" t="s">
        <v>23</v>
      </c>
      <c r="D220" s="38">
        <v>50</v>
      </c>
      <c r="E220" s="13"/>
      <c r="F220" s="13"/>
      <c r="G220" s="13"/>
      <c r="H220" s="14"/>
      <c r="I220" s="17"/>
      <c r="J220" s="16"/>
      <c r="K220" s="16"/>
    </row>
    <row r="221" spans="1:11" ht="14.25" customHeight="1">
      <c r="A221" s="36">
        <v>141</v>
      </c>
      <c r="B221" s="37" t="s">
        <v>356</v>
      </c>
      <c r="C221" s="36" t="s">
        <v>23</v>
      </c>
      <c r="D221" s="38">
        <v>5</v>
      </c>
      <c r="E221" s="13"/>
      <c r="F221" s="13"/>
      <c r="G221" s="13"/>
      <c r="H221" s="24"/>
      <c r="I221" s="17"/>
      <c r="J221" s="16"/>
      <c r="K221" s="16"/>
    </row>
    <row r="222" spans="1:11" ht="33" customHeight="1">
      <c r="A222" s="36">
        <v>142</v>
      </c>
      <c r="B222" s="37" t="s">
        <v>358</v>
      </c>
      <c r="C222" s="36" t="s">
        <v>23</v>
      </c>
      <c r="D222" s="38">
        <v>480</v>
      </c>
      <c r="E222" s="13"/>
      <c r="F222" s="13"/>
      <c r="G222" s="13"/>
      <c r="H222" s="14"/>
      <c r="I222" s="17"/>
      <c r="J222" s="16"/>
      <c r="K222" s="16"/>
    </row>
    <row r="223" spans="1:11" ht="33" customHeight="1">
      <c r="A223" s="36">
        <v>143</v>
      </c>
      <c r="B223" s="37" t="s">
        <v>360</v>
      </c>
      <c r="C223" s="36" t="s">
        <v>23</v>
      </c>
      <c r="D223" s="38">
        <v>50</v>
      </c>
      <c r="E223" s="13"/>
      <c r="F223" s="13"/>
      <c r="G223" s="13"/>
      <c r="H223" s="14"/>
      <c r="I223" s="17"/>
      <c r="J223" s="16"/>
      <c r="K223" s="16"/>
    </row>
    <row r="224" spans="1:11" ht="23.25" customHeight="1">
      <c r="A224" s="36">
        <v>144</v>
      </c>
      <c r="B224" s="37" t="s">
        <v>362</v>
      </c>
      <c r="C224" s="36" t="s">
        <v>14</v>
      </c>
      <c r="D224" s="38">
        <v>50</v>
      </c>
      <c r="E224" s="13"/>
      <c r="F224" s="13"/>
      <c r="G224" s="13"/>
      <c r="H224" s="14"/>
      <c r="I224" s="17"/>
      <c r="J224" s="16"/>
      <c r="K224" s="16"/>
    </row>
    <row r="225" spans="1:11" ht="14.25" customHeight="1">
      <c r="A225" s="36">
        <v>145</v>
      </c>
      <c r="B225" s="37" t="s">
        <v>364</v>
      </c>
      <c r="C225" s="36" t="s">
        <v>161</v>
      </c>
      <c r="D225" s="38">
        <v>1</v>
      </c>
      <c r="E225" s="13"/>
      <c r="F225" s="13"/>
      <c r="G225" s="13"/>
      <c r="H225" s="14"/>
      <c r="I225" s="17"/>
      <c r="J225" s="16"/>
      <c r="K225" s="16"/>
    </row>
    <row r="226" spans="1:11" ht="14.25" customHeight="1">
      <c r="A226" s="36">
        <v>146</v>
      </c>
      <c r="B226" s="37" t="s">
        <v>366</v>
      </c>
      <c r="C226" s="36" t="s">
        <v>23</v>
      </c>
      <c r="D226" s="38">
        <v>5</v>
      </c>
      <c r="E226" s="13"/>
      <c r="F226" s="13"/>
      <c r="G226" s="13"/>
      <c r="H226" s="14"/>
      <c r="I226" s="17"/>
      <c r="J226" s="16"/>
      <c r="K226" s="16"/>
    </row>
    <row r="227" spans="1:11" ht="130.5" customHeight="1">
      <c r="A227" s="36">
        <v>147</v>
      </c>
      <c r="B227" s="12" t="s">
        <v>368</v>
      </c>
      <c r="C227" s="11" t="s">
        <v>14</v>
      </c>
      <c r="D227" s="11">
        <v>2000</v>
      </c>
      <c r="E227" s="13"/>
      <c r="F227" s="13"/>
      <c r="G227" s="13"/>
      <c r="H227" s="14"/>
      <c r="I227" s="17"/>
      <c r="J227" s="16"/>
      <c r="K227" s="16"/>
    </row>
    <row r="228" spans="1:11" ht="48.75" customHeight="1">
      <c r="A228" s="36">
        <v>148</v>
      </c>
      <c r="B228" s="29" t="s">
        <v>370</v>
      </c>
      <c r="C228" s="11" t="s">
        <v>14</v>
      </c>
      <c r="D228" s="11">
        <v>160</v>
      </c>
      <c r="E228" s="13"/>
      <c r="F228" s="13"/>
      <c r="G228" s="13"/>
      <c r="H228" s="14"/>
      <c r="I228" s="17"/>
      <c r="J228" s="16"/>
      <c r="K228" s="16"/>
    </row>
    <row r="229" spans="1:11" ht="23.25" customHeight="1">
      <c r="A229" s="36">
        <v>149</v>
      </c>
      <c r="B229" s="37" t="s">
        <v>372</v>
      </c>
      <c r="C229" s="36" t="s">
        <v>23</v>
      </c>
      <c r="D229" s="38">
        <v>60</v>
      </c>
      <c r="E229" s="13"/>
      <c r="F229" s="13"/>
      <c r="G229" s="13"/>
      <c r="H229" s="14"/>
      <c r="I229" s="17"/>
      <c r="J229" s="16"/>
      <c r="K229" s="16"/>
    </row>
    <row r="230" spans="1:11" ht="14.25" customHeight="1">
      <c r="A230" s="36">
        <v>150</v>
      </c>
      <c r="B230" s="37" t="s">
        <v>374</v>
      </c>
      <c r="C230" s="36" t="s">
        <v>23</v>
      </c>
      <c r="D230" s="38">
        <v>100</v>
      </c>
      <c r="E230" s="13"/>
      <c r="F230" s="13"/>
      <c r="G230" s="13"/>
      <c r="H230" s="14"/>
      <c r="I230" s="17"/>
      <c r="J230" s="16"/>
      <c r="K230" s="16"/>
    </row>
    <row r="231" spans="1:11" ht="23.25" customHeight="1">
      <c r="A231" s="36">
        <v>151</v>
      </c>
      <c r="B231" s="29" t="s">
        <v>376</v>
      </c>
      <c r="C231" s="32" t="s">
        <v>14</v>
      </c>
      <c r="D231" s="11">
        <v>5</v>
      </c>
      <c r="E231" s="13"/>
      <c r="F231" s="13"/>
      <c r="G231" s="13"/>
      <c r="H231" s="14"/>
      <c r="I231" s="17"/>
      <c r="J231" s="16"/>
      <c r="K231" s="16"/>
    </row>
    <row r="232" spans="1:11" ht="14.25" customHeight="1">
      <c r="A232" s="36">
        <v>152</v>
      </c>
      <c r="B232" s="29" t="s">
        <v>378</v>
      </c>
      <c r="C232" s="32" t="s">
        <v>14</v>
      </c>
      <c r="D232" s="11">
        <v>10</v>
      </c>
      <c r="E232" s="13"/>
      <c r="F232" s="13"/>
      <c r="G232" s="13"/>
      <c r="H232" s="14"/>
      <c r="I232" s="17"/>
      <c r="J232" s="16"/>
      <c r="K232" s="16"/>
    </row>
    <row r="233" spans="1:11" ht="23.25" customHeight="1">
      <c r="A233" s="36">
        <v>153</v>
      </c>
      <c r="B233" s="29" t="s">
        <v>380</v>
      </c>
      <c r="C233" s="32" t="s">
        <v>161</v>
      </c>
      <c r="D233" s="11">
        <v>100</v>
      </c>
      <c r="E233" s="13"/>
      <c r="F233" s="13"/>
      <c r="G233" s="13"/>
      <c r="H233" s="14"/>
      <c r="I233" s="17"/>
      <c r="J233" s="16"/>
      <c r="K233" s="16"/>
    </row>
    <row r="234" spans="1:11" ht="14.25" customHeight="1">
      <c r="A234" s="36">
        <v>154</v>
      </c>
      <c r="B234" s="29" t="s">
        <v>382</v>
      </c>
      <c r="C234" s="32" t="s">
        <v>161</v>
      </c>
      <c r="D234" s="11">
        <v>70</v>
      </c>
      <c r="E234" s="13"/>
      <c r="F234" s="13"/>
      <c r="G234" s="13"/>
      <c r="H234" s="14"/>
      <c r="I234" s="17"/>
      <c r="J234" s="16"/>
      <c r="K234" s="16"/>
    </row>
    <row r="235" spans="1:11" ht="14.25" customHeight="1">
      <c r="A235" s="36">
        <v>155</v>
      </c>
      <c r="B235" s="12" t="s">
        <v>384</v>
      </c>
      <c r="C235" s="32" t="s">
        <v>14</v>
      </c>
      <c r="D235" s="11">
        <v>25</v>
      </c>
      <c r="E235" s="13"/>
      <c r="F235" s="13"/>
      <c r="G235" s="13"/>
      <c r="H235" s="14"/>
      <c r="I235" s="17"/>
      <c r="J235" s="16"/>
      <c r="K235" s="16"/>
    </row>
    <row r="236" spans="1:11" ht="23.25" customHeight="1">
      <c r="A236" s="36">
        <v>156</v>
      </c>
      <c r="B236" s="12" t="s">
        <v>386</v>
      </c>
      <c r="C236" s="32" t="s">
        <v>14</v>
      </c>
      <c r="D236" s="11">
        <v>2</v>
      </c>
      <c r="E236" s="13"/>
      <c r="F236" s="13"/>
      <c r="G236" s="13"/>
      <c r="H236" s="14"/>
      <c r="I236" s="17"/>
      <c r="J236" s="16"/>
      <c r="K236" s="16"/>
    </row>
    <row r="237" spans="1:11" ht="14.25" customHeight="1">
      <c r="A237" s="36">
        <v>157</v>
      </c>
      <c r="B237" s="29" t="s">
        <v>388</v>
      </c>
      <c r="C237" s="32" t="s">
        <v>161</v>
      </c>
      <c r="D237" s="11">
        <v>10</v>
      </c>
      <c r="E237" s="13"/>
      <c r="F237" s="13"/>
      <c r="G237" s="13"/>
      <c r="H237" s="14"/>
      <c r="I237" s="17"/>
      <c r="J237" s="16"/>
      <c r="K237" s="16"/>
    </row>
    <row r="238" spans="1:11" ht="14.25" customHeight="1">
      <c r="A238" s="36">
        <v>158</v>
      </c>
      <c r="B238" s="29" t="s">
        <v>390</v>
      </c>
      <c r="C238" s="32" t="s">
        <v>161</v>
      </c>
      <c r="D238" s="11">
        <v>10</v>
      </c>
      <c r="E238" s="13"/>
      <c r="F238" s="13"/>
      <c r="G238" s="13"/>
      <c r="H238" s="14"/>
      <c r="I238" s="17"/>
      <c r="J238" s="16"/>
      <c r="K238" s="16"/>
    </row>
    <row r="239" spans="1:11" s="39" customFormat="1" ht="72" customHeight="1">
      <c r="A239" s="36">
        <v>159</v>
      </c>
      <c r="B239" s="29" t="s">
        <v>392</v>
      </c>
      <c r="C239" s="32" t="s">
        <v>14</v>
      </c>
      <c r="D239" s="11">
        <v>10</v>
      </c>
      <c r="E239" s="13"/>
      <c r="F239" s="13"/>
      <c r="G239" s="13"/>
      <c r="H239" s="14"/>
      <c r="I239" s="17"/>
      <c r="J239" s="16"/>
      <c r="K239" s="16"/>
    </row>
    <row r="240" spans="1:11" ht="50.25" customHeight="1">
      <c r="A240" s="36">
        <v>160</v>
      </c>
      <c r="B240" s="29" t="s">
        <v>394</v>
      </c>
      <c r="C240" s="32" t="s">
        <v>14</v>
      </c>
      <c r="D240" s="11">
        <v>100</v>
      </c>
      <c r="E240" s="13"/>
      <c r="F240" s="13"/>
      <c r="G240" s="13"/>
      <c r="H240" s="14"/>
      <c r="I240" s="17"/>
      <c r="J240" s="16"/>
      <c r="K240" s="16"/>
    </row>
    <row r="241" spans="1:11" ht="148.5" customHeight="1">
      <c r="A241" s="36">
        <v>161</v>
      </c>
      <c r="B241" s="29" t="s">
        <v>396</v>
      </c>
      <c r="C241" s="32" t="s">
        <v>161</v>
      </c>
      <c r="D241" s="11">
        <v>300</v>
      </c>
      <c r="E241" s="13"/>
      <c r="F241" s="13"/>
      <c r="G241" s="13"/>
      <c r="H241" s="14"/>
      <c r="I241" s="17"/>
      <c r="J241" s="16"/>
      <c r="K241" s="16"/>
    </row>
    <row r="242" spans="1:11" ht="83.25" customHeight="1">
      <c r="A242" s="36">
        <v>162</v>
      </c>
      <c r="B242" s="29" t="s">
        <v>398</v>
      </c>
      <c r="C242" s="32" t="s">
        <v>23</v>
      </c>
      <c r="D242" s="11">
        <v>1</v>
      </c>
      <c r="E242" s="13"/>
      <c r="F242" s="13"/>
      <c r="G242" s="13"/>
      <c r="H242" s="14"/>
      <c r="I242" s="17"/>
      <c r="J242" s="16"/>
      <c r="K242" s="16"/>
    </row>
    <row r="243" spans="1:11" ht="64.5" customHeight="1">
      <c r="A243" s="36">
        <v>163</v>
      </c>
      <c r="B243" s="29" t="s">
        <v>400</v>
      </c>
      <c r="C243" s="32" t="s">
        <v>14</v>
      </c>
      <c r="D243" s="11">
        <v>1</v>
      </c>
      <c r="E243" s="13"/>
      <c r="F243" s="13"/>
      <c r="G243" s="13"/>
      <c r="H243" s="14"/>
      <c r="I243" s="17"/>
      <c r="J243" s="16"/>
      <c r="K243" s="16"/>
    </row>
    <row r="244" spans="1:11" ht="86.25" customHeight="1">
      <c r="A244" s="36">
        <v>164</v>
      </c>
      <c r="B244" s="12" t="s">
        <v>402</v>
      </c>
      <c r="C244" s="11" t="s">
        <v>161</v>
      </c>
      <c r="D244" s="11">
        <v>200</v>
      </c>
      <c r="E244" s="13"/>
      <c r="F244" s="13"/>
      <c r="G244" s="13"/>
      <c r="H244" s="40"/>
      <c r="I244" s="17"/>
      <c r="J244" s="16"/>
      <c r="K244" s="16"/>
    </row>
    <row r="245" spans="1:11" ht="23.25" customHeight="1">
      <c r="A245" s="36">
        <v>165</v>
      </c>
      <c r="B245" s="29" t="s">
        <v>404</v>
      </c>
      <c r="C245" s="32" t="s">
        <v>23</v>
      </c>
      <c r="D245" s="11">
        <v>10</v>
      </c>
      <c r="E245" s="13"/>
      <c r="F245" s="13"/>
      <c r="G245" s="13"/>
      <c r="H245" s="14"/>
      <c r="I245" s="17"/>
      <c r="J245" s="16"/>
      <c r="K245" s="16"/>
    </row>
    <row r="246" spans="1:11" ht="14.25" customHeight="1">
      <c r="A246" s="36">
        <v>166</v>
      </c>
      <c r="B246" s="29" t="s">
        <v>406</v>
      </c>
      <c r="C246" s="32" t="s">
        <v>23</v>
      </c>
      <c r="D246" s="11">
        <v>10</v>
      </c>
      <c r="E246" s="13"/>
      <c r="F246" s="13"/>
      <c r="G246" s="13"/>
      <c r="H246" s="14"/>
      <c r="I246" s="17"/>
      <c r="J246" s="16"/>
      <c r="K246" s="16"/>
    </row>
    <row r="247" spans="1:11" ht="23.25" customHeight="1">
      <c r="A247" s="36">
        <v>167</v>
      </c>
      <c r="B247" s="29" t="s">
        <v>408</v>
      </c>
      <c r="C247" s="32" t="s">
        <v>23</v>
      </c>
      <c r="D247" s="11">
        <v>8</v>
      </c>
      <c r="E247" s="13"/>
      <c r="F247" s="13"/>
      <c r="G247" s="13"/>
      <c r="H247" s="14"/>
      <c r="I247" s="17"/>
      <c r="J247" s="16"/>
      <c r="K247" s="16"/>
    </row>
    <row r="248" spans="1:11" ht="76.5" customHeight="1">
      <c r="A248" s="36">
        <v>168</v>
      </c>
      <c r="B248" s="29" t="s">
        <v>410</v>
      </c>
      <c r="C248" s="32" t="s">
        <v>23</v>
      </c>
      <c r="D248" s="11">
        <v>2200</v>
      </c>
      <c r="E248" s="13"/>
      <c r="F248" s="13"/>
      <c r="G248" s="13"/>
      <c r="H248" s="14"/>
      <c r="I248" s="17"/>
      <c r="J248" s="16"/>
      <c r="K248" s="16"/>
    </row>
    <row r="249" spans="1:11" ht="15.75" customHeight="1">
      <c r="A249" s="36">
        <v>169</v>
      </c>
      <c r="B249" s="29" t="s">
        <v>412</v>
      </c>
      <c r="C249" s="32" t="s">
        <v>23</v>
      </c>
      <c r="D249" s="11">
        <v>1800</v>
      </c>
      <c r="E249" s="13"/>
      <c r="F249" s="13"/>
      <c r="G249" s="13"/>
      <c r="H249" s="14"/>
      <c r="I249" s="17"/>
      <c r="J249" s="16"/>
      <c r="K249" s="16"/>
    </row>
    <row r="250" spans="1:11" ht="15.75" customHeight="1">
      <c r="A250" s="36">
        <v>170</v>
      </c>
      <c r="B250" s="29" t="s">
        <v>414</v>
      </c>
      <c r="C250" s="32" t="s">
        <v>23</v>
      </c>
      <c r="D250" s="11">
        <v>1500</v>
      </c>
      <c r="E250" s="13"/>
      <c r="F250" s="13"/>
      <c r="G250" s="13"/>
      <c r="H250" s="14"/>
      <c r="I250" s="17"/>
      <c r="J250" s="16"/>
      <c r="K250" s="16"/>
    </row>
    <row r="251" spans="1:11" ht="71.25" customHeight="1">
      <c r="A251" s="36">
        <v>171</v>
      </c>
      <c r="B251" s="29" t="s">
        <v>416</v>
      </c>
      <c r="C251" s="32" t="s">
        <v>23</v>
      </c>
      <c r="D251" s="11">
        <v>20</v>
      </c>
      <c r="E251" s="13"/>
      <c r="F251" s="13"/>
      <c r="G251" s="13"/>
      <c r="H251" s="14"/>
      <c r="I251" s="17"/>
      <c r="J251" s="16"/>
      <c r="K251" s="16"/>
    </row>
    <row r="252" spans="1:11" ht="66" customHeight="1">
      <c r="A252" s="36">
        <v>172</v>
      </c>
      <c r="B252" s="29" t="s">
        <v>418</v>
      </c>
      <c r="C252" s="32" t="s">
        <v>23</v>
      </c>
      <c r="D252" s="11">
        <v>50</v>
      </c>
      <c r="E252" s="13"/>
      <c r="F252" s="13"/>
      <c r="G252" s="13"/>
      <c r="H252" s="14"/>
      <c r="I252" s="17"/>
      <c r="J252" s="16"/>
      <c r="K252" s="16"/>
    </row>
    <row r="253" spans="1:11" ht="14.25" customHeight="1">
      <c r="A253" s="36">
        <v>173</v>
      </c>
      <c r="B253" s="29" t="s">
        <v>420</v>
      </c>
      <c r="C253" s="32" t="s">
        <v>23</v>
      </c>
      <c r="D253" s="11">
        <v>300</v>
      </c>
      <c r="E253" s="13"/>
      <c r="F253" s="13"/>
      <c r="G253" s="13"/>
      <c r="H253" s="14"/>
      <c r="I253" s="17"/>
      <c r="J253" s="16"/>
      <c r="K253" s="16"/>
    </row>
    <row r="254" spans="1:11" ht="14.25" customHeight="1">
      <c r="A254" s="36">
        <v>174</v>
      </c>
      <c r="B254" s="29" t="s">
        <v>422</v>
      </c>
      <c r="C254" s="32" t="s">
        <v>62</v>
      </c>
      <c r="D254" s="11">
        <v>17</v>
      </c>
      <c r="E254" s="13"/>
      <c r="F254" s="13"/>
      <c r="G254" s="13"/>
      <c r="H254" s="14"/>
      <c r="I254" s="17"/>
      <c r="J254" s="16"/>
      <c r="K254" s="16"/>
    </row>
    <row r="255" spans="1:11" ht="33" customHeight="1">
      <c r="A255" s="36">
        <v>175</v>
      </c>
      <c r="B255" s="29" t="s">
        <v>424</v>
      </c>
      <c r="C255" s="32" t="s">
        <v>161</v>
      </c>
      <c r="D255" s="11">
        <v>5</v>
      </c>
      <c r="E255" s="13"/>
      <c r="F255" s="13"/>
      <c r="G255" s="13"/>
      <c r="H255" s="14"/>
      <c r="I255" s="17"/>
      <c r="J255" s="16"/>
      <c r="K255" s="16"/>
    </row>
    <row r="256" spans="1:11" ht="42.75" customHeight="1">
      <c r="A256" s="36">
        <v>176</v>
      </c>
      <c r="B256" s="12" t="s">
        <v>426</v>
      </c>
      <c r="C256" s="11" t="s">
        <v>161</v>
      </c>
      <c r="D256" s="11">
        <v>5</v>
      </c>
      <c r="E256" s="13"/>
      <c r="F256" s="13"/>
      <c r="G256" s="13"/>
      <c r="H256" s="14"/>
      <c r="I256" s="17"/>
      <c r="J256" s="16"/>
      <c r="K256" s="16"/>
    </row>
    <row r="257" spans="1:11" ht="23.25" customHeight="1">
      <c r="A257" s="36">
        <v>177</v>
      </c>
      <c r="B257" s="29" t="s">
        <v>428</v>
      </c>
      <c r="C257" s="32" t="s">
        <v>14</v>
      </c>
      <c r="D257" s="11">
        <v>15</v>
      </c>
      <c r="E257" s="13"/>
      <c r="F257" s="13"/>
      <c r="G257" s="13"/>
      <c r="H257" s="14"/>
      <c r="I257" s="17"/>
      <c r="J257" s="16"/>
      <c r="K257" s="16"/>
    </row>
    <row r="258" spans="1:11" ht="23.25" customHeight="1">
      <c r="A258" s="36">
        <v>178</v>
      </c>
      <c r="B258" s="29" t="s">
        <v>430</v>
      </c>
      <c r="C258" s="32" t="s">
        <v>161</v>
      </c>
      <c r="D258" s="11">
        <v>1</v>
      </c>
      <c r="E258" s="13"/>
      <c r="F258" s="13"/>
      <c r="G258" s="13"/>
      <c r="H258" s="14"/>
      <c r="I258" s="17"/>
      <c r="J258" s="16"/>
      <c r="K258" s="16"/>
    </row>
    <row r="259" spans="1:11" ht="41.25" customHeight="1">
      <c r="A259" s="36">
        <v>179</v>
      </c>
      <c r="B259" s="41" t="s">
        <v>432</v>
      </c>
      <c r="C259" s="42" t="s">
        <v>62</v>
      </c>
      <c r="D259" s="43">
        <v>800</v>
      </c>
      <c r="E259" s="13"/>
      <c r="F259" s="13"/>
      <c r="G259" s="13"/>
      <c r="H259" s="14"/>
      <c r="I259" s="17"/>
      <c r="J259" s="16"/>
      <c r="K259" s="16"/>
    </row>
    <row r="260" spans="1:11" ht="30" customHeight="1">
      <c r="A260" s="36">
        <v>180</v>
      </c>
      <c r="B260" s="41" t="s">
        <v>434</v>
      </c>
      <c r="C260" s="42" t="s">
        <v>62</v>
      </c>
      <c r="D260" s="43">
        <v>2500</v>
      </c>
      <c r="E260" s="13"/>
      <c r="F260" s="13"/>
      <c r="G260" s="13"/>
      <c r="H260" s="44"/>
      <c r="I260" s="17"/>
      <c r="J260" s="16"/>
      <c r="K260" s="16"/>
    </row>
    <row r="261" spans="1:11" s="45" customFormat="1" ht="24" customHeight="1">
      <c r="A261" s="36">
        <v>181</v>
      </c>
      <c r="B261" s="29" t="s">
        <v>435</v>
      </c>
      <c r="C261" s="32" t="s">
        <v>14</v>
      </c>
      <c r="D261" s="11">
        <v>150</v>
      </c>
      <c r="E261" s="13"/>
      <c r="F261" s="13"/>
      <c r="G261" s="13"/>
      <c r="H261" s="44"/>
      <c r="I261" s="17"/>
      <c r="J261" s="16"/>
      <c r="K261" s="16"/>
    </row>
    <row r="262" spans="1:11" s="45" customFormat="1" ht="27.75" customHeight="1">
      <c r="A262" s="36">
        <v>182</v>
      </c>
      <c r="B262" s="29" t="s">
        <v>437</v>
      </c>
      <c r="C262" s="32" t="s">
        <v>14</v>
      </c>
      <c r="D262" s="11">
        <v>150</v>
      </c>
      <c r="E262" s="13"/>
      <c r="F262" s="13"/>
      <c r="G262" s="13"/>
      <c r="H262" s="14"/>
      <c r="I262" s="17"/>
      <c r="J262" s="16"/>
      <c r="K262" s="16"/>
    </row>
    <row r="263" spans="1:11" ht="30" customHeight="1">
      <c r="A263" s="36">
        <v>183</v>
      </c>
      <c r="B263" s="41" t="s">
        <v>439</v>
      </c>
      <c r="C263" s="42" t="s">
        <v>23</v>
      </c>
      <c r="D263" s="43">
        <v>5</v>
      </c>
      <c r="E263" s="13"/>
      <c r="F263" s="13"/>
      <c r="G263" s="13"/>
      <c r="H263" s="46"/>
      <c r="I263" s="17"/>
      <c r="J263" s="16"/>
      <c r="K263" s="16"/>
    </row>
    <row r="264" spans="1:11" ht="30" customHeight="1">
      <c r="A264" s="36">
        <v>184</v>
      </c>
      <c r="B264" s="41" t="s">
        <v>441</v>
      </c>
      <c r="C264" s="42" t="s">
        <v>23</v>
      </c>
      <c r="D264" s="43">
        <v>5</v>
      </c>
      <c r="E264" s="13"/>
      <c r="F264" s="13"/>
      <c r="G264" s="13"/>
      <c r="H264" s="14"/>
      <c r="I264" s="17"/>
      <c r="J264" s="16"/>
      <c r="K264" s="16"/>
    </row>
    <row r="265" spans="1:11" ht="30" customHeight="1">
      <c r="A265" s="36">
        <v>185</v>
      </c>
      <c r="B265" s="41" t="s">
        <v>443</v>
      </c>
      <c r="C265" s="42" t="s">
        <v>23</v>
      </c>
      <c r="D265" s="43">
        <v>200</v>
      </c>
      <c r="E265" s="13"/>
      <c r="F265" s="13"/>
      <c r="G265" s="13"/>
      <c r="H265" s="14"/>
      <c r="I265" s="17"/>
      <c r="J265" s="16"/>
      <c r="K265" s="16"/>
    </row>
    <row r="266" spans="1:11" ht="30" customHeight="1">
      <c r="A266" s="36">
        <v>186</v>
      </c>
      <c r="B266" s="41" t="s">
        <v>445</v>
      </c>
      <c r="C266" s="42" t="s">
        <v>23</v>
      </c>
      <c r="D266" s="43">
        <v>100</v>
      </c>
      <c r="E266" s="13"/>
      <c r="F266" s="13"/>
      <c r="G266" s="13"/>
      <c r="H266" s="14"/>
      <c r="I266" s="17"/>
      <c r="J266" s="16"/>
      <c r="K266" s="16"/>
    </row>
    <row r="267" spans="1:11" ht="30" customHeight="1">
      <c r="A267" s="36">
        <v>187</v>
      </c>
      <c r="B267" s="41" t="s">
        <v>447</v>
      </c>
      <c r="C267" s="42" t="s">
        <v>62</v>
      </c>
      <c r="D267" s="43">
        <v>10</v>
      </c>
      <c r="E267" s="13"/>
      <c r="F267" s="13"/>
      <c r="G267" s="13"/>
      <c r="H267" s="14"/>
      <c r="I267" s="17"/>
      <c r="J267" s="16"/>
      <c r="K267" s="16"/>
    </row>
    <row r="268" spans="1:11" ht="23.25" customHeight="1">
      <c r="A268" s="36">
        <v>188</v>
      </c>
      <c r="B268" s="29" t="s">
        <v>449</v>
      </c>
      <c r="C268" s="42" t="s">
        <v>14</v>
      </c>
      <c r="D268" s="32">
        <v>150</v>
      </c>
      <c r="E268" s="13"/>
      <c r="F268" s="13"/>
      <c r="G268" s="13"/>
      <c r="H268" s="14"/>
      <c r="I268" s="17"/>
      <c r="J268" s="16"/>
      <c r="K268" s="16"/>
    </row>
    <row r="269" spans="1:11" ht="75" customHeight="1">
      <c r="A269" s="36">
        <v>189</v>
      </c>
      <c r="B269" s="29" t="s">
        <v>451</v>
      </c>
      <c r="C269" s="42" t="s">
        <v>14</v>
      </c>
      <c r="D269" s="32">
        <v>20</v>
      </c>
      <c r="E269" s="13"/>
      <c r="F269" s="13"/>
      <c r="G269" s="13"/>
      <c r="H269" s="14"/>
      <c r="I269" s="17"/>
      <c r="J269" s="16"/>
      <c r="K269" s="16"/>
    </row>
    <row r="270" spans="1:11" ht="55.5" customHeight="1">
      <c r="A270" s="36">
        <v>190</v>
      </c>
      <c r="B270" s="29" t="s">
        <v>453</v>
      </c>
      <c r="C270" s="42" t="s">
        <v>14</v>
      </c>
      <c r="D270" s="32">
        <v>4</v>
      </c>
      <c r="E270" s="13"/>
      <c r="F270" s="13"/>
      <c r="G270" s="13"/>
      <c r="H270" s="14"/>
      <c r="I270" s="17"/>
      <c r="J270" s="16"/>
      <c r="K270" s="16"/>
    </row>
    <row r="271" spans="1:11" ht="23.25" customHeight="1">
      <c r="A271" s="36">
        <v>191</v>
      </c>
      <c r="B271" s="29" t="s">
        <v>455</v>
      </c>
      <c r="C271" s="42" t="s">
        <v>14</v>
      </c>
      <c r="D271" s="32">
        <v>150</v>
      </c>
      <c r="E271" s="13"/>
      <c r="F271" s="13"/>
      <c r="G271" s="13"/>
      <c r="H271" s="14"/>
      <c r="I271" s="17"/>
      <c r="J271" s="16"/>
      <c r="K271" s="16"/>
    </row>
    <row r="272" spans="1:11" ht="52.5" customHeight="1">
      <c r="A272" s="36">
        <v>192</v>
      </c>
      <c r="B272" s="29" t="s">
        <v>457</v>
      </c>
      <c r="C272" s="42" t="s">
        <v>14</v>
      </c>
      <c r="D272" s="32">
        <v>200</v>
      </c>
      <c r="E272" s="13"/>
      <c r="F272" s="13"/>
      <c r="G272" s="13"/>
      <c r="H272" s="14"/>
      <c r="I272" s="17"/>
      <c r="J272" s="16"/>
      <c r="K272" s="16"/>
    </row>
    <row r="273" spans="1:11" ht="52.5" customHeight="1">
      <c r="A273" s="36">
        <v>193</v>
      </c>
      <c r="B273" s="29" t="s">
        <v>459</v>
      </c>
      <c r="C273" s="42" t="s">
        <v>14</v>
      </c>
      <c r="D273" s="32">
        <v>250</v>
      </c>
      <c r="E273" s="13"/>
      <c r="F273" s="13"/>
      <c r="G273" s="13"/>
      <c r="H273" s="14"/>
      <c r="I273" s="17"/>
      <c r="J273" s="16"/>
      <c r="K273" s="16"/>
    </row>
    <row r="274" spans="1:11" ht="42.75" customHeight="1">
      <c r="A274" s="36">
        <v>194</v>
      </c>
      <c r="B274" s="29" t="s">
        <v>461</v>
      </c>
      <c r="C274" s="42" t="s">
        <v>14</v>
      </c>
      <c r="D274" s="32">
        <v>70</v>
      </c>
      <c r="E274" s="13"/>
      <c r="F274" s="13"/>
      <c r="G274" s="13"/>
      <c r="H274" s="14"/>
      <c r="I274" s="17"/>
      <c r="J274" s="16"/>
      <c r="K274" s="16"/>
    </row>
    <row r="275" spans="1:11" ht="86.25" customHeight="1">
      <c r="A275" s="36">
        <v>195</v>
      </c>
      <c r="B275" s="29" t="s">
        <v>463</v>
      </c>
      <c r="C275" s="42" t="s">
        <v>14</v>
      </c>
      <c r="D275" s="32">
        <v>5</v>
      </c>
      <c r="E275" s="13"/>
      <c r="F275" s="13"/>
      <c r="G275" s="13"/>
      <c r="H275" s="14"/>
      <c r="I275" s="17"/>
      <c r="J275" s="16"/>
      <c r="K275" s="16"/>
    </row>
    <row r="276" spans="1:11" ht="23.25" customHeight="1">
      <c r="A276" s="36">
        <v>196</v>
      </c>
      <c r="B276" s="219" t="s">
        <v>1106</v>
      </c>
      <c r="C276" s="42" t="s">
        <v>1107</v>
      </c>
      <c r="D276" s="32" t="s">
        <v>1107</v>
      </c>
      <c r="E276" s="13"/>
      <c r="F276" s="13"/>
      <c r="G276" s="13"/>
      <c r="H276" s="14"/>
      <c r="I276" s="17"/>
      <c r="J276" s="16"/>
      <c r="K276" s="16"/>
    </row>
    <row r="277" spans="1:11" ht="33" customHeight="1">
      <c r="A277" s="36">
        <v>197</v>
      </c>
      <c r="B277" s="41" t="s">
        <v>467</v>
      </c>
      <c r="C277" s="42" t="s">
        <v>18</v>
      </c>
      <c r="D277" s="43">
        <v>25</v>
      </c>
      <c r="E277" s="13"/>
      <c r="F277" s="13"/>
      <c r="G277" s="13"/>
      <c r="H277" s="14"/>
      <c r="I277" s="17"/>
      <c r="J277" s="16"/>
      <c r="K277" s="16"/>
    </row>
    <row r="278" spans="1:11" ht="52.5" customHeight="1">
      <c r="A278" s="36">
        <v>198</v>
      </c>
      <c r="B278" s="47" t="s">
        <v>1103</v>
      </c>
      <c r="C278" s="48" t="s">
        <v>14</v>
      </c>
      <c r="D278" s="43">
        <v>10</v>
      </c>
      <c r="E278" s="13"/>
      <c r="F278" s="13"/>
      <c r="G278" s="13"/>
      <c r="H278" s="14"/>
      <c r="I278" s="17"/>
      <c r="J278" s="16"/>
      <c r="K278" s="16"/>
    </row>
    <row r="279" spans="1:11" ht="28.5" customHeight="1">
      <c r="A279" s="204" t="s">
        <v>469</v>
      </c>
      <c r="B279" s="204"/>
      <c r="C279" s="204"/>
      <c r="D279" s="204"/>
      <c r="E279" s="204"/>
      <c r="F279" s="204"/>
      <c r="G279" s="204"/>
      <c r="H279" s="204"/>
      <c r="I279" s="204"/>
      <c r="J279" s="49">
        <f>SUM(J8:J278)</f>
        <v>0</v>
      </c>
      <c r="K279" s="49">
        <f>SUM(K8:K278)</f>
        <v>0</v>
      </c>
    </row>
    <row r="280" ht="16.5" customHeight="1">
      <c r="K280" s="9"/>
    </row>
    <row r="281" spans="1:255" s="52" customFormat="1" ht="12.75" customHeight="1">
      <c r="A281" s="50"/>
      <c r="B281" s="26"/>
      <c r="C281" s="1"/>
      <c r="D281" s="1"/>
      <c r="E281" s="1"/>
      <c r="F281" s="1"/>
      <c r="G281" s="4"/>
      <c r="H281" s="1"/>
      <c r="I281" s="1"/>
      <c r="J281" s="51"/>
      <c r="K281" s="51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</row>
    <row r="282" spans="1:11" s="45" customFormat="1" ht="12.75" customHeight="1">
      <c r="A282" s="53"/>
      <c r="B282" s="2"/>
      <c r="C282" s="1"/>
      <c r="D282" s="1"/>
      <c r="E282" s="53"/>
      <c r="F282" s="53"/>
      <c r="G282" s="54"/>
      <c r="H282" s="53"/>
      <c r="I282" s="53"/>
      <c r="J282" s="55"/>
      <c r="K282" s="56"/>
    </row>
    <row r="283" spans="1:11" s="45" customFormat="1" ht="12.75" customHeight="1">
      <c r="A283" s="53"/>
      <c r="B283" s="57" t="s">
        <v>470</v>
      </c>
      <c r="C283" s="1"/>
      <c r="D283" s="1"/>
      <c r="E283" s="53"/>
      <c r="F283" s="205" t="s">
        <v>471</v>
      </c>
      <c r="G283" s="205"/>
      <c r="H283" s="205"/>
      <c r="I283" s="205"/>
      <c r="J283" s="205"/>
      <c r="K283" s="56"/>
    </row>
    <row r="284" spans="1:11" s="45" customFormat="1" ht="12.75" customHeight="1">
      <c r="A284" s="53"/>
      <c r="B284" s="57" t="s">
        <v>472</v>
      </c>
      <c r="C284" s="1"/>
      <c r="D284" s="1"/>
      <c r="E284" s="53"/>
      <c r="F284" s="206" t="s">
        <v>473</v>
      </c>
      <c r="G284" s="206"/>
      <c r="H284" s="206"/>
      <c r="I284" s="206"/>
      <c r="J284" s="206"/>
      <c r="K284" s="56"/>
    </row>
  </sheetData>
  <sheetProtection selectLockedCells="1" selectUnlockedCells="1"/>
  <mergeCells count="15">
    <mergeCell ref="F4:F7"/>
    <mergeCell ref="G4:G7"/>
    <mergeCell ref="H4:H7"/>
    <mergeCell ref="I4:I7"/>
    <mergeCell ref="J4:J7"/>
    <mergeCell ref="K4:K7"/>
    <mergeCell ref="A279:I279"/>
    <mergeCell ref="F283:J283"/>
    <mergeCell ref="F284:J284"/>
    <mergeCell ref="A2:K2"/>
    <mergeCell ref="A4:A7"/>
    <mergeCell ref="B4:B7"/>
    <mergeCell ref="C4:C7"/>
    <mergeCell ref="D4:D7"/>
    <mergeCell ref="E4:E7"/>
  </mergeCells>
  <printOptions/>
  <pageMargins left="0.5905511811023623" right="0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9"/>
  <sheetViews>
    <sheetView showOutlineSymbols="0" zoomScalePageLayoutView="0" workbookViewId="0" topLeftCell="A1">
      <selection activeCell="R144" sqref="R144"/>
    </sheetView>
  </sheetViews>
  <sheetFormatPr defaultColWidth="9.00390625" defaultRowHeight="12.75"/>
  <cols>
    <col min="1" max="1" width="4.375" style="58" customWidth="1"/>
    <col min="2" max="2" width="52.75390625" style="59" customWidth="1"/>
    <col min="3" max="3" width="6.375" style="1" customWidth="1"/>
    <col min="4" max="4" width="7.75390625" style="1" customWidth="1"/>
    <col min="5" max="5" width="9.25390625" style="50" customWidth="1"/>
    <col min="6" max="6" width="0.2421875" style="50" customWidth="1"/>
    <col min="7" max="7" width="7.375" style="60" customWidth="1"/>
    <col min="8" max="8" width="9.00390625" style="50" hidden="1" customWidth="1"/>
    <col min="9" max="9" width="9.625" style="50" customWidth="1"/>
    <col min="10" max="10" width="14.125" style="61" customWidth="1"/>
    <col min="11" max="11" width="16.00390625" style="62" customWidth="1"/>
    <col min="12" max="12" width="14.875" style="62" customWidth="1"/>
    <col min="13" max="13" width="9.00390625" style="63" customWidth="1"/>
    <col min="14" max="14" width="10.75390625" style="7" customWidth="1"/>
    <col min="15" max="15" width="10.375" style="7" customWidth="1"/>
    <col min="16" max="17" width="11.00390625" style="7" customWidth="1"/>
    <col min="18" max="18" width="20.875" style="1" customWidth="1"/>
    <col min="19" max="21" width="9.00390625" style="7" customWidth="1"/>
    <col min="22" max="22" width="32.75390625" style="1" customWidth="1"/>
    <col min="23" max="16384" width="9.00390625" style="7" customWidth="1"/>
  </cols>
  <sheetData>
    <row r="1" spans="1:12" ht="15" customHeight="1">
      <c r="A1" s="64" t="s">
        <v>0</v>
      </c>
      <c r="B1" s="65"/>
      <c r="C1" s="66"/>
      <c r="D1" s="66"/>
      <c r="E1" s="67"/>
      <c r="F1" s="67"/>
      <c r="G1" s="68"/>
      <c r="H1" s="67"/>
      <c r="I1" s="67"/>
      <c r="J1" s="69"/>
      <c r="K1" s="70"/>
      <c r="L1" s="70"/>
    </row>
    <row r="2" spans="1:12" ht="33" customHeight="1">
      <c r="A2" s="217" t="s">
        <v>474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" customHeight="1">
      <c r="A3" s="64"/>
      <c r="B3" s="65"/>
      <c r="C3" s="66"/>
      <c r="D3" s="66"/>
      <c r="E3" s="67"/>
      <c r="F3" s="67"/>
      <c r="G3" s="68"/>
      <c r="H3" s="67"/>
      <c r="I3" s="68"/>
      <c r="J3" s="69"/>
      <c r="K3" s="70"/>
      <c r="L3" s="70"/>
    </row>
    <row r="4" spans="1:12" ht="15" customHeight="1">
      <c r="A4" s="64"/>
      <c r="B4" s="65"/>
      <c r="C4" s="71"/>
      <c r="D4" s="71"/>
      <c r="E4" s="67"/>
      <c r="F4" s="67"/>
      <c r="H4" s="67"/>
      <c r="I4" s="67"/>
      <c r="J4" s="69"/>
      <c r="K4" s="72"/>
      <c r="L4" s="70"/>
    </row>
    <row r="5" spans="1:12" ht="12.75" customHeight="1">
      <c r="A5" s="214" t="s">
        <v>2</v>
      </c>
      <c r="B5" s="214" t="s">
        <v>3</v>
      </c>
      <c r="C5" s="214" t="s">
        <v>4</v>
      </c>
      <c r="D5" s="214" t="s">
        <v>5</v>
      </c>
      <c r="E5" s="218" t="s">
        <v>6</v>
      </c>
      <c r="F5" s="73"/>
      <c r="G5" s="213" t="s">
        <v>475</v>
      </c>
      <c r="H5" s="213"/>
      <c r="I5" s="214" t="s">
        <v>8</v>
      </c>
      <c r="J5" s="214" t="s">
        <v>9</v>
      </c>
      <c r="K5" s="215" t="s">
        <v>11</v>
      </c>
      <c r="L5" s="215" t="s">
        <v>12</v>
      </c>
    </row>
    <row r="6" spans="1:12" ht="15" customHeight="1">
      <c r="A6" s="214"/>
      <c r="B6" s="214"/>
      <c r="C6" s="214"/>
      <c r="D6" s="214"/>
      <c r="E6" s="218"/>
      <c r="F6" s="74"/>
      <c r="G6" s="213"/>
      <c r="H6" s="213"/>
      <c r="I6" s="214"/>
      <c r="J6" s="214"/>
      <c r="K6" s="215"/>
      <c r="L6" s="215"/>
    </row>
    <row r="7" spans="1:12" ht="15" customHeight="1">
      <c r="A7" s="214"/>
      <c r="B7" s="214"/>
      <c r="C7" s="214"/>
      <c r="D7" s="214"/>
      <c r="E7" s="218"/>
      <c r="F7" s="74"/>
      <c r="G7" s="213"/>
      <c r="H7" s="213"/>
      <c r="I7" s="214"/>
      <c r="J7" s="214"/>
      <c r="K7" s="215"/>
      <c r="L7" s="215"/>
    </row>
    <row r="8" spans="1:23" ht="23.25" customHeight="1">
      <c r="A8" s="214"/>
      <c r="B8" s="214"/>
      <c r="C8" s="214"/>
      <c r="D8" s="214"/>
      <c r="E8" s="218"/>
      <c r="F8" s="75"/>
      <c r="G8" s="213"/>
      <c r="H8" s="213"/>
      <c r="I8" s="214"/>
      <c r="J8" s="214"/>
      <c r="K8" s="215"/>
      <c r="L8" s="215"/>
      <c r="M8" s="76">
        <v>14</v>
      </c>
      <c r="N8" s="1">
        <v>30</v>
      </c>
      <c r="R8" s="77" t="s">
        <v>476</v>
      </c>
      <c r="S8" s="77" t="s">
        <v>477</v>
      </c>
      <c r="T8" s="77" t="s">
        <v>478</v>
      </c>
      <c r="U8" s="77" t="s">
        <v>479</v>
      </c>
      <c r="V8" s="78" t="s">
        <v>480</v>
      </c>
      <c r="W8" s="78" t="s">
        <v>481</v>
      </c>
    </row>
    <row r="9" spans="1:23" ht="49.5" customHeight="1">
      <c r="A9" s="79">
        <v>1</v>
      </c>
      <c r="B9" s="80" t="s">
        <v>482</v>
      </c>
      <c r="C9" s="81" t="s">
        <v>14</v>
      </c>
      <c r="D9" s="81">
        <v>3000</v>
      </c>
      <c r="E9" s="82">
        <f>M9*$M$8%+M9</f>
        <v>1.25</v>
      </c>
      <c r="F9" s="83"/>
      <c r="G9" s="84">
        <v>8</v>
      </c>
      <c r="H9" s="85"/>
      <c r="I9" s="86">
        <f aca="true" t="shared" si="0" ref="I9:I14">E9*G9%+E9</f>
        <v>1.35</v>
      </c>
      <c r="J9" s="87" t="s">
        <v>483</v>
      </c>
      <c r="K9" s="88">
        <f aca="true" t="shared" si="1" ref="K9:K14">D9*E9</f>
        <v>3750</v>
      </c>
      <c r="L9" s="88">
        <f aca="true" t="shared" si="2" ref="L9:L14">K9*G9%+K9</f>
        <v>4050</v>
      </c>
      <c r="M9" s="89">
        <v>1.1</v>
      </c>
      <c r="N9" s="90">
        <f aca="true" t="shared" si="3" ref="N9:N14">(E9-M9)*100%/M9</f>
        <v>0.1364</v>
      </c>
      <c r="O9" s="91">
        <f aca="true" t="shared" si="4" ref="O9:O14">(K9/$K$192)*100</f>
        <v>1.99</v>
      </c>
      <c r="P9" s="92">
        <f aca="true" t="shared" si="5" ref="P9:P14">O9*N9</f>
        <v>0.27</v>
      </c>
      <c r="Q9" s="93">
        <f aca="true" t="shared" si="6" ref="Q9:Q14">K9*N9</f>
        <v>511.5</v>
      </c>
      <c r="R9" s="1" t="s">
        <v>484</v>
      </c>
      <c r="S9" s="94">
        <f>SUM(D9)</f>
        <v>3000</v>
      </c>
      <c r="T9" s="95">
        <f>E9</f>
        <v>1.25</v>
      </c>
      <c r="U9" s="96">
        <f>M9</f>
        <v>1.1</v>
      </c>
      <c r="W9" s="7" t="s">
        <v>485</v>
      </c>
    </row>
    <row r="10" spans="1:23" ht="20.25" customHeight="1">
      <c r="A10" s="79">
        <v>2</v>
      </c>
      <c r="B10" s="80" t="s">
        <v>15</v>
      </c>
      <c r="C10" s="81" t="s">
        <v>14</v>
      </c>
      <c r="D10" s="81">
        <v>100</v>
      </c>
      <c r="E10" s="82">
        <f>M10*$M$8%+M10</f>
        <v>6.1</v>
      </c>
      <c r="F10" s="97"/>
      <c r="G10" s="84">
        <v>8</v>
      </c>
      <c r="H10" s="98"/>
      <c r="I10" s="86">
        <f t="shared" si="0"/>
        <v>6.59</v>
      </c>
      <c r="J10" s="87" t="s">
        <v>16</v>
      </c>
      <c r="K10" s="88">
        <f t="shared" si="1"/>
        <v>610</v>
      </c>
      <c r="L10" s="88">
        <f t="shared" si="2"/>
        <v>658.8</v>
      </c>
      <c r="M10" s="63">
        <v>5.35</v>
      </c>
      <c r="N10" s="90">
        <f t="shared" si="3"/>
        <v>0.1402</v>
      </c>
      <c r="O10" s="91">
        <f t="shared" si="4"/>
        <v>0.32</v>
      </c>
      <c r="P10" s="92">
        <f t="shared" si="5"/>
        <v>0.04</v>
      </c>
      <c r="Q10" s="93">
        <f t="shared" si="6"/>
        <v>85.52</v>
      </c>
      <c r="R10" s="1" t="s">
        <v>486</v>
      </c>
      <c r="S10" s="94">
        <f>SUM(D10)</f>
        <v>100</v>
      </c>
      <c r="T10" s="95">
        <f>E10</f>
        <v>6.1</v>
      </c>
      <c r="U10" s="96">
        <f>M10</f>
        <v>5.35</v>
      </c>
      <c r="W10" s="7" t="s">
        <v>487</v>
      </c>
    </row>
    <row r="11" spans="1:23" ht="33" customHeight="1">
      <c r="A11" s="79">
        <v>4</v>
      </c>
      <c r="B11" s="99" t="s">
        <v>488</v>
      </c>
      <c r="C11" s="81" t="s">
        <v>14</v>
      </c>
      <c r="D11" s="81">
        <v>650</v>
      </c>
      <c r="E11" s="82">
        <f>M11*$M$8%+M11</f>
        <v>1.58</v>
      </c>
      <c r="F11" s="100"/>
      <c r="G11" s="84">
        <v>8</v>
      </c>
      <c r="H11" s="81"/>
      <c r="I11" s="86">
        <f t="shared" si="0"/>
        <v>1.71</v>
      </c>
      <c r="J11" s="87" t="s">
        <v>21</v>
      </c>
      <c r="K11" s="88">
        <f t="shared" si="1"/>
        <v>1027</v>
      </c>
      <c r="L11" s="88">
        <f t="shared" si="2"/>
        <v>1109.16</v>
      </c>
      <c r="M11" s="63">
        <v>1.39</v>
      </c>
      <c r="N11" s="90">
        <f t="shared" si="3"/>
        <v>0.1367</v>
      </c>
      <c r="O11" s="91">
        <f t="shared" si="4"/>
        <v>0.55</v>
      </c>
      <c r="P11" s="92">
        <f t="shared" si="5"/>
        <v>0.08</v>
      </c>
      <c r="Q11" s="93">
        <f t="shared" si="6"/>
        <v>140.39</v>
      </c>
      <c r="R11" s="1" t="s">
        <v>489</v>
      </c>
      <c r="S11" s="94">
        <f>SUM(D11)</f>
        <v>650</v>
      </c>
      <c r="T11" s="95">
        <f>E11</f>
        <v>1.58</v>
      </c>
      <c r="U11" s="96">
        <f>M11</f>
        <v>1.39</v>
      </c>
      <c r="W11" s="7" t="s">
        <v>490</v>
      </c>
    </row>
    <row r="12" spans="1:23" ht="20.25" customHeight="1">
      <c r="A12" s="79">
        <v>5</v>
      </c>
      <c r="B12" s="101" t="s">
        <v>22</v>
      </c>
      <c r="C12" s="81" t="s">
        <v>23</v>
      </c>
      <c r="D12" s="102">
        <v>2300</v>
      </c>
      <c r="E12" s="82">
        <f>M12*$M$8%+M12</f>
        <v>0.43</v>
      </c>
      <c r="F12" s="100"/>
      <c r="G12" s="84">
        <v>8</v>
      </c>
      <c r="H12" s="81"/>
      <c r="I12" s="86">
        <f t="shared" si="0"/>
        <v>0.46</v>
      </c>
      <c r="J12" s="103" t="s">
        <v>24</v>
      </c>
      <c r="K12" s="88">
        <f t="shared" si="1"/>
        <v>989</v>
      </c>
      <c r="L12" s="88">
        <f t="shared" si="2"/>
        <v>1068.12</v>
      </c>
      <c r="M12" s="63">
        <v>0.38</v>
      </c>
      <c r="N12" s="90">
        <f t="shared" si="3"/>
        <v>0.1316</v>
      </c>
      <c r="O12" s="91">
        <f t="shared" si="4"/>
        <v>0.53</v>
      </c>
      <c r="P12" s="92">
        <f t="shared" si="5"/>
        <v>0.07</v>
      </c>
      <c r="Q12" s="93">
        <f t="shared" si="6"/>
        <v>130.15</v>
      </c>
      <c r="R12" s="1" t="s">
        <v>491</v>
      </c>
      <c r="S12" s="94">
        <f>SUM(D12)</f>
        <v>2300</v>
      </c>
      <c r="T12" s="95">
        <f>E12</f>
        <v>0.43</v>
      </c>
      <c r="U12" s="96">
        <f>M12</f>
        <v>0.38</v>
      </c>
      <c r="W12" s="7" t="s">
        <v>492</v>
      </c>
    </row>
    <row r="13" spans="1:23" ht="21" customHeight="1">
      <c r="A13" s="79">
        <v>9</v>
      </c>
      <c r="B13" s="104" t="s">
        <v>31</v>
      </c>
      <c r="C13" s="81" t="s">
        <v>14</v>
      </c>
      <c r="D13" s="81">
        <v>20</v>
      </c>
      <c r="E13" s="82">
        <v>15</v>
      </c>
      <c r="F13" s="100"/>
      <c r="G13" s="84">
        <v>8</v>
      </c>
      <c r="H13" s="81"/>
      <c r="I13" s="86">
        <f t="shared" si="0"/>
        <v>16.2</v>
      </c>
      <c r="J13" s="87" t="s">
        <v>32</v>
      </c>
      <c r="K13" s="88">
        <f t="shared" si="1"/>
        <v>300</v>
      </c>
      <c r="L13" s="88">
        <f t="shared" si="2"/>
        <v>324</v>
      </c>
      <c r="M13" s="63">
        <v>9</v>
      </c>
      <c r="N13" s="90">
        <f t="shared" si="3"/>
        <v>0.6667</v>
      </c>
      <c r="O13" s="91">
        <f t="shared" si="4"/>
        <v>0.16</v>
      </c>
      <c r="P13" s="92">
        <f t="shared" si="5"/>
        <v>0.11</v>
      </c>
      <c r="Q13" s="93">
        <f t="shared" si="6"/>
        <v>200.01</v>
      </c>
      <c r="R13" s="1" t="s">
        <v>493</v>
      </c>
      <c r="S13" s="94">
        <f>SUM(D13)</f>
        <v>20</v>
      </c>
      <c r="T13" s="95">
        <f>E13</f>
        <v>15</v>
      </c>
      <c r="U13" s="96">
        <f>M13</f>
        <v>9</v>
      </c>
      <c r="W13" s="7" t="s">
        <v>494</v>
      </c>
    </row>
    <row r="14" spans="1:23" ht="26.25" customHeight="1">
      <c r="A14" s="79">
        <v>10</v>
      </c>
      <c r="B14" s="99" t="s">
        <v>33</v>
      </c>
      <c r="C14" s="81" t="s">
        <v>14</v>
      </c>
      <c r="D14" s="102">
        <v>5500</v>
      </c>
      <c r="E14" s="82">
        <v>0.3</v>
      </c>
      <c r="F14" s="100"/>
      <c r="G14" s="84">
        <v>8</v>
      </c>
      <c r="H14" s="81"/>
      <c r="I14" s="86">
        <f t="shared" si="0"/>
        <v>0.32</v>
      </c>
      <c r="J14" s="87" t="s">
        <v>34</v>
      </c>
      <c r="K14" s="88">
        <f t="shared" si="1"/>
        <v>1650</v>
      </c>
      <c r="L14" s="88">
        <f t="shared" si="2"/>
        <v>1782</v>
      </c>
      <c r="M14" s="63">
        <v>0.12</v>
      </c>
      <c r="N14" s="90">
        <f t="shared" si="3"/>
        <v>1.5</v>
      </c>
      <c r="O14" s="91">
        <f t="shared" si="4"/>
        <v>0.88</v>
      </c>
      <c r="P14" s="92">
        <f t="shared" si="5"/>
        <v>1.32</v>
      </c>
      <c r="Q14" s="93">
        <f t="shared" si="6"/>
        <v>2475</v>
      </c>
      <c r="R14" s="1" t="s">
        <v>495</v>
      </c>
      <c r="S14" s="105">
        <v>55</v>
      </c>
      <c r="T14" s="106">
        <v>30</v>
      </c>
      <c r="U14" s="107">
        <v>12</v>
      </c>
      <c r="W14" s="7" t="s">
        <v>496</v>
      </c>
    </row>
    <row r="15" spans="1:23" ht="54.75" customHeight="1">
      <c r="A15" s="79">
        <v>11</v>
      </c>
      <c r="B15" s="99" t="s">
        <v>35</v>
      </c>
      <c r="C15" s="81"/>
      <c r="D15" s="81"/>
      <c r="E15" s="82"/>
      <c r="F15" s="100"/>
      <c r="G15" s="84"/>
      <c r="H15" s="108"/>
      <c r="I15" s="86"/>
      <c r="J15" s="103"/>
      <c r="K15" s="88"/>
      <c r="L15" s="88"/>
      <c r="N15" s="90"/>
      <c r="O15" s="91"/>
      <c r="P15" s="92"/>
      <c r="Q15" s="93"/>
      <c r="S15" s="94">
        <f aca="true" t="shared" si="7" ref="S15:S33">SUM(D15)</f>
        <v>0</v>
      </c>
      <c r="T15" s="95">
        <f aca="true" t="shared" si="8" ref="T15:T33">E15</f>
        <v>0</v>
      </c>
      <c r="U15" s="96">
        <f aca="true" t="shared" si="9" ref="U15:U33">M15</f>
        <v>0</v>
      </c>
      <c r="W15" s="7" t="s">
        <v>497</v>
      </c>
    </row>
    <row r="16" spans="1:23" ht="17.25" customHeight="1">
      <c r="A16" s="79" t="s">
        <v>36</v>
      </c>
      <c r="B16" s="99" t="s">
        <v>50</v>
      </c>
      <c r="C16" s="81" t="s">
        <v>18</v>
      </c>
      <c r="D16" s="81">
        <v>33</v>
      </c>
      <c r="E16" s="82">
        <f aca="true" t="shared" si="10" ref="E16:E22">M16*$M$8%+M16</f>
        <v>35.91</v>
      </c>
      <c r="F16" s="100"/>
      <c r="G16" s="84">
        <v>8</v>
      </c>
      <c r="H16" s="108"/>
      <c r="I16" s="86">
        <f aca="true" t="shared" si="11" ref="I16:I61">E16*G16%+E16</f>
        <v>38.78</v>
      </c>
      <c r="J16" s="109" t="s">
        <v>38</v>
      </c>
      <c r="K16" s="88">
        <f aca="true" t="shared" si="12" ref="K16:K61">D16*E16</f>
        <v>1185.03</v>
      </c>
      <c r="L16" s="88">
        <f aca="true" t="shared" si="13" ref="L16:L61">K16*G16%+K16</f>
        <v>1279.83</v>
      </c>
      <c r="M16" s="63">
        <v>31.5</v>
      </c>
      <c r="N16" s="90">
        <f aca="true" t="shared" si="14" ref="N16:N61">(E16-M16)*100%/M16</f>
        <v>0.14</v>
      </c>
      <c r="O16" s="91">
        <f aca="true" t="shared" si="15" ref="O16:O61">(K16/$K$192)*100</f>
        <v>0.63</v>
      </c>
      <c r="P16" s="92">
        <f aca="true" t="shared" si="16" ref="P16:P61">O16*N16</f>
        <v>0.09</v>
      </c>
      <c r="Q16" s="93">
        <f aca="true" t="shared" si="17" ref="Q16:Q61">K16*N16</f>
        <v>165.9</v>
      </c>
      <c r="R16" s="1" t="s">
        <v>498</v>
      </c>
      <c r="S16" s="94">
        <f t="shared" si="7"/>
        <v>33</v>
      </c>
      <c r="T16" s="95">
        <f t="shared" si="8"/>
        <v>35.91</v>
      </c>
      <c r="U16" s="96">
        <f t="shared" si="9"/>
        <v>31.5</v>
      </c>
      <c r="W16" s="7" t="s">
        <v>499</v>
      </c>
    </row>
    <row r="17" spans="1:23" ht="17.25" customHeight="1">
      <c r="A17" s="79" t="s">
        <v>39</v>
      </c>
      <c r="B17" s="104" t="s">
        <v>48</v>
      </c>
      <c r="C17" s="81" t="s">
        <v>18</v>
      </c>
      <c r="D17" s="81">
        <v>11</v>
      </c>
      <c r="E17" s="82">
        <f t="shared" si="10"/>
        <v>35.91</v>
      </c>
      <c r="F17" s="100"/>
      <c r="G17" s="84">
        <v>8</v>
      </c>
      <c r="H17" s="108"/>
      <c r="I17" s="86">
        <f t="shared" si="11"/>
        <v>38.78</v>
      </c>
      <c r="J17" s="109" t="s">
        <v>38</v>
      </c>
      <c r="K17" s="88">
        <f t="shared" si="12"/>
        <v>395.01</v>
      </c>
      <c r="L17" s="88">
        <f t="shared" si="13"/>
        <v>426.61</v>
      </c>
      <c r="M17" s="63">
        <v>31.5</v>
      </c>
      <c r="N17" s="90">
        <f t="shared" si="14"/>
        <v>0.14</v>
      </c>
      <c r="O17" s="91">
        <f t="shared" si="15"/>
        <v>0.21</v>
      </c>
      <c r="P17" s="92">
        <f t="shared" si="16"/>
        <v>0.03</v>
      </c>
      <c r="Q17" s="93">
        <f t="shared" si="17"/>
        <v>55.3</v>
      </c>
      <c r="R17" s="1" t="s">
        <v>500</v>
      </c>
      <c r="S17" s="94">
        <f t="shared" si="7"/>
        <v>11</v>
      </c>
      <c r="T17" s="95">
        <f t="shared" si="8"/>
        <v>35.91</v>
      </c>
      <c r="U17" s="96">
        <f t="shared" si="9"/>
        <v>31.5</v>
      </c>
      <c r="W17" s="7" t="s">
        <v>501</v>
      </c>
    </row>
    <row r="18" spans="1:23" ht="17.25" customHeight="1">
      <c r="A18" s="79" t="s">
        <v>41</v>
      </c>
      <c r="B18" s="104" t="s">
        <v>46</v>
      </c>
      <c r="C18" s="81" t="s">
        <v>18</v>
      </c>
      <c r="D18" s="81">
        <v>5</v>
      </c>
      <c r="E18" s="82">
        <f t="shared" si="10"/>
        <v>35.91</v>
      </c>
      <c r="F18" s="100"/>
      <c r="G18" s="84">
        <v>8</v>
      </c>
      <c r="H18" s="108"/>
      <c r="I18" s="86">
        <f t="shared" si="11"/>
        <v>38.78</v>
      </c>
      <c r="J18" s="109" t="s">
        <v>38</v>
      </c>
      <c r="K18" s="88">
        <f t="shared" si="12"/>
        <v>179.55</v>
      </c>
      <c r="L18" s="88">
        <f t="shared" si="13"/>
        <v>193.91</v>
      </c>
      <c r="M18" s="63">
        <v>31.5</v>
      </c>
      <c r="N18" s="90">
        <f t="shared" si="14"/>
        <v>0.14</v>
      </c>
      <c r="O18" s="91">
        <f t="shared" si="15"/>
        <v>0.1</v>
      </c>
      <c r="P18" s="92">
        <f t="shared" si="16"/>
        <v>0.01</v>
      </c>
      <c r="Q18" s="93">
        <f t="shared" si="17"/>
        <v>25.14</v>
      </c>
      <c r="R18" s="1" t="s">
        <v>502</v>
      </c>
      <c r="S18" s="94">
        <f t="shared" si="7"/>
        <v>5</v>
      </c>
      <c r="T18" s="95">
        <f t="shared" si="8"/>
        <v>35.91</v>
      </c>
      <c r="U18" s="96">
        <f t="shared" si="9"/>
        <v>31.5</v>
      </c>
      <c r="W18" s="7" t="s">
        <v>503</v>
      </c>
    </row>
    <row r="19" spans="1:23" ht="17.25" customHeight="1">
      <c r="A19" s="79" t="s">
        <v>43</v>
      </c>
      <c r="B19" s="104" t="s">
        <v>40</v>
      </c>
      <c r="C19" s="81" t="s">
        <v>18</v>
      </c>
      <c r="D19" s="81">
        <v>15</v>
      </c>
      <c r="E19" s="82">
        <f t="shared" si="10"/>
        <v>35.91</v>
      </c>
      <c r="F19" s="100"/>
      <c r="G19" s="84">
        <v>8</v>
      </c>
      <c r="H19" s="108"/>
      <c r="I19" s="86">
        <f t="shared" si="11"/>
        <v>38.78</v>
      </c>
      <c r="J19" s="109" t="s">
        <v>38</v>
      </c>
      <c r="K19" s="88">
        <f t="shared" si="12"/>
        <v>538.65</v>
      </c>
      <c r="L19" s="88">
        <f t="shared" si="13"/>
        <v>581.74</v>
      </c>
      <c r="M19" s="63">
        <v>31.5</v>
      </c>
      <c r="N19" s="90">
        <f t="shared" si="14"/>
        <v>0.14</v>
      </c>
      <c r="O19" s="91">
        <f t="shared" si="15"/>
        <v>0.29</v>
      </c>
      <c r="P19" s="92">
        <f t="shared" si="16"/>
        <v>0.04</v>
      </c>
      <c r="Q19" s="93">
        <f t="shared" si="17"/>
        <v>75.41</v>
      </c>
      <c r="R19" s="1" t="s">
        <v>504</v>
      </c>
      <c r="S19" s="94">
        <f t="shared" si="7"/>
        <v>15</v>
      </c>
      <c r="T19" s="95">
        <f t="shared" si="8"/>
        <v>35.91</v>
      </c>
      <c r="U19" s="96">
        <f t="shared" si="9"/>
        <v>31.5</v>
      </c>
      <c r="W19" s="7" t="s">
        <v>505</v>
      </c>
    </row>
    <row r="20" spans="1:23" ht="17.25" customHeight="1">
      <c r="A20" s="79" t="s">
        <v>45</v>
      </c>
      <c r="B20" s="104" t="s">
        <v>42</v>
      </c>
      <c r="C20" s="81" t="s">
        <v>18</v>
      </c>
      <c r="D20" s="81">
        <v>8</v>
      </c>
      <c r="E20" s="82">
        <f t="shared" si="10"/>
        <v>35.91</v>
      </c>
      <c r="F20" s="100"/>
      <c r="G20" s="84">
        <v>8</v>
      </c>
      <c r="H20" s="108"/>
      <c r="I20" s="86">
        <f t="shared" si="11"/>
        <v>38.78</v>
      </c>
      <c r="J20" s="109" t="s">
        <v>38</v>
      </c>
      <c r="K20" s="88">
        <f t="shared" si="12"/>
        <v>287.28</v>
      </c>
      <c r="L20" s="88">
        <f t="shared" si="13"/>
        <v>310.26</v>
      </c>
      <c r="M20" s="63">
        <v>31.5</v>
      </c>
      <c r="N20" s="90">
        <f t="shared" si="14"/>
        <v>0.14</v>
      </c>
      <c r="O20" s="91">
        <f t="shared" si="15"/>
        <v>0.15</v>
      </c>
      <c r="P20" s="92">
        <f t="shared" si="16"/>
        <v>0.02</v>
      </c>
      <c r="Q20" s="93">
        <f t="shared" si="17"/>
        <v>40.22</v>
      </c>
      <c r="R20" s="1" t="s">
        <v>506</v>
      </c>
      <c r="S20" s="94">
        <f t="shared" si="7"/>
        <v>8</v>
      </c>
      <c r="T20" s="95">
        <f t="shared" si="8"/>
        <v>35.91</v>
      </c>
      <c r="U20" s="96">
        <f t="shared" si="9"/>
        <v>31.5</v>
      </c>
      <c r="W20" s="7" t="s">
        <v>507</v>
      </c>
    </row>
    <row r="21" spans="1:23" ht="17.25" customHeight="1">
      <c r="A21" s="79" t="s">
        <v>47</v>
      </c>
      <c r="B21" s="104" t="s">
        <v>37</v>
      </c>
      <c r="C21" s="81" t="s">
        <v>18</v>
      </c>
      <c r="D21" s="81">
        <v>4</v>
      </c>
      <c r="E21" s="82">
        <f t="shared" si="10"/>
        <v>35.91</v>
      </c>
      <c r="F21" s="100"/>
      <c r="G21" s="84">
        <v>8</v>
      </c>
      <c r="H21" s="108"/>
      <c r="I21" s="86">
        <f t="shared" si="11"/>
        <v>38.78</v>
      </c>
      <c r="J21" s="109" t="s">
        <v>38</v>
      </c>
      <c r="K21" s="88">
        <f t="shared" si="12"/>
        <v>143.64</v>
      </c>
      <c r="L21" s="88">
        <f t="shared" si="13"/>
        <v>155.13</v>
      </c>
      <c r="M21" s="63">
        <v>31.5</v>
      </c>
      <c r="N21" s="90">
        <f t="shared" si="14"/>
        <v>0.14</v>
      </c>
      <c r="O21" s="91">
        <f t="shared" si="15"/>
        <v>0.08</v>
      </c>
      <c r="P21" s="92">
        <f t="shared" si="16"/>
        <v>0.01</v>
      </c>
      <c r="Q21" s="93">
        <f t="shared" si="17"/>
        <v>20.11</v>
      </c>
      <c r="R21" s="1" t="s">
        <v>508</v>
      </c>
      <c r="S21" s="94">
        <f t="shared" si="7"/>
        <v>4</v>
      </c>
      <c r="T21" s="95">
        <f t="shared" si="8"/>
        <v>35.91</v>
      </c>
      <c r="U21" s="96">
        <f t="shared" si="9"/>
        <v>31.5</v>
      </c>
      <c r="W21" s="7" t="s">
        <v>509</v>
      </c>
    </row>
    <row r="22" spans="1:23" ht="17.25" customHeight="1">
      <c r="A22" s="79" t="s">
        <v>49</v>
      </c>
      <c r="B22" s="104" t="s">
        <v>44</v>
      </c>
      <c r="C22" s="81" t="s">
        <v>18</v>
      </c>
      <c r="D22" s="81">
        <v>20</v>
      </c>
      <c r="E22" s="82">
        <f t="shared" si="10"/>
        <v>35.91</v>
      </c>
      <c r="F22" s="100"/>
      <c r="G22" s="84">
        <v>8</v>
      </c>
      <c r="H22" s="108"/>
      <c r="I22" s="86">
        <f t="shared" si="11"/>
        <v>38.78</v>
      </c>
      <c r="J22" s="109" t="s">
        <v>38</v>
      </c>
      <c r="K22" s="88">
        <f t="shared" si="12"/>
        <v>718.2</v>
      </c>
      <c r="L22" s="88">
        <f t="shared" si="13"/>
        <v>775.66</v>
      </c>
      <c r="M22" s="63">
        <v>31.5</v>
      </c>
      <c r="N22" s="90">
        <f t="shared" si="14"/>
        <v>0.14</v>
      </c>
      <c r="O22" s="91">
        <f t="shared" si="15"/>
        <v>0.38</v>
      </c>
      <c r="P22" s="92">
        <f t="shared" si="16"/>
        <v>0.05</v>
      </c>
      <c r="Q22" s="93">
        <f t="shared" si="17"/>
        <v>100.55</v>
      </c>
      <c r="R22" s="1" t="s">
        <v>510</v>
      </c>
      <c r="S22" s="94">
        <f t="shared" si="7"/>
        <v>20</v>
      </c>
      <c r="T22" s="95">
        <f t="shared" si="8"/>
        <v>35.91</v>
      </c>
      <c r="U22" s="96">
        <f t="shared" si="9"/>
        <v>31.5</v>
      </c>
      <c r="W22" s="7" t="s">
        <v>511</v>
      </c>
    </row>
    <row r="23" spans="1:23" ht="17.25" customHeight="1">
      <c r="A23" s="79">
        <v>12</v>
      </c>
      <c r="B23" s="104" t="s">
        <v>51</v>
      </c>
      <c r="C23" s="81" t="s">
        <v>14</v>
      </c>
      <c r="D23" s="102">
        <v>30000</v>
      </c>
      <c r="E23" s="82">
        <v>0.18</v>
      </c>
      <c r="F23" s="100"/>
      <c r="G23" s="84">
        <v>8</v>
      </c>
      <c r="H23" s="81"/>
      <c r="I23" s="86">
        <f t="shared" si="11"/>
        <v>0.19</v>
      </c>
      <c r="J23" s="103" t="s">
        <v>52</v>
      </c>
      <c r="K23" s="88">
        <f t="shared" si="12"/>
        <v>5400</v>
      </c>
      <c r="L23" s="88">
        <f t="shared" si="13"/>
        <v>5832</v>
      </c>
      <c r="M23" s="63">
        <v>0.14</v>
      </c>
      <c r="N23" s="90">
        <f t="shared" si="14"/>
        <v>0.2857</v>
      </c>
      <c r="O23" s="91">
        <f t="shared" si="15"/>
        <v>2.87</v>
      </c>
      <c r="P23" s="92">
        <f t="shared" si="16"/>
        <v>0.82</v>
      </c>
      <c r="Q23" s="93">
        <f t="shared" si="17"/>
        <v>1542.78</v>
      </c>
      <c r="R23" s="1" t="s">
        <v>512</v>
      </c>
      <c r="S23" s="94">
        <f t="shared" si="7"/>
        <v>30000</v>
      </c>
      <c r="T23" s="95">
        <f t="shared" si="8"/>
        <v>0.18</v>
      </c>
      <c r="U23" s="96">
        <f t="shared" si="9"/>
        <v>0.14</v>
      </c>
      <c r="W23" s="7" t="s">
        <v>513</v>
      </c>
    </row>
    <row r="24" spans="1:23" ht="17.25" customHeight="1">
      <c r="A24" s="79">
        <v>13</v>
      </c>
      <c r="B24" s="104" t="s">
        <v>53</v>
      </c>
      <c r="C24" s="81" t="s">
        <v>14</v>
      </c>
      <c r="D24" s="81">
        <v>1000</v>
      </c>
      <c r="E24" s="82">
        <f>M24*$N$8%+M24</f>
        <v>2.59</v>
      </c>
      <c r="F24" s="100"/>
      <c r="G24" s="84">
        <v>8</v>
      </c>
      <c r="H24" s="81"/>
      <c r="I24" s="86">
        <f t="shared" si="11"/>
        <v>2.8</v>
      </c>
      <c r="J24" s="87" t="s">
        <v>54</v>
      </c>
      <c r="K24" s="88">
        <f t="shared" si="12"/>
        <v>2590</v>
      </c>
      <c r="L24" s="88">
        <f t="shared" si="13"/>
        <v>2797.2</v>
      </c>
      <c r="M24" s="63">
        <v>1.99</v>
      </c>
      <c r="N24" s="90">
        <f t="shared" si="14"/>
        <v>0.3015</v>
      </c>
      <c r="O24" s="91">
        <f t="shared" si="15"/>
        <v>1.38</v>
      </c>
      <c r="P24" s="92">
        <f t="shared" si="16"/>
        <v>0.42</v>
      </c>
      <c r="Q24" s="93">
        <f t="shared" si="17"/>
        <v>780.89</v>
      </c>
      <c r="R24" s="1" t="s">
        <v>514</v>
      </c>
      <c r="S24" s="94">
        <f t="shared" si="7"/>
        <v>1000</v>
      </c>
      <c r="T24" s="95">
        <f t="shared" si="8"/>
        <v>2.59</v>
      </c>
      <c r="U24" s="96">
        <f t="shared" si="9"/>
        <v>1.99</v>
      </c>
      <c r="W24" s="7" t="s">
        <v>515</v>
      </c>
    </row>
    <row r="25" spans="1:23" ht="22.5">
      <c r="A25" s="79">
        <v>14</v>
      </c>
      <c r="B25" s="52" t="s">
        <v>55</v>
      </c>
      <c r="C25" s="81" t="s">
        <v>14</v>
      </c>
      <c r="D25" s="102">
        <v>3000</v>
      </c>
      <c r="E25" s="82">
        <f>M25*$M$8%+M25</f>
        <v>0.78</v>
      </c>
      <c r="F25" s="100"/>
      <c r="G25" s="84">
        <v>8</v>
      </c>
      <c r="H25" s="81"/>
      <c r="I25" s="86">
        <f t="shared" si="11"/>
        <v>0.84</v>
      </c>
      <c r="J25" s="103" t="s">
        <v>56</v>
      </c>
      <c r="K25" s="88">
        <f t="shared" si="12"/>
        <v>2340</v>
      </c>
      <c r="L25" s="88">
        <f t="shared" si="13"/>
        <v>2527.2</v>
      </c>
      <c r="M25" s="63">
        <v>0.68</v>
      </c>
      <c r="N25" s="90">
        <f t="shared" si="14"/>
        <v>0.1471</v>
      </c>
      <c r="O25" s="91">
        <f t="shared" si="15"/>
        <v>1.24</v>
      </c>
      <c r="P25" s="92">
        <f t="shared" si="16"/>
        <v>0.18</v>
      </c>
      <c r="Q25" s="93">
        <f t="shared" si="17"/>
        <v>344.21</v>
      </c>
      <c r="R25" s="1" t="s">
        <v>516</v>
      </c>
      <c r="S25" s="94">
        <f t="shared" si="7"/>
        <v>3000</v>
      </c>
      <c r="T25" s="95">
        <f t="shared" si="8"/>
        <v>0.78</v>
      </c>
      <c r="U25" s="96">
        <f t="shared" si="9"/>
        <v>0.68</v>
      </c>
      <c r="W25" s="7" t="s">
        <v>517</v>
      </c>
    </row>
    <row r="26" spans="1:23" ht="170.25" customHeight="1">
      <c r="A26" s="79">
        <v>15</v>
      </c>
      <c r="B26" s="104" t="s">
        <v>518</v>
      </c>
      <c r="C26" s="81" t="s">
        <v>14</v>
      </c>
      <c r="D26" s="102">
        <v>3</v>
      </c>
      <c r="E26" s="82">
        <v>40.93</v>
      </c>
      <c r="F26" s="100"/>
      <c r="G26" s="84">
        <v>8</v>
      </c>
      <c r="H26" s="81"/>
      <c r="I26" s="86">
        <f t="shared" si="11"/>
        <v>44.2</v>
      </c>
      <c r="J26" s="103" t="s">
        <v>58</v>
      </c>
      <c r="K26" s="88">
        <f t="shared" si="12"/>
        <v>122.79</v>
      </c>
      <c r="L26" s="88">
        <f t="shared" si="13"/>
        <v>132.61</v>
      </c>
      <c r="M26" s="63">
        <v>9.26</v>
      </c>
      <c r="N26" s="90">
        <f t="shared" si="14"/>
        <v>3.4201</v>
      </c>
      <c r="O26" s="91">
        <f t="shared" si="15"/>
        <v>0.07</v>
      </c>
      <c r="P26" s="92">
        <f t="shared" si="16"/>
        <v>0.24</v>
      </c>
      <c r="Q26" s="93">
        <f t="shared" si="17"/>
        <v>419.95</v>
      </c>
      <c r="R26" s="1" t="s">
        <v>519</v>
      </c>
      <c r="S26" s="94">
        <f t="shared" si="7"/>
        <v>3</v>
      </c>
      <c r="T26" s="95">
        <f t="shared" si="8"/>
        <v>40.93</v>
      </c>
      <c r="U26" s="96">
        <f t="shared" si="9"/>
        <v>9.26</v>
      </c>
      <c r="W26" s="7" t="s">
        <v>520</v>
      </c>
    </row>
    <row r="27" spans="1:23" ht="22.5">
      <c r="A27" s="79">
        <v>16</v>
      </c>
      <c r="B27" s="104" t="s">
        <v>59</v>
      </c>
      <c r="C27" s="81" t="s">
        <v>14</v>
      </c>
      <c r="D27" s="81">
        <v>100</v>
      </c>
      <c r="E27" s="82">
        <f aca="true" t="shared" si="18" ref="E27:E33">M27*$N$8%+M27</f>
        <v>1.63</v>
      </c>
      <c r="F27" s="100"/>
      <c r="G27" s="84">
        <v>8</v>
      </c>
      <c r="H27" s="81"/>
      <c r="I27" s="86">
        <f t="shared" si="11"/>
        <v>1.76</v>
      </c>
      <c r="J27" s="103" t="s">
        <v>60</v>
      </c>
      <c r="K27" s="88">
        <f t="shared" si="12"/>
        <v>163</v>
      </c>
      <c r="L27" s="88">
        <f t="shared" si="13"/>
        <v>176.04</v>
      </c>
      <c r="M27" s="63">
        <v>1.25</v>
      </c>
      <c r="N27" s="90">
        <f t="shared" si="14"/>
        <v>0.304</v>
      </c>
      <c r="O27" s="91">
        <f t="shared" si="15"/>
        <v>0.09</v>
      </c>
      <c r="P27" s="92">
        <f t="shared" si="16"/>
        <v>0.03</v>
      </c>
      <c r="Q27" s="93">
        <f t="shared" si="17"/>
        <v>49.55</v>
      </c>
      <c r="R27" s="1" t="s">
        <v>521</v>
      </c>
      <c r="S27" s="94">
        <f t="shared" si="7"/>
        <v>100</v>
      </c>
      <c r="T27" s="95">
        <f t="shared" si="8"/>
        <v>1.63</v>
      </c>
      <c r="U27" s="96">
        <f t="shared" si="9"/>
        <v>1.25</v>
      </c>
      <c r="W27" s="7" t="s">
        <v>522</v>
      </c>
    </row>
    <row r="28" spans="1:23" ht="22.5">
      <c r="A28" s="79">
        <v>17</v>
      </c>
      <c r="B28" s="104" t="s">
        <v>61</v>
      </c>
      <c r="C28" s="81" t="s">
        <v>62</v>
      </c>
      <c r="D28" s="81">
        <v>126</v>
      </c>
      <c r="E28" s="82">
        <f t="shared" si="18"/>
        <v>2.74</v>
      </c>
      <c r="F28" s="100"/>
      <c r="G28" s="84">
        <v>8</v>
      </c>
      <c r="H28" s="81"/>
      <c r="I28" s="86">
        <f t="shared" si="11"/>
        <v>2.96</v>
      </c>
      <c r="J28" s="103" t="s">
        <v>63</v>
      </c>
      <c r="K28" s="88">
        <f t="shared" si="12"/>
        <v>345.24</v>
      </c>
      <c r="L28" s="88">
        <f t="shared" si="13"/>
        <v>372.86</v>
      </c>
      <c r="M28" s="63">
        <v>2.11</v>
      </c>
      <c r="N28" s="90">
        <f t="shared" si="14"/>
        <v>0.2986</v>
      </c>
      <c r="O28" s="91">
        <f t="shared" si="15"/>
        <v>0.18</v>
      </c>
      <c r="P28" s="92">
        <f t="shared" si="16"/>
        <v>0.05</v>
      </c>
      <c r="Q28" s="93">
        <f t="shared" si="17"/>
        <v>103.09</v>
      </c>
      <c r="R28" s="1" t="s">
        <v>523</v>
      </c>
      <c r="S28" s="94">
        <f t="shared" si="7"/>
        <v>126</v>
      </c>
      <c r="T28" s="95">
        <f t="shared" si="8"/>
        <v>2.74</v>
      </c>
      <c r="U28" s="96">
        <f t="shared" si="9"/>
        <v>2.11</v>
      </c>
      <c r="W28" s="7" t="s">
        <v>524</v>
      </c>
    </row>
    <row r="29" spans="1:23" ht="29.25" customHeight="1">
      <c r="A29" s="79">
        <v>18</v>
      </c>
      <c r="B29" s="104" t="s">
        <v>525</v>
      </c>
      <c r="C29" s="81" t="s">
        <v>62</v>
      </c>
      <c r="D29" s="81">
        <v>95</v>
      </c>
      <c r="E29" s="82">
        <f t="shared" si="18"/>
        <v>5.9</v>
      </c>
      <c r="F29" s="100"/>
      <c r="G29" s="84">
        <v>8</v>
      </c>
      <c r="H29" s="81"/>
      <c r="I29" s="86">
        <f t="shared" si="11"/>
        <v>6.37</v>
      </c>
      <c r="J29" s="103" t="s">
        <v>65</v>
      </c>
      <c r="K29" s="88">
        <f t="shared" si="12"/>
        <v>560.5</v>
      </c>
      <c r="L29" s="88">
        <f t="shared" si="13"/>
        <v>605.34</v>
      </c>
      <c r="M29" s="63">
        <v>4.54</v>
      </c>
      <c r="N29" s="90">
        <f t="shared" si="14"/>
        <v>0.2996</v>
      </c>
      <c r="O29" s="91">
        <f t="shared" si="15"/>
        <v>0.3</v>
      </c>
      <c r="P29" s="92">
        <f t="shared" si="16"/>
        <v>0.09</v>
      </c>
      <c r="Q29" s="93">
        <f t="shared" si="17"/>
        <v>167.93</v>
      </c>
      <c r="R29" s="1" t="s">
        <v>526</v>
      </c>
      <c r="S29" s="94">
        <f t="shared" si="7"/>
        <v>95</v>
      </c>
      <c r="T29" s="95">
        <f t="shared" si="8"/>
        <v>5.9</v>
      </c>
      <c r="U29" s="96">
        <f t="shared" si="9"/>
        <v>4.54</v>
      </c>
      <c r="W29" s="7" t="s">
        <v>527</v>
      </c>
    </row>
    <row r="30" spans="1:23" ht="33" customHeight="1">
      <c r="A30" s="79">
        <v>19</v>
      </c>
      <c r="B30" s="104" t="s">
        <v>528</v>
      </c>
      <c r="C30" s="81" t="s">
        <v>62</v>
      </c>
      <c r="D30" s="81">
        <v>7</v>
      </c>
      <c r="E30" s="82">
        <f t="shared" si="18"/>
        <v>202.8</v>
      </c>
      <c r="F30" s="100"/>
      <c r="G30" s="84">
        <v>8</v>
      </c>
      <c r="H30" s="81"/>
      <c r="I30" s="86">
        <f t="shared" si="11"/>
        <v>219.02</v>
      </c>
      <c r="J30" s="103" t="s">
        <v>67</v>
      </c>
      <c r="K30" s="88">
        <f t="shared" si="12"/>
        <v>1419.6</v>
      </c>
      <c r="L30" s="88">
        <f t="shared" si="13"/>
        <v>1533.17</v>
      </c>
      <c r="M30" s="63">
        <v>156</v>
      </c>
      <c r="N30" s="90">
        <f t="shared" si="14"/>
        <v>0.3</v>
      </c>
      <c r="O30" s="91">
        <f t="shared" si="15"/>
        <v>0.75</v>
      </c>
      <c r="P30" s="92">
        <f t="shared" si="16"/>
        <v>0.23</v>
      </c>
      <c r="Q30" s="93">
        <f t="shared" si="17"/>
        <v>425.88</v>
      </c>
      <c r="R30" s="1" t="s">
        <v>529</v>
      </c>
      <c r="S30" s="94">
        <f t="shared" si="7"/>
        <v>7</v>
      </c>
      <c r="T30" s="95">
        <f t="shared" si="8"/>
        <v>202.8</v>
      </c>
      <c r="U30" s="96">
        <f t="shared" si="9"/>
        <v>156</v>
      </c>
      <c r="W30" s="7" t="s">
        <v>530</v>
      </c>
    </row>
    <row r="31" spans="1:23" ht="16.5" customHeight="1">
      <c r="A31" s="79">
        <v>20</v>
      </c>
      <c r="B31" s="104" t="s">
        <v>531</v>
      </c>
      <c r="C31" s="81" t="s">
        <v>14</v>
      </c>
      <c r="D31" s="102">
        <v>1600</v>
      </c>
      <c r="E31" s="82">
        <f t="shared" si="18"/>
        <v>1.29</v>
      </c>
      <c r="F31" s="100"/>
      <c r="G31" s="84">
        <v>23</v>
      </c>
      <c r="H31" s="81"/>
      <c r="I31" s="86">
        <f t="shared" si="11"/>
        <v>1.59</v>
      </c>
      <c r="J31" s="103" t="s">
        <v>69</v>
      </c>
      <c r="K31" s="88">
        <f t="shared" si="12"/>
        <v>2064</v>
      </c>
      <c r="L31" s="88">
        <f t="shared" si="13"/>
        <v>2538.72</v>
      </c>
      <c r="M31" s="63">
        <v>0.99</v>
      </c>
      <c r="N31" s="90">
        <f t="shared" si="14"/>
        <v>0.303</v>
      </c>
      <c r="O31" s="91">
        <f t="shared" si="15"/>
        <v>1.1</v>
      </c>
      <c r="P31" s="92">
        <f t="shared" si="16"/>
        <v>0.33</v>
      </c>
      <c r="Q31" s="93">
        <f t="shared" si="17"/>
        <v>625.39</v>
      </c>
      <c r="R31" s="1" t="s">
        <v>532</v>
      </c>
      <c r="S31" s="94">
        <f t="shared" si="7"/>
        <v>1600</v>
      </c>
      <c r="T31" s="95">
        <f t="shared" si="8"/>
        <v>1.29</v>
      </c>
      <c r="U31" s="96">
        <f t="shared" si="9"/>
        <v>0.99</v>
      </c>
      <c r="W31" s="7" t="s">
        <v>533</v>
      </c>
    </row>
    <row r="32" spans="1:23" ht="16.5" customHeight="1">
      <c r="A32" s="79">
        <v>21</v>
      </c>
      <c r="B32" s="104" t="s">
        <v>534</v>
      </c>
      <c r="C32" s="81" t="s">
        <v>23</v>
      </c>
      <c r="D32" s="102">
        <v>1200</v>
      </c>
      <c r="E32" s="82">
        <f t="shared" si="18"/>
        <v>1.34</v>
      </c>
      <c r="F32" s="100"/>
      <c r="G32" s="84">
        <v>23</v>
      </c>
      <c r="H32" s="81"/>
      <c r="I32" s="86">
        <f t="shared" si="11"/>
        <v>1.65</v>
      </c>
      <c r="J32" s="103" t="s">
        <v>72</v>
      </c>
      <c r="K32" s="88">
        <f t="shared" si="12"/>
        <v>1608</v>
      </c>
      <c r="L32" s="88">
        <f t="shared" si="13"/>
        <v>1977.84</v>
      </c>
      <c r="M32" s="63">
        <v>1.03</v>
      </c>
      <c r="N32" s="90">
        <f t="shared" si="14"/>
        <v>0.301</v>
      </c>
      <c r="O32" s="91">
        <f t="shared" si="15"/>
        <v>0.85</v>
      </c>
      <c r="P32" s="92">
        <f t="shared" si="16"/>
        <v>0.26</v>
      </c>
      <c r="Q32" s="93">
        <f t="shared" si="17"/>
        <v>484.01</v>
      </c>
      <c r="R32" s="1" t="s">
        <v>535</v>
      </c>
      <c r="S32" s="94">
        <f t="shared" si="7"/>
        <v>1200</v>
      </c>
      <c r="T32" s="95">
        <f t="shared" si="8"/>
        <v>1.34</v>
      </c>
      <c r="U32" s="96">
        <f t="shared" si="9"/>
        <v>1.03</v>
      </c>
      <c r="W32" s="7" t="s">
        <v>536</v>
      </c>
    </row>
    <row r="33" spans="1:23" ht="16.5" customHeight="1">
      <c r="A33" s="79">
        <v>22</v>
      </c>
      <c r="B33" s="104" t="s">
        <v>537</v>
      </c>
      <c r="C33" s="81" t="s">
        <v>14</v>
      </c>
      <c r="D33" s="81">
        <v>800</v>
      </c>
      <c r="E33" s="82">
        <f t="shared" si="18"/>
        <v>1.69</v>
      </c>
      <c r="F33" s="100"/>
      <c r="G33" s="84">
        <v>23</v>
      </c>
      <c r="H33" s="81"/>
      <c r="I33" s="86">
        <f t="shared" si="11"/>
        <v>2.08</v>
      </c>
      <c r="J33" s="87" t="s">
        <v>72</v>
      </c>
      <c r="K33" s="88">
        <f t="shared" si="12"/>
        <v>1352</v>
      </c>
      <c r="L33" s="88">
        <f t="shared" si="13"/>
        <v>1662.96</v>
      </c>
      <c r="M33" s="63">
        <v>1.3</v>
      </c>
      <c r="N33" s="90">
        <f t="shared" si="14"/>
        <v>0.3</v>
      </c>
      <c r="O33" s="91">
        <f t="shared" si="15"/>
        <v>0.72</v>
      </c>
      <c r="P33" s="92">
        <f t="shared" si="16"/>
        <v>0.22</v>
      </c>
      <c r="Q33" s="93">
        <f t="shared" si="17"/>
        <v>405.6</v>
      </c>
      <c r="R33" s="1" t="s">
        <v>538</v>
      </c>
      <c r="S33" s="94">
        <f t="shared" si="7"/>
        <v>800</v>
      </c>
      <c r="T33" s="95">
        <f t="shared" si="8"/>
        <v>1.69</v>
      </c>
      <c r="U33" s="96">
        <f t="shared" si="9"/>
        <v>1.3</v>
      </c>
      <c r="W33" s="7" t="s">
        <v>539</v>
      </c>
    </row>
    <row r="34" spans="1:23" ht="16.5" customHeight="1">
      <c r="A34" s="79">
        <v>23</v>
      </c>
      <c r="B34" s="104" t="s">
        <v>540</v>
      </c>
      <c r="C34" s="81" t="s">
        <v>14</v>
      </c>
      <c r="D34" s="81">
        <v>450</v>
      </c>
      <c r="E34" s="82">
        <f>M34*$M$8%+M34</f>
        <v>0.23</v>
      </c>
      <c r="F34" s="100"/>
      <c r="G34" s="84">
        <v>8</v>
      </c>
      <c r="H34" s="81"/>
      <c r="I34" s="86">
        <f t="shared" si="11"/>
        <v>0.25</v>
      </c>
      <c r="J34" s="87" t="s">
        <v>78</v>
      </c>
      <c r="K34" s="88">
        <f t="shared" si="12"/>
        <v>103.5</v>
      </c>
      <c r="L34" s="88">
        <f t="shared" si="13"/>
        <v>111.78</v>
      </c>
      <c r="M34" s="63">
        <v>0.2</v>
      </c>
      <c r="N34" s="90">
        <f t="shared" si="14"/>
        <v>0.15</v>
      </c>
      <c r="O34" s="91">
        <f t="shared" si="15"/>
        <v>0.05</v>
      </c>
      <c r="P34" s="92">
        <f t="shared" si="16"/>
        <v>0.01</v>
      </c>
      <c r="Q34" s="93">
        <f t="shared" si="17"/>
        <v>15.53</v>
      </c>
      <c r="R34" s="1" t="s">
        <v>541</v>
      </c>
      <c r="S34" s="105">
        <v>5</v>
      </c>
      <c r="T34" s="106">
        <v>23</v>
      </c>
      <c r="U34" s="107">
        <v>20</v>
      </c>
      <c r="W34" s="7" t="s">
        <v>542</v>
      </c>
    </row>
    <row r="35" spans="1:23" ht="33.75">
      <c r="A35" s="79">
        <v>24</v>
      </c>
      <c r="B35" s="104" t="s">
        <v>543</v>
      </c>
      <c r="C35" s="81" t="s">
        <v>14</v>
      </c>
      <c r="D35" s="81">
        <v>70</v>
      </c>
      <c r="E35" s="82">
        <f>M35*$M$8%+M35</f>
        <v>11.45</v>
      </c>
      <c r="F35" s="100"/>
      <c r="G35" s="84">
        <v>8</v>
      </c>
      <c r="H35" s="110"/>
      <c r="I35" s="86">
        <f t="shared" si="11"/>
        <v>12.37</v>
      </c>
      <c r="J35" s="103" t="s">
        <v>544</v>
      </c>
      <c r="K35" s="88">
        <f t="shared" si="12"/>
        <v>801.5</v>
      </c>
      <c r="L35" s="88">
        <f t="shared" si="13"/>
        <v>865.62</v>
      </c>
      <c r="M35" s="63">
        <v>10.04</v>
      </c>
      <c r="N35" s="90">
        <f t="shared" si="14"/>
        <v>0.1404</v>
      </c>
      <c r="O35" s="91">
        <f t="shared" si="15"/>
        <v>0.43</v>
      </c>
      <c r="P35" s="92">
        <f t="shared" si="16"/>
        <v>0.06</v>
      </c>
      <c r="Q35" s="93">
        <f t="shared" si="17"/>
        <v>112.53</v>
      </c>
      <c r="R35" s="1" t="s">
        <v>545</v>
      </c>
      <c r="S35" s="94">
        <f aca="true" t="shared" si="19" ref="S35:S42">SUM(D35)</f>
        <v>70</v>
      </c>
      <c r="T35" s="95">
        <f aca="true" t="shared" si="20" ref="T35:T42">E35</f>
        <v>11.45</v>
      </c>
      <c r="U35" s="96">
        <f aca="true" t="shared" si="21" ref="U35:U42">M35</f>
        <v>10.04</v>
      </c>
      <c r="W35" s="7" t="s">
        <v>546</v>
      </c>
    </row>
    <row r="36" spans="1:23" s="28" customFormat="1" ht="16.5" customHeight="1">
      <c r="A36" s="79">
        <v>25</v>
      </c>
      <c r="B36" s="104" t="s">
        <v>79</v>
      </c>
      <c r="C36" s="81" t="s">
        <v>14</v>
      </c>
      <c r="D36" s="102">
        <v>45000</v>
      </c>
      <c r="E36" s="82">
        <v>0.04</v>
      </c>
      <c r="F36" s="111"/>
      <c r="G36" s="84">
        <v>8</v>
      </c>
      <c r="H36" s="112"/>
      <c r="I36" s="86">
        <f t="shared" si="11"/>
        <v>0.04</v>
      </c>
      <c r="J36" s="103" t="s">
        <v>80</v>
      </c>
      <c r="K36" s="88">
        <f t="shared" si="12"/>
        <v>1800</v>
      </c>
      <c r="L36" s="88">
        <f t="shared" si="13"/>
        <v>1944</v>
      </c>
      <c r="M36" s="63">
        <v>0.02</v>
      </c>
      <c r="N36" s="90">
        <f t="shared" si="14"/>
        <v>1</v>
      </c>
      <c r="O36" s="91">
        <f t="shared" si="15"/>
        <v>0.96</v>
      </c>
      <c r="P36" s="92">
        <f t="shared" si="16"/>
        <v>0.96</v>
      </c>
      <c r="Q36" s="93">
        <f t="shared" si="17"/>
        <v>1800</v>
      </c>
      <c r="R36" s="53" t="s">
        <v>547</v>
      </c>
      <c r="S36" s="94">
        <f t="shared" si="19"/>
        <v>45000</v>
      </c>
      <c r="T36" s="95">
        <f t="shared" si="20"/>
        <v>0.04</v>
      </c>
      <c r="U36" s="96">
        <f t="shared" si="21"/>
        <v>0.02</v>
      </c>
      <c r="V36" s="63"/>
      <c r="W36" s="7" t="s">
        <v>548</v>
      </c>
    </row>
    <row r="37" spans="1:23" ht="16.5" customHeight="1">
      <c r="A37" s="79">
        <v>26</v>
      </c>
      <c r="B37" s="104" t="s">
        <v>549</v>
      </c>
      <c r="C37" s="81" t="s">
        <v>14</v>
      </c>
      <c r="D37" s="81">
        <v>550</v>
      </c>
      <c r="E37" s="82">
        <f>M37*$M$8%+M37</f>
        <v>0.44</v>
      </c>
      <c r="F37" s="100"/>
      <c r="G37" s="84">
        <v>8</v>
      </c>
      <c r="H37" s="81"/>
      <c r="I37" s="86">
        <f t="shared" si="11"/>
        <v>0.48</v>
      </c>
      <c r="J37" s="103" t="s">
        <v>34</v>
      </c>
      <c r="K37" s="88">
        <f t="shared" si="12"/>
        <v>242</v>
      </c>
      <c r="L37" s="88">
        <f t="shared" si="13"/>
        <v>261.36</v>
      </c>
      <c r="M37" s="63">
        <v>0.39</v>
      </c>
      <c r="N37" s="90">
        <f t="shared" si="14"/>
        <v>0.1282</v>
      </c>
      <c r="O37" s="91">
        <f t="shared" si="15"/>
        <v>0.13</v>
      </c>
      <c r="P37" s="92">
        <f t="shared" si="16"/>
        <v>0.02</v>
      </c>
      <c r="Q37" s="93">
        <f t="shared" si="17"/>
        <v>31.02</v>
      </c>
      <c r="R37" s="1" t="s">
        <v>550</v>
      </c>
      <c r="S37" s="94">
        <f t="shared" si="19"/>
        <v>550</v>
      </c>
      <c r="T37" s="95">
        <f t="shared" si="20"/>
        <v>0.44</v>
      </c>
      <c r="U37" s="96">
        <f t="shared" si="21"/>
        <v>0.39</v>
      </c>
      <c r="W37" s="7" t="s">
        <v>551</v>
      </c>
    </row>
    <row r="38" spans="1:23" ht="66.75" customHeight="1">
      <c r="A38" s="79">
        <v>27</v>
      </c>
      <c r="B38" s="104" t="s">
        <v>552</v>
      </c>
      <c r="C38" s="81" t="s">
        <v>14</v>
      </c>
      <c r="D38" s="102">
        <v>400</v>
      </c>
      <c r="E38" s="82">
        <f>M38*$M$8%+M38</f>
        <v>0.34</v>
      </c>
      <c r="F38" s="100"/>
      <c r="G38" s="84">
        <v>8</v>
      </c>
      <c r="H38" s="81"/>
      <c r="I38" s="86">
        <f t="shared" si="11"/>
        <v>0.37</v>
      </c>
      <c r="J38" s="86" t="s">
        <v>34</v>
      </c>
      <c r="K38" s="88">
        <f t="shared" si="12"/>
        <v>136</v>
      </c>
      <c r="L38" s="88">
        <f t="shared" si="13"/>
        <v>146.88</v>
      </c>
      <c r="M38" s="63">
        <v>0.3</v>
      </c>
      <c r="N38" s="90">
        <f t="shared" si="14"/>
        <v>0.1333</v>
      </c>
      <c r="O38" s="91">
        <f t="shared" si="15"/>
        <v>0.07</v>
      </c>
      <c r="P38" s="92">
        <f t="shared" si="16"/>
        <v>0.01</v>
      </c>
      <c r="Q38" s="93">
        <f t="shared" si="17"/>
        <v>18.13</v>
      </c>
      <c r="R38" s="1" t="s">
        <v>553</v>
      </c>
      <c r="S38" s="94">
        <f t="shared" si="19"/>
        <v>400</v>
      </c>
      <c r="T38" s="95">
        <f t="shared" si="20"/>
        <v>0.34</v>
      </c>
      <c r="U38" s="96">
        <f t="shared" si="21"/>
        <v>0.3</v>
      </c>
      <c r="W38" s="7" t="s">
        <v>554</v>
      </c>
    </row>
    <row r="39" spans="1:23" ht="36.75" customHeight="1">
      <c r="A39" s="79">
        <v>28</v>
      </c>
      <c r="B39" s="113" t="s">
        <v>83</v>
      </c>
      <c r="C39" s="81" t="s">
        <v>14</v>
      </c>
      <c r="D39" s="81">
        <v>4</v>
      </c>
      <c r="E39" s="82">
        <f>M39*$M$8%+M39</f>
        <v>12.77</v>
      </c>
      <c r="F39" s="100"/>
      <c r="G39" s="84">
        <v>8</v>
      </c>
      <c r="H39" s="81"/>
      <c r="I39" s="86">
        <f t="shared" si="11"/>
        <v>13.79</v>
      </c>
      <c r="J39" s="87" t="s">
        <v>84</v>
      </c>
      <c r="K39" s="88">
        <f t="shared" si="12"/>
        <v>51.08</v>
      </c>
      <c r="L39" s="88">
        <f t="shared" si="13"/>
        <v>55.17</v>
      </c>
      <c r="M39" s="63">
        <v>11.2</v>
      </c>
      <c r="N39" s="90">
        <f t="shared" si="14"/>
        <v>0.1402</v>
      </c>
      <c r="O39" s="91">
        <f t="shared" si="15"/>
        <v>0.03</v>
      </c>
      <c r="P39" s="92">
        <f t="shared" si="16"/>
        <v>0</v>
      </c>
      <c r="Q39" s="93">
        <f t="shared" si="17"/>
        <v>7.16</v>
      </c>
      <c r="R39" s="1" t="s">
        <v>555</v>
      </c>
      <c r="S39" s="94">
        <f t="shared" si="19"/>
        <v>4</v>
      </c>
      <c r="T39" s="95">
        <f t="shared" si="20"/>
        <v>12.77</v>
      </c>
      <c r="U39" s="96">
        <f t="shared" si="21"/>
        <v>11.2</v>
      </c>
      <c r="W39" s="7" t="s">
        <v>556</v>
      </c>
    </row>
    <row r="40" spans="1:23" ht="34.5" customHeight="1">
      <c r="A40" s="79">
        <v>29</v>
      </c>
      <c r="B40" s="104" t="s">
        <v>557</v>
      </c>
      <c r="C40" s="81" t="s">
        <v>14</v>
      </c>
      <c r="D40" s="81">
        <v>350</v>
      </c>
      <c r="E40" s="82">
        <v>1.79</v>
      </c>
      <c r="F40" s="100"/>
      <c r="G40" s="84">
        <v>8</v>
      </c>
      <c r="H40" s="81"/>
      <c r="I40" s="86">
        <f t="shared" si="11"/>
        <v>1.93</v>
      </c>
      <c r="J40" s="103" t="s">
        <v>34</v>
      </c>
      <c r="K40" s="88">
        <f t="shared" si="12"/>
        <v>626.5</v>
      </c>
      <c r="L40" s="88">
        <f t="shared" si="13"/>
        <v>676.62</v>
      </c>
      <c r="M40" s="63">
        <v>1.22</v>
      </c>
      <c r="N40" s="90">
        <f t="shared" si="14"/>
        <v>0.4672</v>
      </c>
      <c r="O40" s="91">
        <f t="shared" si="15"/>
        <v>0.33</v>
      </c>
      <c r="P40" s="92">
        <f t="shared" si="16"/>
        <v>0.15</v>
      </c>
      <c r="Q40" s="93">
        <f t="shared" si="17"/>
        <v>292.7</v>
      </c>
      <c r="R40" s="1" t="s">
        <v>558</v>
      </c>
      <c r="S40" s="94">
        <f t="shared" si="19"/>
        <v>350</v>
      </c>
      <c r="T40" s="95">
        <f t="shared" si="20"/>
        <v>1.79</v>
      </c>
      <c r="U40" s="96">
        <f t="shared" si="21"/>
        <v>1.22</v>
      </c>
      <c r="V40" s="1" t="s">
        <v>559</v>
      </c>
      <c r="W40" s="7" t="s">
        <v>560</v>
      </c>
    </row>
    <row r="41" spans="1:23" ht="23.25" customHeight="1">
      <c r="A41" s="79">
        <v>30</v>
      </c>
      <c r="B41" s="104" t="s">
        <v>86</v>
      </c>
      <c r="C41" s="81" t="s">
        <v>14</v>
      </c>
      <c r="D41" s="81">
        <v>130</v>
      </c>
      <c r="E41" s="82">
        <v>4.49</v>
      </c>
      <c r="F41" s="100"/>
      <c r="G41" s="84">
        <v>8</v>
      </c>
      <c r="H41" s="81"/>
      <c r="I41" s="86">
        <f t="shared" si="11"/>
        <v>4.85</v>
      </c>
      <c r="J41" s="103" t="s">
        <v>34</v>
      </c>
      <c r="K41" s="88">
        <f t="shared" si="12"/>
        <v>583.7</v>
      </c>
      <c r="L41" s="88">
        <f t="shared" si="13"/>
        <v>630.4</v>
      </c>
      <c r="M41" s="63">
        <v>1.8</v>
      </c>
      <c r="N41" s="90">
        <f t="shared" si="14"/>
        <v>1.4944</v>
      </c>
      <c r="O41" s="91">
        <f t="shared" si="15"/>
        <v>0.31</v>
      </c>
      <c r="P41" s="92">
        <f t="shared" si="16"/>
        <v>0.46</v>
      </c>
      <c r="Q41" s="93">
        <f t="shared" si="17"/>
        <v>872.28</v>
      </c>
      <c r="R41" s="1" t="s">
        <v>561</v>
      </c>
      <c r="S41" s="94">
        <f t="shared" si="19"/>
        <v>130</v>
      </c>
      <c r="T41" s="95">
        <f t="shared" si="20"/>
        <v>4.49</v>
      </c>
      <c r="U41" s="96">
        <f t="shared" si="21"/>
        <v>1.8</v>
      </c>
      <c r="W41" s="7" t="s">
        <v>562</v>
      </c>
    </row>
    <row r="42" spans="1:23" ht="24" customHeight="1">
      <c r="A42" s="79">
        <v>31</v>
      </c>
      <c r="B42" s="104" t="s">
        <v>563</v>
      </c>
      <c r="C42" s="81" t="s">
        <v>14</v>
      </c>
      <c r="D42" s="81">
        <v>1000</v>
      </c>
      <c r="E42" s="82">
        <f>M42*$M$8%+M42</f>
        <v>0.23</v>
      </c>
      <c r="F42" s="100"/>
      <c r="G42" s="84">
        <v>8</v>
      </c>
      <c r="H42" s="81"/>
      <c r="I42" s="86">
        <f t="shared" si="11"/>
        <v>0.25</v>
      </c>
      <c r="J42" s="103" t="s">
        <v>89</v>
      </c>
      <c r="K42" s="88">
        <f t="shared" si="12"/>
        <v>230</v>
      </c>
      <c r="L42" s="88">
        <f t="shared" si="13"/>
        <v>248.4</v>
      </c>
      <c r="M42" s="63">
        <v>0.2</v>
      </c>
      <c r="N42" s="90">
        <f t="shared" si="14"/>
        <v>0.15</v>
      </c>
      <c r="O42" s="91">
        <f t="shared" si="15"/>
        <v>0.12</v>
      </c>
      <c r="P42" s="92">
        <f t="shared" si="16"/>
        <v>0.02</v>
      </c>
      <c r="Q42" s="93">
        <f t="shared" si="17"/>
        <v>34.5</v>
      </c>
      <c r="R42" s="1" t="s">
        <v>564</v>
      </c>
      <c r="S42" s="94">
        <f t="shared" si="19"/>
        <v>1000</v>
      </c>
      <c r="T42" s="95">
        <f t="shared" si="20"/>
        <v>0.23</v>
      </c>
      <c r="U42" s="96">
        <f t="shared" si="21"/>
        <v>0.2</v>
      </c>
      <c r="V42" s="1" t="s">
        <v>565</v>
      </c>
      <c r="W42" s="7" t="s">
        <v>566</v>
      </c>
    </row>
    <row r="43" spans="1:23" ht="36" customHeight="1">
      <c r="A43" s="79">
        <v>32</v>
      </c>
      <c r="B43" s="104" t="s">
        <v>90</v>
      </c>
      <c r="C43" s="81" t="s">
        <v>14</v>
      </c>
      <c r="D43" s="81">
        <v>1800</v>
      </c>
      <c r="E43" s="82">
        <f>M43*$M$8%+M43</f>
        <v>1.03</v>
      </c>
      <c r="F43" s="100"/>
      <c r="G43" s="84">
        <v>8</v>
      </c>
      <c r="H43" s="81"/>
      <c r="I43" s="86">
        <f t="shared" si="11"/>
        <v>1.11</v>
      </c>
      <c r="J43" s="103" t="s">
        <v>91</v>
      </c>
      <c r="K43" s="88">
        <f t="shared" si="12"/>
        <v>1854</v>
      </c>
      <c r="L43" s="88">
        <f t="shared" si="13"/>
        <v>2002.32</v>
      </c>
      <c r="M43" s="63">
        <v>0.9</v>
      </c>
      <c r="N43" s="90">
        <f t="shared" si="14"/>
        <v>0.1444</v>
      </c>
      <c r="O43" s="91">
        <f t="shared" si="15"/>
        <v>0.98</v>
      </c>
      <c r="P43" s="92">
        <f t="shared" si="16"/>
        <v>0.14</v>
      </c>
      <c r="Q43" s="93">
        <f t="shared" si="17"/>
        <v>267.72</v>
      </c>
      <c r="R43" s="1" t="s">
        <v>567</v>
      </c>
      <c r="S43" s="105">
        <v>36</v>
      </c>
      <c r="T43" s="106">
        <v>51.5</v>
      </c>
      <c r="U43" s="107">
        <v>45</v>
      </c>
      <c r="W43" s="7" t="s">
        <v>568</v>
      </c>
    </row>
    <row r="44" spans="1:23" ht="61.5" customHeight="1">
      <c r="A44" s="79">
        <v>33</v>
      </c>
      <c r="B44" s="52" t="s">
        <v>569</v>
      </c>
      <c r="C44" s="81" t="s">
        <v>14</v>
      </c>
      <c r="D44" s="114">
        <v>600</v>
      </c>
      <c r="E44" s="82">
        <v>4.5</v>
      </c>
      <c r="F44" s="100"/>
      <c r="G44" s="84">
        <v>8</v>
      </c>
      <c r="H44" s="81"/>
      <c r="I44" s="86">
        <f t="shared" si="11"/>
        <v>4.86</v>
      </c>
      <c r="J44" s="103" t="s">
        <v>93</v>
      </c>
      <c r="K44" s="115">
        <f t="shared" si="12"/>
        <v>2700</v>
      </c>
      <c r="L44" s="115">
        <f t="shared" si="13"/>
        <v>2916</v>
      </c>
      <c r="M44" s="76">
        <v>1.85</v>
      </c>
      <c r="N44" s="90">
        <f t="shared" si="14"/>
        <v>1.4324</v>
      </c>
      <c r="O44" s="91">
        <f t="shared" si="15"/>
        <v>1.43</v>
      </c>
      <c r="P44" s="92">
        <f t="shared" si="16"/>
        <v>2.05</v>
      </c>
      <c r="Q44" s="93">
        <f t="shared" si="17"/>
        <v>3867.48</v>
      </c>
      <c r="R44" s="1" t="s">
        <v>570</v>
      </c>
      <c r="S44" s="94">
        <f aca="true" t="shared" si="22" ref="S44:S156">SUM(D44)</f>
        <v>600</v>
      </c>
      <c r="T44" s="95">
        <f aca="true" t="shared" si="23" ref="T44:T156">E44</f>
        <v>4.5</v>
      </c>
      <c r="U44" s="96">
        <f aca="true" t="shared" si="24" ref="U44:U156">M44</f>
        <v>1.85</v>
      </c>
      <c r="W44" s="7" t="s">
        <v>571</v>
      </c>
    </row>
    <row r="45" spans="1:23" ht="23.25" customHeight="1">
      <c r="A45" s="79">
        <v>34</v>
      </c>
      <c r="B45" s="104" t="s">
        <v>572</v>
      </c>
      <c r="C45" s="81" t="s">
        <v>14</v>
      </c>
      <c r="D45" s="114">
        <v>400</v>
      </c>
      <c r="E45" s="82">
        <f>M45*$M$8%+M45</f>
        <v>3.93</v>
      </c>
      <c r="F45" s="100"/>
      <c r="G45" s="84">
        <v>8</v>
      </c>
      <c r="H45" s="81"/>
      <c r="I45" s="86">
        <f t="shared" si="11"/>
        <v>4.24</v>
      </c>
      <c r="J45" s="87" t="s">
        <v>95</v>
      </c>
      <c r="K45" s="115">
        <f t="shared" si="12"/>
        <v>1572</v>
      </c>
      <c r="L45" s="115">
        <f t="shared" si="13"/>
        <v>1697.76</v>
      </c>
      <c r="M45" s="63">
        <v>3.45</v>
      </c>
      <c r="N45" s="90">
        <f t="shared" si="14"/>
        <v>0.1391</v>
      </c>
      <c r="O45" s="91">
        <f t="shared" si="15"/>
        <v>0.83</v>
      </c>
      <c r="P45" s="92">
        <f t="shared" si="16"/>
        <v>0.12</v>
      </c>
      <c r="Q45" s="93">
        <f t="shared" si="17"/>
        <v>218.67</v>
      </c>
      <c r="R45" s="1" t="s">
        <v>573</v>
      </c>
      <c r="S45" s="94">
        <f t="shared" si="22"/>
        <v>400</v>
      </c>
      <c r="T45" s="95">
        <f t="shared" si="23"/>
        <v>3.93</v>
      </c>
      <c r="U45" s="96">
        <f t="shared" si="24"/>
        <v>3.45</v>
      </c>
      <c r="W45" s="7" t="s">
        <v>574</v>
      </c>
    </row>
    <row r="46" spans="1:23" ht="30">
      <c r="A46" s="79">
        <v>35</v>
      </c>
      <c r="B46" s="104" t="s">
        <v>575</v>
      </c>
      <c r="C46" s="81" t="s">
        <v>23</v>
      </c>
      <c r="D46" s="114">
        <v>450</v>
      </c>
      <c r="E46" s="82">
        <v>30</v>
      </c>
      <c r="F46" s="100"/>
      <c r="G46" s="84">
        <v>8</v>
      </c>
      <c r="H46" s="81"/>
      <c r="I46" s="86">
        <f t="shared" si="11"/>
        <v>32.4</v>
      </c>
      <c r="J46" s="116" t="s">
        <v>97</v>
      </c>
      <c r="K46" s="115">
        <f t="shared" si="12"/>
        <v>13500</v>
      </c>
      <c r="L46" s="115">
        <f t="shared" si="13"/>
        <v>14580</v>
      </c>
      <c r="M46" s="76">
        <v>20.43</v>
      </c>
      <c r="N46" s="90">
        <f t="shared" si="14"/>
        <v>0.4684</v>
      </c>
      <c r="O46" s="91">
        <f t="shared" si="15"/>
        <v>7.17</v>
      </c>
      <c r="P46" s="92">
        <f t="shared" si="16"/>
        <v>3.36</v>
      </c>
      <c r="Q46" s="93">
        <f t="shared" si="17"/>
        <v>6323.4</v>
      </c>
      <c r="R46" s="1" t="s">
        <v>576</v>
      </c>
      <c r="S46" s="94">
        <f t="shared" si="22"/>
        <v>450</v>
      </c>
      <c r="T46" s="95">
        <f t="shared" si="23"/>
        <v>30</v>
      </c>
      <c r="U46" s="96">
        <f t="shared" si="24"/>
        <v>20.43</v>
      </c>
      <c r="W46" s="7" t="s">
        <v>577</v>
      </c>
    </row>
    <row r="47" spans="1:23" ht="24" customHeight="1">
      <c r="A47" s="79">
        <v>36</v>
      </c>
      <c r="B47" s="104" t="s">
        <v>98</v>
      </c>
      <c r="C47" s="81" t="s">
        <v>14</v>
      </c>
      <c r="D47" s="81">
        <v>50</v>
      </c>
      <c r="E47" s="82">
        <f>M47*$M$8%+M47</f>
        <v>23.29</v>
      </c>
      <c r="F47" s="100"/>
      <c r="G47" s="84">
        <v>8</v>
      </c>
      <c r="H47" s="81"/>
      <c r="I47" s="86">
        <f t="shared" si="11"/>
        <v>25.15</v>
      </c>
      <c r="J47" s="116" t="s">
        <v>97</v>
      </c>
      <c r="K47" s="88">
        <f t="shared" si="12"/>
        <v>1164.5</v>
      </c>
      <c r="L47" s="88">
        <f t="shared" si="13"/>
        <v>1257.66</v>
      </c>
      <c r="M47" s="63">
        <v>20.43</v>
      </c>
      <c r="N47" s="90">
        <f t="shared" si="14"/>
        <v>0.14</v>
      </c>
      <c r="O47" s="91">
        <f t="shared" si="15"/>
        <v>0.62</v>
      </c>
      <c r="P47" s="92">
        <f t="shared" si="16"/>
        <v>0.09</v>
      </c>
      <c r="Q47" s="93">
        <f t="shared" si="17"/>
        <v>163.03</v>
      </c>
      <c r="R47" s="1" t="s">
        <v>578</v>
      </c>
      <c r="S47" s="94">
        <f t="shared" si="22"/>
        <v>50</v>
      </c>
      <c r="T47" s="95">
        <f t="shared" si="23"/>
        <v>23.29</v>
      </c>
      <c r="U47" s="96">
        <f t="shared" si="24"/>
        <v>20.43</v>
      </c>
      <c r="W47" s="7" t="s">
        <v>579</v>
      </c>
    </row>
    <row r="48" spans="1:23" ht="26.25" customHeight="1">
      <c r="A48" s="79">
        <v>37</v>
      </c>
      <c r="B48" s="104" t="s">
        <v>99</v>
      </c>
      <c r="C48" s="81" t="s">
        <v>14</v>
      </c>
      <c r="D48" s="81">
        <v>2</v>
      </c>
      <c r="E48" s="82">
        <f>M48*$M$8%+M48</f>
        <v>23.29</v>
      </c>
      <c r="F48" s="100"/>
      <c r="G48" s="84">
        <v>8</v>
      </c>
      <c r="H48" s="81"/>
      <c r="I48" s="86">
        <f t="shared" si="11"/>
        <v>25.15</v>
      </c>
      <c r="J48" s="116" t="s">
        <v>97</v>
      </c>
      <c r="K48" s="88">
        <f t="shared" si="12"/>
        <v>46.58</v>
      </c>
      <c r="L48" s="88">
        <f t="shared" si="13"/>
        <v>50.31</v>
      </c>
      <c r="M48" s="63">
        <v>20.43</v>
      </c>
      <c r="N48" s="90">
        <f t="shared" si="14"/>
        <v>0.14</v>
      </c>
      <c r="O48" s="91">
        <f t="shared" si="15"/>
        <v>0.02</v>
      </c>
      <c r="P48" s="92">
        <f t="shared" si="16"/>
        <v>0</v>
      </c>
      <c r="Q48" s="93">
        <f t="shared" si="17"/>
        <v>6.52</v>
      </c>
      <c r="R48" s="1" t="s">
        <v>580</v>
      </c>
      <c r="S48" s="94">
        <f t="shared" si="22"/>
        <v>2</v>
      </c>
      <c r="T48" s="95">
        <f t="shared" si="23"/>
        <v>23.29</v>
      </c>
      <c r="U48" s="96">
        <f t="shared" si="24"/>
        <v>20.43</v>
      </c>
      <c r="W48" s="7" t="s">
        <v>581</v>
      </c>
    </row>
    <row r="49" spans="1:23" ht="26.25" customHeight="1">
      <c r="A49" s="79">
        <v>38</v>
      </c>
      <c r="B49" s="104" t="s">
        <v>100</v>
      </c>
      <c r="C49" s="81" t="s">
        <v>14</v>
      </c>
      <c r="D49" s="81">
        <v>2</v>
      </c>
      <c r="E49" s="82">
        <f>M49*$M$8%+M49</f>
        <v>25.9</v>
      </c>
      <c r="F49" s="100"/>
      <c r="G49" s="84">
        <v>8</v>
      </c>
      <c r="H49" s="81"/>
      <c r="I49" s="86">
        <f t="shared" si="11"/>
        <v>27.97</v>
      </c>
      <c r="J49" s="116" t="s">
        <v>97</v>
      </c>
      <c r="K49" s="88">
        <f t="shared" si="12"/>
        <v>51.8</v>
      </c>
      <c r="L49" s="88">
        <f t="shared" si="13"/>
        <v>55.94</v>
      </c>
      <c r="M49" s="63">
        <v>22.72</v>
      </c>
      <c r="N49" s="90">
        <f t="shared" si="14"/>
        <v>0.14</v>
      </c>
      <c r="O49" s="91">
        <f t="shared" si="15"/>
        <v>0.03</v>
      </c>
      <c r="P49" s="92">
        <f t="shared" si="16"/>
        <v>0</v>
      </c>
      <c r="Q49" s="93">
        <f t="shared" si="17"/>
        <v>7.25</v>
      </c>
      <c r="R49" s="1" t="s">
        <v>582</v>
      </c>
      <c r="S49" s="94">
        <f t="shared" si="22"/>
        <v>2</v>
      </c>
      <c r="T49" s="95">
        <f t="shared" si="23"/>
        <v>25.9</v>
      </c>
      <c r="U49" s="96">
        <f t="shared" si="24"/>
        <v>22.72</v>
      </c>
      <c r="W49" s="7" t="s">
        <v>583</v>
      </c>
    </row>
    <row r="50" spans="1:23" ht="36" customHeight="1">
      <c r="A50" s="79">
        <v>39</v>
      </c>
      <c r="B50" s="104" t="s">
        <v>101</v>
      </c>
      <c r="C50" s="81" t="s">
        <v>14</v>
      </c>
      <c r="D50" s="81">
        <v>2</v>
      </c>
      <c r="E50" s="82">
        <f>M50*$M$8%+M50</f>
        <v>25.9</v>
      </c>
      <c r="F50" s="100"/>
      <c r="G50" s="84">
        <v>8</v>
      </c>
      <c r="H50" s="81"/>
      <c r="I50" s="86">
        <f t="shared" si="11"/>
        <v>27.97</v>
      </c>
      <c r="J50" s="116" t="s">
        <v>102</v>
      </c>
      <c r="K50" s="88">
        <f t="shared" si="12"/>
        <v>51.8</v>
      </c>
      <c r="L50" s="88">
        <f t="shared" si="13"/>
        <v>55.94</v>
      </c>
      <c r="M50" s="63">
        <v>22.72</v>
      </c>
      <c r="N50" s="90">
        <f t="shared" si="14"/>
        <v>0.14</v>
      </c>
      <c r="O50" s="91">
        <f t="shared" si="15"/>
        <v>0.03</v>
      </c>
      <c r="P50" s="92">
        <f t="shared" si="16"/>
        <v>0</v>
      </c>
      <c r="Q50" s="93">
        <f t="shared" si="17"/>
        <v>7.25</v>
      </c>
      <c r="R50" s="1" t="s">
        <v>584</v>
      </c>
      <c r="S50" s="94">
        <f t="shared" si="22"/>
        <v>2</v>
      </c>
      <c r="T50" s="95">
        <f t="shared" si="23"/>
        <v>25.9</v>
      </c>
      <c r="U50" s="96">
        <f t="shared" si="24"/>
        <v>22.72</v>
      </c>
      <c r="W50" s="7" t="s">
        <v>585</v>
      </c>
    </row>
    <row r="51" spans="1:23" ht="87" customHeight="1">
      <c r="A51" s="79">
        <v>40</v>
      </c>
      <c r="B51" s="104" t="s">
        <v>586</v>
      </c>
      <c r="C51" s="81" t="s">
        <v>14</v>
      </c>
      <c r="D51" s="81">
        <v>180</v>
      </c>
      <c r="E51" s="82">
        <v>7.32</v>
      </c>
      <c r="F51" s="100"/>
      <c r="G51" s="84">
        <v>8</v>
      </c>
      <c r="H51" s="81"/>
      <c r="I51" s="86">
        <f t="shared" si="11"/>
        <v>7.91</v>
      </c>
      <c r="J51" s="87" t="s">
        <v>103</v>
      </c>
      <c r="K51" s="88">
        <f t="shared" si="12"/>
        <v>1317.6</v>
      </c>
      <c r="L51" s="88">
        <f t="shared" si="13"/>
        <v>1423.01</v>
      </c>
      <c r="M51" s="63">
        <v>4.9</v>
      </c>
      <c r="N51" s="90">
        <f t="shared" si="14"/>
        <v>0.4939</v>
      </c>
      <c r="O51" s="91">
        <f t="shared" si="15"/>
        <v>0.7</v>
      </c>
      <c r="P51" s="92">
        <f t="shared" si="16"/>
        <v>0.35</v>
      </c>
      <c r="Q51" s="93">
        <f t="shared" si="17"/>
        <v>650.76</v>
      </c>
      <c r="R51" s="1" t="s">
        <v>587</v>
      </c>
      <c r="S51" s="94">
        <f t="shared" si="22"/>
        <v>180</v>
      </c>
      <c r="T51" s="95">
        <f t="shared" si="23"/>
        <v>7.32</v>
      </c>
      <c r="U51" s="96">
        <f t="shared" si="24"/>
        <v>4.9</v>
      </c>
      <c r="W51" s="7" t="s">
        <v>588</v>
      </c>
    </row>
    <row r="52" spans="1:23" ht="81.75" customHeight="1">
      <c r="A52" s="79">
        <v>41</v>
      </c>
      <c r="B52" s="104" t="s">
        <v>589</v>
      </c>
      <c r="C52" s="81" t="s">
        <v>14</v>
      </c>
      <c r="D52" s="81">
        <v>100</v>
      </c>
      <c r="E52" s="82">
        <v>7.32</v>
      </c>
      <c r="F52" s="100"/>
      <c r="G52" s="84">
        <v>8</v>
      </c>
      <c r="H52" s="81"/>
      <c r="I52" s="86">
        <f t="shared" si="11"/>
        <v>7.91</v>
      </c>
      <c r="J52" s="87" t="s">
        <v>105</v>
      </c>
      <c r="K52" s="88">
        <f t="shared" si="12"/>
        <v>732</v>
      </c>
      <c r="L52" s="88">
        <f t="shared" si="13"/>
        <v>790.56</v>
      </c>
      <c r="M52" s="63">
        <v>4.9</v>
      </c>
      <c r="N52" s="90">
        <f t="shared" si="14"/>
        <v>0.4939</v>
      </c>
      <c r="O52" s="91">
        <f t="shared" si="15"/>
        <v>0.39</v>
      </c>
      <c r="P52" s="92">
        <f t="shared" si="16"/>
        <v>0.19</v>
      </c>
      <c r="Q52" s="93">
        <f t="shared" si="17"/>
        <v>361.53</v>
      </c>
      <c r="R52" s="1" t="s">
        <v>590</v>
      </c>
      <c r="S52" s="94">
        <f t="shared" si="22"/>
        <v>100</v>
      </c>
      <c r="T52" s="95">
        <f t="shared" si="23"/>
        <v>7.32</v>
      </c>
      <c r="U52" s="96">
        <f t="shared" si="24"/>
        <v>4.9</v>
      </c>
      <c r="W52" s="7" t="s">
        <v>591</v>
      </c>
    </row>
    <row r="53" spans="1:23" ht="22.5" customHeight="1">
      <c r="A53" s="79">
        <v>42</v>
      </c>
      <c r="B53" s="104" t="s">
        <v>106</v>
      </c>
      <c r="C53" s="81" t="s">
        <v>14</v>
      </c>
      <c r="D53" s="81">
        <v>30</v>
      </c>
      <c r="E53" s="82">
        <v>2.1</v>
      </c>
      <c r="F53" s="100"/>
      <c r="G53" s="84">
        <v>8</v>
      </c>
      <c r="H53" s="81"/>
      <c r="I53" s="86">
        <f t="shared" si="11"/>
        <v>2.27</v>
      </c>
      <c r="J53" s="103" t="s">
        <v>107</v>
      </c>
      <c r="K53" s="88">
        <f t="shared" si="12"/>
        <v>63</v>
      </c>
      <c r="L53" s="88">
        <f t="shared" si="13"/>
        <v>68.04</v>
      </c>
      <c r="M53" s="63">
        <v>1.45</v>
      </c>
      <c r="N53" s="90">
        <f t="shared" si="14"/>
        <v>0.4483</v>
      </c>
      <c r="O53" s="91">
        <f t="shared" si="15"/>
        <v>0.03</v>
      </c>
      <c r="P53" s="92">
        <f t="shared" si="16"/>
        <v>0.01</v>
      </c>
      <c r="Q53" s="93">
        <f t="shared" si="17"/>
        <v>28.24</v>
      </c>
      <c r="R53" s="1" t="s">
        <v>592</v>
      </c>
      <c r="S53" s="94">
        <f t="shared" si="22"/>
        <v>30</v>
      </c>
      <c r="T53" s="95">
        <f t="shared" si="23"/>
        <v>2.1</v>
      </c>
      <c r="U53" s="96">
        <f t="shared" si="24"/>
        <v>1.45</v>
      </c>
      <c r="W53" s="7" t="s">
        <v>593</v>
      </c>
    </row>
    <row r="54" spans="1:23" ht="54" customHeight="1">
      <c r="A54" s="79">
        <v>43</v>
      </c>
      <c r="B54" s="117" t="s">
        <v>594</v>
      </c>
      <c r="C54" s="81" t="s">
        <v>14</v>
      </c>
      <c r="D54" s="81">
        <v>35</v>
      </c>
      <c r="E54" s="82">
        <f>M54*$M$8%+M54</f>
        <v>10.03</v>
      </c>
      <c r="F54" s="100"/>
      <c r="G54" s="84">
        <v>8</v>
      </c>
      <c r="H54" s="81"/>
      <c r="I54" s="86">
        <f t="shared" si="11"/>
        <v>10.83</v>
      </c>
      <c r="J54" s="87" t="s">
        <v>109</v>
      </c>
      <c r="K54" s="88">
        <f t="shared" si="12"/>
        <v>351.05</v>
      </c>
      <c r="L54" s="88">
        <f t="shared" si="13"/>
        <v>379.13</v>
      </c>
      <c r="M54" s="63">
        <v>8.8</v>
      </c>
      <c r="N54" s="90">
        <f t="shared" si="14"/>
        <v>0.1398</v>
      </c>
      <c r="O54" s="91">
        <f t="shared" si="15"/>
        <v>0.19</v>
      </c>
      <c r="P54" s="92">
        <f t="shared" si="16"/>
        <v>0.03</v>
      </c>
      <c r="Q54" s="93">
        <f t="shared" si="17"/>
        <v>49.08</v>
      </c>
      <c r="R54" s="1" t="s">
        <v>595</v>
      </c>
      <c r="S54" s="94">
        <f t="shared" si="22"/>
        <v>35</v>
      </c>
      <c r="T54" s="95">
        <f t="shared" si="23"/>
        <v>10.03</v>
      </c>
      <c r="U54" s="96">
        <f t="shared" si="24"/>
        <v>8.8</v>
      </c>
      <c r="W54" s="7" t="s">
        <v>596</v>
      </c>
    </row>
    <row r="55" spans="1:23" ht="65.25" customHeight="1">
      <c r="A55" s="79">
        <v>44</v>
      </c>
      <c r="B55" s="117" t="s">
        <v>597</v>
      </c>
      <c r="C55" s="81" t="s">
        <v>14</v>
      </c>
      <c r="D55" s="81">
        <v>3000</v>
      </c>
      <c r="E55" s="82">
        <f>M55*$M$8%+M55</f>
        <v>2.45</v>
      </c>
      <c r="F55" s="100"/>
      <c r="G55" s="84">
        <v>8</v>
      </c>
      <c r="H55" s="81"/>
      <c r="I55" s="86">
        <f t="shared" si="11"/>
        <v>2.65</v>
      </c>
      <c r="J55" s="87" t="s">
        <v>111</v>
      </c>
      <c r="K55" s="88">
        <f t="shared" si="12"/>
        <v>7350</v>
      </c>
      <c r="L55" s="88">
        <f t="shared" si="13"/>
        <v>7938</v>
      </c>
      <c r="M55" s="63">
        <v>2.15</v>
      </c>
      <c r="N55" s="90">
        <f t="shared" si="14"/>
        <v>0.1395</v>
      </c>
      <c r="O55" s="91">
        <f t="shared" si="15"/>
        <v>3.9</v>
      </c>
      <c r="P55" s="92">
        <f t="shared" si="16"/>
        <v>0.54</v>
      </c>
      <c r="Q55" s="93">
        <f t="shared" si="17"/>
        <v>1025.33</v>
      </c>
      <c r="R55" s="1" t="s">
        <v>598</v>
      </c>
      <c r="S55" s="94">
        <f t="shared" si="22"/>
        <v>3000</v>
      </c>
      <c r="T55" s="95">
        <f t="shared" si="23"/>
        <v>2.45</v>
      </c>
      <c r="U55" s="96">
        <f t="shared" si="24"/>
        <v>2.15</v>
      </c>
      <c r="W55" s="7" t="s">
        <v>599</v>
      </c>
    </row>
    <row r="56" spans="1:23" ht="22.5" customHeight="1">
      <c r="A56" s="79">
        <v>45</v>
      </c>
      <c r="B56" s="117" t="s">
        <v>112</v>
      </c>
      <c r="C56" s="81" t="s">
        <v>14</v>
      </c>
      <c r="D56" s="81">
        <v>250</v>
      </c>
      <c r="E56" s="82">
        <v>4.2</v>
      </c>
      <c r="F56" s="100"/>
      <c r="G56" s="84">
        <v>8</v>
      </c>
      <c r="H56" s="81"/>
      <c r="I56" s="86">
        <f t="shared" si="11"/>
        <v>4.54</v>
      </c>
      <c r="J56" s="87" t="s">
        <v>113</v>
      </c>
      <c r="K56" s="88">
        <f t="shared" si="12"/>
        <v>1050</v>
      </c>
      <c r="L56" s="88">
        <f t="shared" si="13"/>
        <v>1134</v>
      </c>
      <c r="M56" s="63">
        <v>3</v>
      </c>
      <c r="N56" s="90">
        <f t="shared" si="14"/>
        <v>0.4</v>
      </c>
      <c r="O56" s="91">
        <f t="shared" si="15"/>
        <v>0.56</v>
      </c>
      <c r="P56" s="92">
        <f t="shared" si="16"/>
        <v>0.22</v>
      </c>
      <c r="Q56" s="93">
        <f t="shared" si="17"/>
        <v>420</v>
      </c>
      <c r="R56" s="1" t="s">
        <v>600</v>
      </c>
      <c r="S56" s="94">
        <f t="shared" si="22"/>
        <v>250</v>
      </c>
      <c r="T56" s="95">
        <f t="shared" si="23"/>
        <v>4.2</v>
      </c>
      <c r="U56" s="96">
        <f t="shared" si="24"/>
        <v>3</v>
      </c>
      <c r="W56" s="7" t="s">
        <v>601</v>
      </c>
    </row>
    <row r="57" spans="1:23" ht="22.5" customHeight="1">
      <c r="A57" s="79">
        <v>46</v>
      </c>
      <c r="B57" s="52" t="s">
        <v>114</v>
      </c>
      <c r="C57" s="81" t="s">
        <v>18</v>
      </c>
      <c r="D57" s="81">
        <v>27</v>
      </c>
      <c r="E57" s="82">
        <v>3.85</v>
      </c>
      <c r="F57" s="100"/>
      <c r="G57" s="84">
        <v>8</v>
      </c>
      <c r="H57" s="81"/>
      <c r="I57" s="86">
        <f t="shared" si="11"/>
        <v>4.16</v>
      </c>
      <c r="J57" s="103" t="s">
        <v>115</v>
      </c>
      <c r="K57" s="88">
        <f t="shared" si="12"/>
        <v>103.95</v>
      </c>
      <c r="L57" s="88">
        <f t="shared" si="13"/>
        <v>112.27</v>
      </c>
      <c r="M57" s="63">
        <v>2.73</v>
      </c>
      <c r="N57" s="90">
        <f t="shared" si="14"/>
        <v>0.4103</v>
      </c>
      <c r="O57" s="91">
        <f t="shared" si="15"/>
        <v>0.06</v>
      </c>
      <c r="P57" s="92">
        <f t="shared" si="16"/>
        <v>0.02</v>
      </c>
      <c r="Q57" s="93">
        <f t="shared" si="17"/>
        <v>42.65</v>
      </c>
      <c r="R57" s="1" t="s">
        <v>602</v>
      </c>
      <c r="S57" s="94">
        <f t="shared" si="22"/>
        <v>27</v>
      </c>
      <c r="T57" s="95">
        <f t="shared" si="23"/>
        <v>3.85</v>
      </c>
      <c r="U57" s="96">
        <f t="shared" si="24"/>
        <v>2.73</v>
      </c>
      <c r="W57" s="7" t="s">
        <v>603</v>
      </c>
    </row>
    <row r="58" spans="1:23" ht="21" customHeight="1">
      <c r="A58" s="79">
        <v>47</v>
      </c>
      <c r="B58" s="118" t="s">
        <v>116</v>
      </c>
      <c r="C58" s="81" t="s">
        <v>18</v>
      </c>
      <c r="D58" s="81">
        <v>27</v>
      </c>
      <c r="E58" s="82">
        <v>1.6</v>
      </c>
      <c r="F58" s="100"/>
      <c r="G58" s="84">
        <v>8</v>
      </c>
      <c r="H58" s="81"/>
      <c r="I58" s="86">
        <f t="shared" si="11"/>
        <v>1.73</v>
      </c>
      <c r="J58" s="103" t="s">
        <v>117</v>
      </c>
      <c r="K58" s="88">
        <f t="shared" si="12"/>
        <v>43.2</v>
      </c>
      <c r="L58" s="88">
        <f t="shared" si="13"/>
        <v>46.66</v>
      </c>
      <c r="M58" s="63">
        <v>0.99</v>
      </c>
      <c r="N58" s="90">
        <f t="shared" si="14"/>
        <v>0.6162</v>
      </c>
      <c r="O58" s="91">
        <f t="shared" si="15"/>
        <v>0.02</v>
      </c>
      <c r="P58" s="92">
        <f t="shared" si="16"/>
        <v>0.01</v>
      </c>
      <c r="Q58" s="93">
        <f t="shared" si="17"/>
        <v>26.62</v>
      </c>
      <c r="R58" s="1" t="s">
        <v>604</v>
      </c>
      <c r="S58" s="94">
        <f t="shared" si="22"/>
        <v>27</v>
      </c>
      <c r="T58" s="95">
        <f t="shared" si="23"/>
        <v>1.6</v>
      </c>
      <c r="U58" s="96">
        <f t="shared" si="24"/>
        <v>0.99</v>
      </c>
      <c r="W58" s="7" t="s">
        <v>605</v>
      </c>
    </row>
    <row r="59" spans="1:23" ht="33.75">
      <c r="A59" s="79">
        <v>48</v>
      </c>
      <c r="B59" s="117" t="s">
        <v>118</v>
      </c>
      <c r="C59" s="81" t="s">
        <v>14</v>
      </c>
      <c r="D59" s="81">
        <v>175</v>
      </c>
      <c r="E59" s="82">
        <v>3.25</v>
      </c>
      <c r="F59" s="100"/>
      <c r="G59" s="84">
        <v>8</v>
      </c>
      <c r="H59" s="119"/>
      <c r="I59" s="86">
        <f t="shared" si="11"/>
        <v>3.51</v>
      </c>
      <c r="J59" s="87" t="s">
        <v>119</v>
      </c>
      <c r="K59" s="88">
        <f t="shared" si="12"/>
        <v>568.75</v>
      </c>
      <c r="L59" s="88">
        <f t="shared" si="13"/>
        <v>614.25</v>
      </c>
      <c r="M59" s="63">
        <v>2.6</v>
      </c>
      <c r="N59" s="90">
        <f t="shared" si="14"/>
        <v>0.25</v>
      </c>
      <c r="O59" s="91">
        <f t="shared" si="15"/>
        <v>0.3</v>
      </c>
      <c r="P59" s="92">
        <f t="shared" si="16"/>
        <v>0.08</v>
      </c>
      <c r="Q59" s="93">
        <f t="shared" si="17"/>
        <v>142.19</v>
      </c>
      <c r="R59" s="1" t="s">
        <v>606</v>
      </c>
      <c r="S59" s="94">
        <f t="shared" si="22"/>
        <v>175</v>
      </c>
      <c r="T59" s="95">
        <f t="shared" si="23"/>
        <v>3.25</v>
      </c>
      <c r="U59" s="96">
        <f t="shared" si="24"/>
        <v>2.6</v>
      </c>
      <c r="V59" s="1" t="s">
        <v>607</v>
      </c>
      <c r="W59" s="7" t="s">
        <v>608</v>
      </c>
    </row>
    <row r="60" spans="1:23" ht="21.75" customHeight="1">
      <c r="A60" s="79">
        <v>49</v>
      </c>
      <c r="B60" s="117" t="s">
        <v>609</v>
      </c>
      <c r="C60" s="81" t="s">
        <v>14</v>
      </c>
      <c r="D60" s="81">
        <v>3</v>
      </c>
      <c r="E60" s="82">
        <f>M60*$M$8%+M60</f>
        <v>21.55</v>
      </c>
      <c r="F60" s="100"/>
      <c r="G60" s="84">
        <v>8</v>
      </c>
      <c r="H60" s="119"/>
      <c r="I60" s="86">
        <f t="shared" si="11"/>
        <v>23.27</v>
      </c>
      <c r="J60" s="87" t="s">
        <v>121</v>
      </c>
      <c r="K60" s="88">
        <f t="shared" si="12"/>
        <v>64.65</v>
      </c>
      <c r="L60" s="88">
        <f t="shared" si="13"/>
        <v>69.82</v>
      </c>
      <c r="M60" s="63">
        <v>18.9</v>
      </c>
      <c r="N60" s="90">
        <f t="shared" si="14"/>
        <v>0.1402</v>
      </c>
      <c r="O60" s="91">
        <f t="shared" si="15"/>
        <v>0.03</v>
      </c>
      <c r="P60" s="92">
        <f t="shared" si="16"/>
        <v>0</v>
      </c>
      <c r="Q60" s="93">
        <f t="shared" si="17"/>
        <v>9.06</v>
      </c>
      <c r="R60" s="1" t="s">
        <v>610</v>
      </c>
      <c r="S60" s="94">
        <f t="shared" si="22"/>
        <v>3</v>
      </c>
      <c r="T60" s="95">
        <f t="shared" si="23"/>
        <v>21.55</v>
      </c>
      <c r="U60" s="96">
        <f t="shared" si="24"/>
        <v>18.9</v>
      </c>
      <c r="W60" s="7" t="s">
        <v>611</v>
      </c>
    </row>
    <row r="61" spans="1:23" ht="20.25" customHeight="1">
      <c r="A61" s="79">
        <v>50</v>
      </c>
      <c r="B61" s="117" t="s">
        <v>122</v>
      </c>
      <c r="C61" s="81" t="s">
        <v>14</v>
      </c>
      <c r="D61" s="81">
        <v>15</v>
      </c>
      <c r="E61" s="82">
        <v>29.7</v>
      </c>
      <c r="F61" s="100"/>
      <c r="G61" s="84">
        <v>8</v>
      </c>
      <c r="H61" s="119"/>
      <c r="I61" s="86">
        <f t="shared" si="11"/>
        <v>32.08</v>
      </c>
      <c r="J61" s="87" t="s">
        <v>123</v>
      </c>
      <c r="K61" s="88">
        <f t="shared" si="12"/>
        <v>445.5</v>
      </c>
      <c r="L61" s="88">
        <f t="shared" si="13"/>
        <v>481.14</v>
      </c>
      <c r="M61" s="63">
        <v>21.99</v>
      </c>
      <c r="N61" s="90">
        <f t="shared" si="14"/>
        <v>0.3506</v>
      </c>
      <c r="O61" s="91">
        <f t="shared" si="15"/>
        <v>0.24</v>
      </c>
      <c r="P61" s="92">
        <f t="shared" si="16"/>
        <v>0.08</v>
      </c>
      <c r="Q61" s="93">
        <f t="shared" si="17"/>
        <v>156.19</v>
      </c>
      <c r="R61" s="1" t="s">
        <v>612</v>
      </c>
      <c r="S61" s="94">
        <f t="shared" si="22"/>
        <v>15</v>
      </c>
      <c r="T61" s="95">
        <f t="shared" si="23"/>
        <v>29.7</v>
      </c>
      <c r="U61" s="96">
        <f t="shared" si="24"/>
        <v>21.99</v>
      </c>
      <c r="W61" s="7" t="s">
        <v>613</v>
      </c>
    </row>
    <row r="62" spans="1:23" ht="76.5" customHeight="1">
      <c r="A62" s="79">
        <v>51</v>
      </c>
      <c r="B62" s="99" t="s">
        <v>614</v>
      </c>
      <c r="C62" s="81"/>
      <c r="D62" s="120"/>
      <c r="E62" s="82"/>
      <c r="F62" s="121"/>
      <c r="G62" s="84"/>
      <c r="H62" s="121"/>
      <c r="I62" s="86"/>
      <c r="J62" s="103"/>
      <c r="K62" s="88"/>
      <c r="L62" s="88"/>
      <c r="N62" s="90"/>
      <c r="O62" s="91"/>
      <c r="P62" s="92"/>
      <c r="Q62" s="93"/>
      <c r="S62" s="94">
        <f t="shared" si="22"/>
        <v>0</v>
      </c>
      <c r="T62" s="95">
        <f t="shared" si="23"/>
        <v>0</v>
      </c>
      <c r="U62" s="96">
        <f t="shared" si="24"/>
        <v>0</v>
      </c>
      <c r="W62" s="7" t="s">
        <v>615</v>
      </c>
    </row>
    <row r="63" spans="1:23" ht="23.25" customHeight="1">
      <c r="A63" s="79" t="s">
        <v>36</v>
      </c>
      <c r="B63" s="80" t="s">
        <v>135</v>
      </c>
      <c r="C63" s="81" t="s">
        <v>14</v>
      </c>
      <c r="D63" s="81">
        <v>100</v>
      </c>
      <c r="E63" s="82">
        <f aca="true" t="shared" si="25" ref="E63:E68">M63*$M$8%+M63</f>
        <v>1.08</v>
      </c>
      <c r="F63" s="122"/>
      <c r="G63" s="84">
        <v>8</v>
      </c>
      <c r="H63" s="123"/>
      <c r="I63" s="86">
        <f aca="true" t="shared" si="26" ref="I63:I68">E63*G63%+E63</f>
        <v>1.17</v>
      </c>
      <c r="J63" s="87" t="s">
        <v>136</v>
      </c>
      <c r="K63" s="88">
        <f aca="true" t="shared" si="27" ref="K63:K68">D63*E63</f>
        <v>108</v>
      </c>
      <c r="L63" s="88">
        <f aca="true" t="shared" si="28" ref="L63:L68">K63*G63%+K63</f>
        <v>116.64</v>
      </c>
      <c r="M63" s="63">
        <v>0.95</v>
      </c>
      <c r="N63" s="90">
        <f aca="true" t="shared" si="29" ref="N63:N68">(E63-M63)*100%/M63</f>
        <v>0.1368</v>
      </c>
      <c r="O63" s="91">
        <f aca="true" t="shared" si="30" ref="O63:O68">(K63/$K$192)*100</f>
        <v>0.06</v>
      </c>
      <c r="P63" s="92">
        <f aca="true" t="shared" si="31" ref="P63:P68">O63*N63</f>
        <v>0.01</v>
      </c>
      <c r="Q63" s="93">
        <f aca="true" t="shared" si="32" ref="Q63:Q68">K63*N63</f>
        <v>14.77</v>
      </c>
      <c r="R63" s="1" t="s">
        <v>616</v>
      </c>
      <c r="S63" s="94">
        <f t="shared" si="22"/>
        <v>100</v>
      </c>
      <c r="T63" s="95">
        <f t="shared" si="23"/>
        <v>1.08</v>
      </c>
      <c r="U63" s="96">
        <f t="shared" si="24"/>
        <v>0.95</v>
      </c>
      <c r="W63" s="7" t="s">
        <v>617</v>
      </c>
    </row>
    <row r="64" spans="1:23" ht="21" customHeight="1">
      <c r="A64" s="79" t="s">
        <v>39</v>
      </c>
      <c r="B64" s="80" t="s">
        <v>125</v>
      </c>
      <c r="C64" s="81" t="s">
        <v>14</v>
      </c>
      <c r="D64" s="81">
        <v>100</v>
      </c>
      <c r="E64" s="82">
        <f t="shared" si="25"/>
        <v>0.71</v>
      </c>
      <c r="F64" s="122"/>
      <c r="G64" s="84">
        <v>8</v>
      </c>
      <c r="H64" s="123"/>
      <c r="I64" s="86">
        <f t="shared" si="26"/>
        <v>0.77</v>
      </c>
      <c r="J64" s="87" t="s">
        <v>126</v>
      </c>
      <c r="K64" s="88">
        <f t="shared" si="27"/>
        <v>71</v>
      </c>
      <c r="L64" s="88">
        <f t="shared" si="28"/>
        <v>76.68</v>
      </c>
      <c r="M64" s="63">
        <v>0.62</v>
      </c>
      <c r="N64" s="90">
        <f t="shared" si="29"/>
        <v>0.1452</v>
      </c>
      <c r="O64" s="91">
        <f t="shared" si="30"/>
        <v>0.04</v>
      </c>
      <c r="P64" s="92">
        <f t="shared" si="31"/>
        <v>0.01</v>
      </c>
      <c r="Q64" s="93">
        <f t="shared" si="32"/>
        <v>10.31</v>
      </c>
      <c r="R64" s="1" t="s">
        <v>618</v>
      </c>
      <c r="S64" s="94">
        <f t="shared" si="22"/>
        <v>100</v>
      </c>
      <c r="T64" s="95">
        <f t="shared" si="23"/>
        <v>0.71</v>
      </c>
      <c r="U64" s="96">
        <f t="shared" si="24"/>
        <v>0.62</v>
      </c>
      <c r="W64" s="7" t="s">
        <v>619</v>
      </c>
    </row>
    <row r="65" spans="1:23" ht="21" customHeight="1">
      <c r="A65" s="79" t="s">
        <v>41</v>
      </c>
      <c r="B65" s="80" t="s">
        <v>127</v>
      </c>
      <c r="C65" s="81" t="s">
        <v>14</v>
      </c>
      <c r="D65" s="81">
        <v>10</v>
      </c>
      <c r="E65" s="82">
        <f t="shared" si="25"/>
        <v>0.71</v>
      </c>
      <c r="F65" s="122"/>
      <c r="G65" s="84">
        <v>8</v>
      </c>
      <c r="H65" s="123"/>
      <c r="I65" s="86">
        <f t="shared" si="26"/>
        <v>0.77</v>
      </c>
      <c r="J65" s="87" t="s">
        <v>128</v>
      </c>
      <c r="K65" s="88">
        <f t="shared" si="27"/>
        <v>7.1</v>
      </c>
      <c r="L65" s="88">
        <f t="shared" si="28"/>
        <v>7.67</v>
      </c>
      <c r="M65" s="63">
        <v>0.62</v>
      </c>
      <c r="N65" s="90">
        <f t="shared" si="29"/>
        <v>0.1452</v>
      </c>
      <c r="O65" s="91">
        <f t="shared" si="30"/>
        <v>0</v>
      </c>
      <c r="P65" s="92">
        <f t="shared" si="31"/>
        <v>0</v>
      </c>
      <c r="Q65" s="93">
        <f t="shared" si="32"/>
        <v>1.03</v>
      </c>
      <c r="R65" s="1" t="s">
        <v>620</v>
      </c>
      <c r="S65" s="94">
        <f t="shared" si="22"/>
        <v>10</v>
      </c>
      <c r="T65" s="95">
        <f t="shared" si="23"/>
        <v>0.71</v>
      </c>
      <c r="U65" s="96">
        <f t="shared" si="24"/>
        <v>0.62</v>
      </c>
      <c r="W65" s="7" t="s">
        <v>621</v>
      </c>
    </row>
    <row r="66" spans="1:23" ht="18.75" customHeight="1">
      <c r="A66" s="79" t="s">
        <v>43</v>
      </c>
      <c r="B66" s="80" t="s">
        <v>129</v>
      </c>
      <c r="C66" s="81" t="s">
        <v>14</v>
      </c>
      <c r="D66" s="81">
        <v>100</v>
      </c>
      <c r="E66" s="82">
        <f t="shared" si="25"/>
        <v>1.08</v>
      </c>
      <c r="F66" s="122"/>
      <c r="G66" s="84">
        <v>8</v>
      </c>
      <c r="H66" s="123"/>
      <c r="I66" s="86">
        <f t="shared" si="26"/>
        <v>1.17</v>
      </c>
      <c r="J66" s="87" t="s">
        <v>130</v>
      </c>
      <c r="K66" s="88">
        <f t="shared" si="27"/>
        <v>108</v>
      </c>
      <c r="L66" s="88">
        <f t="shared" si="28"/>
        <v>116.64</v>
      </c>
      <c r="M66" s="63">
        <v>0.95</v>
      </c>
      <c r="N66" s="90">
        <f t="shared" si="29"/>
        <v>0.1368</v>
      </c>
      <c r="O66" s="91">
        <f t="shared" si="30"/>
        <v>0.06</v>
      </c>
      <c r="P66" s="92">
        <f t="shared" si="31"/>
        <v>0.01</v>
      </c>
      <c r="Q66" s="93">
        <f t="shared" si="32"/>
        <v>14.77</v>
      </c>
      <c r="R66" s="1" t="s">
        <v>622</v>
      </c>
      <c r="S66" s="94">
        <f t="shared" si="22"/>
        <v>100</v>
      </c>
      <c r="T66" s="95">
        <f t="shared" si="23"/>
        <v>1.08</v>
      </c>
      <c r="U66" s="96">
        <f t="shared" si="24"/>
        <v>0.95</v>
      </c>
      <c r="W66" s="7" t="s">
        <v>623</v>
      </c>
    </row>
    <row r="67" spans="1:23" ht="23.25" customHeight="1">
      <c r="A67" s="79" t="s">
        <v>45</v>
      </c>
      <c r="B67" s="80" t="s">
        <v>131</v>
      </c>
      <c r="C67" s="81" t="s">
        <v>14</v>
      </c>
      <c r="D67" s="81">
        <v>650</v>
      </c>
      <c r="E67" s="82">
        <f t="shared" si="25"/>
        <v>1.08</v>
      </c>
      <c r="F67" s="122"/>
      <c r="G67" s="84">
        <v>8</v>
      </c>
      <c r="H67" s="123"/>
      <c r="I67" s="86">
        <f t="shared" si="26"/>
        <v>1.17</v>
      </c>
      <c r="J67" s="87" t="s">
        <v>132</v>
      </c>
      <c r="K67" s="88">
        <f t="shared" si="27"/>
        <v>702</v>
      </c>
      <c r="L67" s="88">
        <f t="shared" si="28"/>
        <v>758.16</v>
      </c>
      <c r="M67" s="63">
        <v>0.95</v>
      </c>
      <c r="N67" s="90">
        <f t="shared" si="29"/>
        <v>0.1368</v>
      </c>
      <c r="O67" s="91">
        <f t="shared" si="30"/>
        <v>0.37</v>
      </c>
      <c r="P67" s="92">
        <f t="shared" si="31"/>
        <v>0.05</v>
      </c>
      <c r="Q67" s="93">
        <f t="shared" si="32"/>
        <v>96.03</v>
      </c>
      <c r="R67" s="1" t="s">
        <v>624</v>
      </c>
      <c r="S67" s="94">
        <f t="shared" si="22"/>
        <v>650</v>
      </c>
      <c r="T67" s="95">
        <f t="shared" si="23"/>
        <v>1.08</v>
      </c>
      <c r="U67" s="96">
        <f t="shared" si="24"/>
        <v>0.95</v>
      </c>
      <c r="W67" s="7" t="s">
        <v>625</v>
      </c>
    </row>
    <row r="68" spans="1:23" ht="24.75" customHeight="1">
      <c r="A68" s="79" t="s">
        <v>47</v>
      </c>
      <c r="B68" s="80" t="s">
        <v>133</v>
      </c>
      <c r="C68" s="81" t="s">
        <v>14</v>
      </c>
      <c r="D68" s="81">
        <v>850</v>
      </c>
      <c r="E68" s="82">
        <f t="shared" si="25"/>
        <v>1.08</v>
      </c>
      <c r="F68" s="122"/>
      <c r="G68" s="84">
        <v>8</v>
      </c>
      <c r="H68" s="123"/>
      <c r="I68" s="86">
        <f t="shared" si="26"/>
        <v>1.17</v>
      </c>
      <c r="J68" s="87" t="s">
        <v>134</v>
      </c>
      <c r="K68" s="88">
        <f t="shared" si="27"/>
        <v>918</v>
      </c>
      <c r="L68" s="88">
        <f t="shared" si="28"/>
        <v>991.44</v>
      </c>
      <c r="M68" s="63">
        <v>0.95</v>
      </c>
      <c r="N68" s="90">
        <f t="shared" si="29"/>
        <v>0.1368</v>
      </c>
      <c r="O68" s="91">
        <f t="shared" si="30"/>
        <v>0.49</v>
      </c>
      <c r="P68" s="92">
        <f t="shared" si="31"/>
        <v>0.07</v>
      </c>
      <c r="Q68" s="93">
        <f t="shared" si="32"/>
        <v>125.58</v>
      </c>
      <c r="R68" s="1" t="s">
        <v>626</v>
      </c>
      <c r="S68" s="94">
        <f t="shared" si="22"/>
        <v>850</v>
      </c>
      <c r="T68" s="95">
        <f t="shared" si="23"/>
        <v>1.08</v>
      </c>
      <c r="U68" s="96">
        <f t="shared" si="24"/>
        <v>0.95</v>
      </c>
      <c r="W68" s="7" t="s">
        <v>627</v>
      </c>
    </row>
    <row r="69" spans="1:23" ht="54" customHeight="1">
      <c r="A69" s="79">
        <v>52</v>
      </c>
      <c r="B69" s="99" t="s">
        <v>140</v>
      </c>
      <c r="C69" s="81"/>
      <c r="D69" s="81"/>
      <c r="E69" s="82"/>
      <c r="F69" s="122"/>
      <c r="G69" s="84"/>
      <c r="H69" s="123"/>
      <c r="I69" s="86"/>
      <c r="J69" s="103"/>
      <c r="K69" s="88"/>
      <c r="L69" s="88"/>
      <c r="N69" s="90"/>
      <c r="O69" s="91"/>
      <c r="P69" s="92"/>
      <c r="Q69" s="93"/>
      <c r="S69" s="94">
        <f t="shared" si="22"/>
        <v>0</v>
      </c>
      <c r="T69" s="95">
        <f t="shared" si="23"/>
        <v>0</v>
      </c>
      <c r="U69" s="96">
        <f t="shared" si="24"/>
        <v>0</v>
      </c>
      <c r="W69" s="7" t="s">
        <v>628</v>
      </c>
    </row>
    <row r="70" spans="1:23" ht="19.5" customHeight="1">
      <c r="A70" s="79" t="s">
        <v>36</v>
      </c>
      <c r="B70" s="104" t="s">
        <v>141</v>
      </c>
      <c r="C70" s="81" t="s">
        <v>14</v>
      </c>
      <c r="D70" s="81">
        <v>3</v>
      </c>
      <c r="E70" s="82">
        <f aca="true" t="shared" si="33" ref="E70:E78">M70*$M$8%+M70</f>
        <v>4.85</v>
      </c>
      <c r="F70" s="122"/>
      <c r="G70" s="84">
        <v>8</v>
      </c>
      <c r="H70" s="124"/>
      <c r="I70" s="86">
        <f aca="true" t="shared" si="34" ref="I70:I87">E70*G70%+E70</f>
        <v>5.24</v>
      </c>
      <c r="J70" s="103" t="s">
        <v>142</v>
      </c>
      <c r="K70" s="88">
        <f aca="true" t="shared" si="35" ref="K70:K87">D70*E70</f>
        <v>14.55</v>
      </c>
      <c r="L70" s="88">
        <f aca="true" t="shared" si="36" ref="L70:L87">K70*G70%+K70</f>
        <v>15.71</v>
      </c>
      <c r="M70" s="63">
        <v>4.25</v>
      </c>
      <c r="N70" s="90">
        <f aca="true" t="shared" si="37" ref="N70:N87">(E70-M70)*100%/M70</f>
        <v>0.1412</v>
      </c>
      <c r="O70" s="91">
        <f aca="true" t="shared" si="38" ref="O70:O87">(K70/$K$192)*100</f>
        <v>0.01</v>
      </c>
      <c r="P70" s="92">
        <f aca="true" t="shared" si="39" ref="P70:P87">O70*N70</f>
        <v>0</v>
      </c>
      <c r="Q70" s="93">
        <f aca="true" t="shared" si="40" ref="Q70:Q87">K70*N70</f>
        <v>2.05</v>
      </c>
      <c r="R70" s="1" t="s">
        <v>629</v>
      </c>
      <c r="S70" s="94">
        <f t="shared" si="22"/>
        <v>3</v>
      </c>
      <c r="T70" s="95">
        <f t="shared" si="23"/>
        <v>4.85</v>
      </c>
      <c r="U70" s="96">
        <f t="shared" si="24"/>
        <v>4.25</v>
      </c>
      <c r="W70" s="7" t="s">
        <v>630</v>
      </c>
    </row>
    <row r="71" spans="1:23" ht="21" customHeight="1">
      <c r="A71" s="79" t="s">
        <v>39</v>
      </c>
      <c r="B71" s="104" t="s">
        <v>143</v>
      </c>
      <c r="C71" s="81" t="s">
        <v>14</v>
      </c>
      <c r="D71" s="81">
        <v>3</v>
      </c>
      <c r="E71" s="82">
        <f t="shared" si="33"/>
        <v>4.85</v>
      </c>
      <c r="F71" s="122"/>
      <c r="G71" s="84">
        <v>8</v>
      </c>
      <c r="H71" s="124"/>
      <c r="I71" s="86">
        <f t="shared" si="34"/>
        <v>5.24</v>
      </c>
      <c r="J71" s="103" t="s">
        <v>144</v>
      </c>
      <c r="K71" s="88">
        <f t="shared" si="35"/>
        <v>14.55</v>
      </c>
      <c r="L71" s="88">
        <f t="shared" si="36"/>
        <v>15.71</v>
      </c>
      <c r="M71" s="63">
        <v>4.25</v>
      </c>
      <c r="N71" s="90">
        <f t="shared" si="37"/>
        <v>0.1412</v>
      </c>
      <c r="O71" s="91">
        <f t="shared" si="38"/>
        <v>0.01</v>
      </c>
      <c r="P71" s="92">
        <f t="shared" si="39"/>
        <v>0</v>
      </c>
      <c r="Q71" s="93">
        <f t="shared" si="40"/>
        <v>2.05</v>
      </c>
      <c r="R71" s="1" t="s">
        <v>631</v>
      </c>
      <c r="S71" s="94">
        <f t="shared" si="22"/>
        <v>3</v>
      </c>
      <c r="T71" s="95">
        <f t="shared" si="23"/>
        <v>4.85</v>
      </c>
      <c r="U71" s="96">
        <f t="shared" si="24"/>
        <v>4.25</v>
      </c>
      <c r="W71" s="7" t="s">
        <v>632</v>
      </c>
    </row>
    <row r="72" spans="1:23" ht="24" customHeight="1">
      <c r="A72" s="79" t="s">
        <v>41</v>
      </c>
      <c r="B72" s="104" t="s">
        <v>129</v>
      </c>
      <c r="C72" s="81" t="s">
        <v>14</v>
      </c>
      <c r="D72" s="81">
        <v>20</v>
      </c>
      <c r="E72" s="82">
        <f t="shared" si="33"/>
        <v>2.57</v>
      </c>
      <c r="F72" s="122"/>
      <c r="G72" s="84">
        <v>8</v>
      </c>
      <c r="H72" s="124"/>
      <c r="I72" s="86">
        <f t="shared" si="34"/>
        <v>2.78</v>
      </c>
      <c r="J72" s="103" t="s">
        <v>145</v>
      </c>
      <c r="K72" s="88">
        <f t="shared" si="35"/>
        <v>51.4</v>
      </c>
      <c r="L72" s="88">
        <f t="shared" si="36"/>
        <v>55.51</v>
      </c>
      <c r="M72" s="63">
        <v>2.25</v>
      </c>
      <c r="N72" s="90">
        <f t="shared" si="37"/>
        <v>0.1422</v>
      </c>
      <c r="O72" s="91">
        <f t="shared" si="38"/>
        <v>0.03</v>
      </c>
      <c r="P72" s="92">
        <f t="shared" si="39"/>
        <v>0</v>
      </c>
      <c r="Q72" s="93">
        <f t="shared" si="40"/>
        <v>7.31</v>
      </c>
      <c r="R72" s="1" t="s">
        <v>633</v>
      </c>
      <c r="S72" s="94">
        <f t="shared" si="22"/>
        <v>20</v>
      </c>
      <c r="T72" s="95">
        <f t="shared" si="23"/>
        <v>2.57</v>
      </c>
      <c r="U72" s="96">
        <f t="shared" si="24"/>
        <v>2.25</v>
      </c>
      <c r="W72" s="7" t="s">
        <v>634</v>
      </c>
    </row>
    <row r="73" spans="1:23" ht="27.75" customHeight="1">
      <c r="A73" s="79" t="s">
        <v>43</v>
      </c>
      <c r="B73" s="104" t="s">
        <v>146</v>
      </c>
      <c r="C73" s="81" t="s">
        <v>14</v>
      </c>
      <c r="D73" s="81">
        <v>50</v>
      </c>
      <c r="E73" s="82">
        <f t="shared" si="33"/>
        <v>2.57</v>
      </c>
      <c r="F73" s="122"/>
      <c r="G73" s="84">
        <v>8</v>
      </c>
      <c r="H73" s="124"/>
      <c r="I73" s="86">
        <f t="shared" si="34"/>
        <v>2.78</v>
      </c>
      <c r="J73" s="103" t="s">
        <v>145</v>
      </c>
      <c r="K73" s="88">
        <f t="shared" si="35"/>
        <v>128.5</v>
      </c>
      <c r="L73" s="88">
        <f t="shared" si="36"/>
        <v>138.78</v>
      </c>
      <c r="M73" s="63">
        <v>2.25</v>
      </c>
      <c r="N73" s="90">
        <f t="shared" si="37"/>
        <v>0.1422</v>
      </c>
      <c r="O73" s="91">
        <f t="shared" si="38"/>
        <v>0.07</v>
      </c>
      <c r="P73" s="92">
        <f t="shared" si="39"/>
        <v>0.01</v>
      </c>
      <c r="Q73" s="93">
        <f t="shared" si="40"/>
        <v>18.27</v>
      </c>
      <c r="R73" s="1" t="s">
        <v>635</v>
      </c>
      <c r="S73" s="94">
        <f t="shared" si="22"/>
        <v>50</v>
      </c>
      <c r="T73" s="95">
        <f t="shared" si="23"/>
        <v>2.57</v>
      </c>
      <c r="U73" s="96">
        <f t="shared" si="24"/>
        <v>2.25</v>
      </c>
      <c r="W73" s="7" t="s">
        <v>636</v>
      </c>
    </row>
    <row r="74" spans="1:23" ht="21" customHeight="1">
      <c r="A74" s="79" t="s">
        <v>45</v>
      </c>
      <c r="B74" s="104" t="s">
        <v>133</v>
      </c>
      <c r="C74" s="81" t="s">
        <v>14</v>
      </c>
      <c r="D74" s="81">
        <v>700</v>
      </c>
      <c r="E74" s="82">
        <f t="shared" si="33"/>
        <v>2.57</v>
      </c>
      <c r="F74" s="122"/>
      <c r="G74" s="84">
        <v>8</v>
      </c>
      <c r="H74" s="124"/>
      <c r="I74" s="86">
        <f t="shared" si="34"/>
        <v>2.78</v>
      </c>
      <c r="J74" s="103" t="s">
        <v>145</v>
      </c>
      <c r="K74" s="88">
        <f t="shared" si="35"/>
        <v>1799</v>
      </c>
      <c r="L74" s="88">
        <f t="shared" si="36"/>
        <v>1942.92</v>
      </c>
      <c r="M74" s="63">
        <v>2.25</v>
      </c>
      <c r="N74" s="90">
        <f t="shared" si="37"/>
        <v>0.1422</v>
      </c>
      <c r="O74" s="91">
        <f t="shared" si="38"/>
        <v>0.96</v>
      </c>
      <c r="P74" s="92">
        <f t="shared" si="39"/>
        <v>0.14</v>
      </c>
      <c r="Q74" s="93">
        <f t="shared" si="40"/>
        <v>255.82</v>
      </c>
      <c r="R74" s="1" t="s">
        <v>637</v>
      </c>
      <c r="S74" s="94">
        <f t="shared" si="22"/>
        <v>700</v>
      </c>
      <c r="T74" s="95">
        <f t="shared" si="23"/>
        <v>2.57</v>
      </c>
      <c r="U74" s="96">
        <f t="shared" si="24"/>
        <v>2.25</v>
      </c>
      <c r="W74" s="7" t="s">
        <v>638</v>
      </c>
    </row>
    <row r="75" spans="1:23" ht="21" customHeight="1">
      <c r="A75" s="79" t="s">
        <v>47</v>
      </c>
      <c r="B75" s="104" t="s">
        <v>135</v>
      </c>
      <c r="C75" s="81" t="s">
        <v>14</v>
      </c>
      <c r="D75" s="81">
        <v>1000</v>
      </c>
      <c r="E75" s="82">
        <f t="shared" si="33"/>
        <v>2.57</v>
      </c>
      <c r="F75" s="122"/>
      <c r="G75" s="84">
        <v>8</v>
      </c>
      <c r="H75" s="124"/>
      <c r="I75" s="86">
        <f t="shared" si="34"/>
        <v>2.78</v>
      </c>
      <c r="J75" s="103" t="s">
        <v>145</v>
      </c>
      <c r="K75" s="88">
        <f t="shared" si="35"/>
        <v>2570</v>
      </c>
      <c r="L75" s="88">
        <f t="shared" si="36"/>
        <v>2775.6</v>
      </c>
      <c r="M75" s="63">
        <v>2.25</v>
      </c>
      <c r="N75" s="90">
        <f t="shared" si="37"/>
        <v>0.1422</v>
      </c>
      <c r="O75" s="91">
        <f t="shared" si="38"/>
        <v>1.36</v>
      </c>
      <c r="P75" s="92">
        <f t="shared" si="39"/>
        <v>0.19</v>
      </c>
      <c r="Q75" s="93">
        <f t="shared" si="40"/>
        <v>365.45</v>
      </c>
      <c r="R75" s="1" t="s">
        <v>639</v>
      </c>
      <c r="S75" s="94">
        <f t="shared" si="22"/>
        <v>1000</v>
      </c>
      <c r="T75" s="95">
        <f t="shared" si="23"/>
        <v>2.57</v>
      </c>
      <c r="U75" s="96">
        <f t="shared" si="24"/>
        <v>2.25</v>
      </c>
      <c r="W75" s="7" t="s">
        <v>640</v>
      </c>
    </row>
    <row r="76" spans="1:23" ht="21.75" customHeight="1">
      <c r="A76" s="79" t="s">
        <v>49</v>
      </c>
      <c r="B76" s="104" t="s">
        <v>147</v>
      </c>
      <c r="C76" s="81" t="s">
        <v>14</v>
      </c>
      <c r="D76" s="81">
        <v>800</v>
      </c>
      <c r="E76" s="82">
        <f t="shared" si="33"/>
        <v>2.57</v>
      </c>
      <c r="F76" s="122"/>
      <c r="G76" s="84">
        <v>8</v>
      </c>
      <c r="H76" s="124"/>
      <c r="I76" s="86">
        <f t="shared" si="34"/>
        <v>2.78</v>
      </c>
      <c r="J76" s="103" t="s">
        <v>145</v>
      </c>
      <c r="K76" s="88">
        <f t="shared" si="35"/>
        <v>2056</v>
      </c>
      <c r="L76" s="88">
        <f t="shared" si="36"/>
        <v>2220.48</v>
      </c>
      <c r="M76" s="63">
        <v>2.25</v>
      </c>
      <c r="N76" s="90">
        <f t="shared" si="37"/>
        <v>0.1422</v>
      </c>
      <c r="O76" s="91">
        <f t="shared" si="38"/>
        <v>1.09</v>
      </c>
      <c r="P76" s="92">
        <f t="shared" si="39"/>
        <v>0.15</v>
      </c>
      <c r="Q76" s="93">
        <f t="shared" si="40"/>
        <v>292.36</v>
      </c>
      <c r="R76" s="1" t="s">
        <v>641</v>
      </c>
      <c r="S76" s="94">
        <f t="shared" si="22"/>
        <v>800</v>
      </c>
      <c r="T76" s="95">
        <f t="shared" si="23"/>
        <v>2.57</v>
      </c>
      <c r="U76" s="96">
        <f t="shared" si="24"/>
        <v>2.25</v>
      </c>
      <c r="W76" s="7" t="s">
        <v>642</v>
      </c>
    </row>
    <row r="77" spans="1:23" ht="22.5" customHeight="1">
      <c r="A77" s="79" t="s">
        <v>138</v>
      </c>
      <c r="B77" s="104" t="s">
        <v>148</v>
      </c>
      <c r="C77" s="81" t="s">
        <v>14</v>
      </c>
      <c r="D77" s="81">
        <v>150</v>
      </c>
      <c r="E77" s="82">
        <f t="shared" si="33"/>
        <v>2.57</v>
      </c>
      <c r="F77" s="122"/>
      <c r="G77" s="84">
        <v>8</v>
      </c>
      <c r="H77" s="124"/>
      <c r="I77" s="86">
        <f t="shared" si="34"/>
        <v>2.78</v>
      </c>
      <c r="J77" s="103" t="s">
        <v>145</v>
      </c>
      <c r="K77" s="88">
        <f t="shared" si="35"/>
        <v>385.5</v>
      </c>
      <c r="L77" s="88">
        <f t="shared" si="36"/>
        <v>416.34</v>
      </c>
      <c r="M77" s="63">
        <v>2.25</v>
      </c>
      <c r="N77" s="90">
        <f t="shared" si="37"/>
        <v>0.1422</v>
      </c>
      <c r="O77" s="91">
        <f t="shared" si="38"/>
        <v>0.2</v>
      </c>
      <c r="P77" s="92">
        <f t="shared" si="39"/>
        <v>0.03</v>
      </c>
      <c r="Q77" s="93">
        <f t="shared" si="40"/>
        <v>54.82</v>
      </c>
      <c r="R77" s="1" t="s">
        <v>643</v>
      </c>
      <c r="S77" s="94">
        <f t="shared" si="22"/>
        <v>150</v>
      </c>
      <c r="T77" s="95">
        <f t="shared" si="23"/>
        <v>2.57</v>
      </c>
      <c r="U77" s="96">
        <f t="shared" si="24"/>
        <v>2.25</v>
      </c>
      <c r="W77" s="7" t="s">
        <v>644</v>
      </c>
    </row>
    <row r="78" spans="1:23" ht="21" customHeight="1">
      <c r="A78" s="79" t="s">
        <v>149</v>
      </c>
      <c r="B78" s="104" t="s">
        <v>150</v>
      </c>
      <c r="C78" s="81" t="s">
        <v>14</v>
      </c>
      <c r="D78" s="81">
        <v>50</v>
      </c>
      <c r="E78" s="82">
        <f t="shared" si="33"/>
        <v>2.57</v>
      </c>
      <c r="F78" s="122"/>
      <c r="G78" s="84">
        <v>8</v>
      </c>
      <c r="H78" s="124"/>
      <c r="I78" s="86">
        <f t="shared" si="34"/>
        <v>2.78</v>
      </c>
      <c r="J78" s="103" t="s">
        <v>145</v>
      </c>
      <c r="K78" s="88">
        <f t="shared" si="35"/>
        <v>128.5</v>
      </c>
      <c r="L78" s="88">
        <f t="shared" si="36"/>
        <v>138.78</v>
      </c>
      <c r="M78" s="63">
        <v>2.25</v>
      </c>
      <c r="N78" s="90">
        <f t="shared" si="37"/>
        <v>0.1422</v>
      </c>
      <c r="O78" s="91">
        <f t="shared" si="38"/>
        <v>0.07</v>
      </c>
      <c r="P78" s="92">
        <f t="shared" si="39"/>
        <v>0.01</v>
      </c>
      <c r="Q78" s="93">
        <f t="shared" si="40"/>
        <v>18.27</v>
      </c>
      <c r="R78" s="1" t="s">
        <v>645</v>
      </c>
      <c r="S78" s="94">
        <f t="shared" si="22"/>
        <v>50</v>
      </c>
      <c r="T78" s="95">
        <f t="shared" si="23"/>
        <v>2.57</v>
      </c>
      <c r="U78" s="96">
        <f t="shared" si="24"/>
        <v>2.25</v>
      </c>
      <c r="W78" s="7" t="s">
        <v>646</v>
      </c>
    </row>
    <row r="79" spans="1:23" ht="14.25" customHeight="1">
      <c r="A79" s="79">
        <v>53</v>
      </c>
      <c r="B79" s="104" t="s">
        <v>647</v>
      </c>
      <c r="C79" s="81" t="s">
        <v>14</v>
      </c>
      <c r="D79" s="81">
        <v>4</v>
      </c>
      <c r="E79" s="82">
        <v>19.88</v>
      </c>
      <c r="F79" s="122"/>
      <c r="G79" s="84">
        <v>8</v>
      </c>
      <c r="H79" s="123"/>
      <c r="I79" s="86">
        <f t="shared" si="34"/>
        <v>21.47</v>
      </c>
      <c r="J79" s="87" t="s">
        <v>34</v>
      </c>
      <c r="K79" s="88">
        <f t="shared" si="35"/>
        <v>79.52</v>
      </c>
      <c r="L79" s="88">
        <f t="shared" si="36"/>
        <v>85.88</v>
      </c>
      <c r="M79" s="63">
        <v>1.74</v>
      </c>
      <c r="N79" s="90">
        <f t="shared" si="37"/>
        <v>10.4253</v>
      </c>
      <c r="O79" s="91">
        <f t="shared" si="38"/>
        <v>0.04</v>
      </c>
      <c r="P79" s="92">
        <f t="shared" si="39"/>
        <v>0.42</v>
      </c>
      <c r="Q79" s="93">
        <f t="shared" si="40"/>
        <v>829.02</v>
      </c>
      <c r="R79" s="1" t="s">
        <v>648</v>
      </c>
      <c r="S79" s="94">
        <f t="shared" si="22"/>
        <v>4</v>
      </c>
      <c r="T79" s="95">
        <f t="shared" si="23"/>
        <v>19.88</v>
      </c>
      <c r="U79" s="96">
        <f t="shared" si="24"/>
        <v>1.74</v>
      </c>
      <c r="W79" s="7" t="s">
        <v>649</v>
      </c>
    </row>
    <row r="80" spans="1:23" ht="14.25" customHeight="1">
      <c r="A80" s="79">
        <v>54</v>
      </c>
      <c r="B80" s="104" t="s">
        <v>650</v>
      </c>
      <c r="C80" s="81" t="s">
        <v>14</v>
      </c>
      <c r="D80" s="81">
        <v>4</v>
      </c>
      <c r="E80" s="82">
        <v>19.88</v>
      </c>
      <c r="F80" s="122"/>
      <c r="G80" s="84">
        <v>8</v>
      </c>
      <c r="H80" s="123"/>
      <c r="I80" s="86">
        <f t="shared" si="34"/>
        <v>21.47</v>
      </c>
      <c r="J80" s="87" t="s">
        <v>34</v>
      </c>
      <c r="K80" s="88">
        <f t="shared" si="35"/>
        <v>79.52</v>
      </c>
      <c r="L80" s="88">
        <f t="shared" si="36"/>
        <v>85.88</v>
      </c>
      <c r="M80" s="63">
        <v>1.74</v>
      </c>
      <c r="N80" s="90">
        <f t="shared" si="37"/>
        <v>10.4253</v>
      </c>
      <c r="O80" s="91">
        <f t="shared" si="38"/>
        <v>0.04</v>
      </c>
      <c r="P80" s="92">
        <f t="shared" si="39"/>
        <v>0.42</v>
      </c>
      <c r="Q80" s="93">
        <f t="shared" si="40"/>
        <v>829.02</v>
      </c>
      <c r="R80" s="1" t="s">
        <v>651</v>
      </c>
      <c r="S80" s="94">
        <f t="shared" si="22"/>
        <v>4</v>
      </c>
      <c r="T80" s="95">
        <f t="shared" si="23"/>
        <v>19.88</v>
      </c>
      <c r="U80" s="96">
        <f t="shared" si="24"/>
        <v>1.74</v>
      </c>
      <c r="W80" s="7" t="s">
        <v>652</v>
      </c>
    </row>
    <row r="81" spans="1:23" ht="14.25" customHeight="1">
      <c r="A81" s="79">
        <v>55</v>
      </c>
      <c r="B81" s="104" t="s">
        <v>653</v>
      </c>
      <c r="C81" s="81" t="s">
        <v>14</v>
      </c>
      <c r="D81" s="81">
        <v>4</v>
      </c>
      <c r="E81" s="82">
        <v>19.88</v>
      </c>
      <c r="F81" s="122"/>
      <c r="G81" s="84">
        <v>8</v>
      </c>
      <c r="H81" s="123"/>
      <c r="I81" s="86">
        <f t="shared" si="34"/>
        <v>21.47</v>
      </c>
      <c r="J81" s="87" t="s">
        <v>34</v>
      </c>
      <c r="K81" s="88">
        <f t="shared" si="35"/>
        <v>79.52</v>
      </c>
      <c r="L81" s="88">
        <f t="shared" si="36"/>
        <v>85.88</v>
      </c>
      <c r="M81" s="63">
        <v>1.74</v>
      </c>
      <c r="N81" s="90">
        <f t="shared" si="37"/>
        <v>10.4253</v>
      </c>
      <c r="O81" s="91">
        <f t="shared" si="38"/>
        <v>0.04</v>
      </c>
      <c r="P81" s="92">
        <f t="shared" si="39"/>
        <v>0.42</v>
      </c>
      <c r="Q81" s="93">
        <f t="shared" si="40"/>
        <v>829.02</v>
      </c>
      <c r="R81" s="1" t="s">
        <v>654</v>
      </c>
      <c r="S81" s="94">
        <f t="shared" si="22"/>
        <v>4</v>
      </c>
      <c r="T81" s="95">
        <f t="shared" si="23"/>
        <v>19.88</v>
      </c>
      <c r="U81" s="96">
        <f t="shared" si="24"/>
        <v>1.74</v>
      </c>
      <c r="W81" s="7" t="s">
        <v>655</v>
      </c>
    </row>
    <row r="82" spans="1:23" ht="14.25" customHeight="1">
      <c r="A82" s="79">
        <v>56</v>
      </c>
      <c r="B82" s="104" t="s">
        <v>656</v>
      </c>
      <c r="C82" s="81" t="s">
        <v>14</v>
      </c>
      <c r="D82" s="81">
        <v>4</v>
      </c>
      <c r="E82" s="82">
        <v>19.88</v>
      </c>
      <c r="F82" s="122"/>
      <c r="G82" s="84">
        <v>8</v>
      </c>
      <c r="H82" s="123"/>
      <c r="I82" s="86">
        <f t="shared" si="34"/>
        <v>21.47</v>
      </c>
      <c r="J82" s="87" t="s">
        <v>34</v>
      </c>
      <c r="K82" s="88">
        <f t="shared" si="35"/>
        <v>79.52</v>
      </c>
      <c r="L82" s="88">
        <f t="shared" si="36"/>
        <v>85.88</v>
      </c>
      <c r="M82" s="63">
        <v>1.74</v>
      </c>
      <c r="N82" s="90">
        <f t="shared" si="37"/>
        <v>10.4253</v>
      </c>
      <c r="O82" s="91">
        <f t="shared" si="38"/>
        <v>0.04</v>
      </c>
      <c r="P82" s="92">
        <f t="shared" si="39"/>
        <v>0.42</v>
      </c>
      <c r="Q82" s="93">
        <f t="shared" si="40"/>
        <v>829.02</v>
      </c>
      <c r="R82" s="1" t="s">
        <v>657</v>
      </c>
      <c r="S82" s="94">
        <f t="shared" si="22"/>
        <v>4</v>
      </c>
      <c r="T82" s="95">
        <f t="shared" si="23"/>
        <v>19.88</v>
      </c>
      <c r="U82" s="96">
        <f t="shared" si="24"/>
        <v>1.74</v>
      </c>
      <c r="W82" s="7" t="s">
        <v>658</v>
      </c>
    </row>
    <row r="83" spans="1:23" ht="14.25" customHeight="1">
      <c r="A83" s="79">
        <v>57</v>
      </c>
      <c r="B83" s="104" t="s">
        <v>659</v>
      </c>
      <c r="C83" s="81" t="s">
        <v>14</v>
      </c>
      <c r="D83" s="81">
        <v>4</v>
      </c>
      <c r="E83" s="82">
        <v>19.88</v>
      </c>
      <c r="F83" s="122"/>
      <c r="G83" s="84">
        <v>8</v>
      </c>
      <c r="H83" s="123"/>
      <c r="I83" s="86">
        <f t="shared" si="34"/>
        <v>21.47</v>
      </c>
      <c r="J83" s="87" t="s">
        <v>34</v>
      </c>
      <c r="K83" s="88">
        <f t="shared" si="35"/>
        <v>79.52</v>
      </c>
      <c r="L83" s="88">
        <f t="shared" si="36"/>
        <v>85.88</v>
      </c>
      <c r="M83" s="63">
        <v>1.74</v>
      </c>
      <c r="N83" s="90">
        <f t="shared" si="37"/>
        <v>10.4253</v>
      </c>
      <c r="O83" s="91">
        <f t="shared" si="38"/>
        <v>0.04</v>
      </c>
      <c r="P83" s="92">
        <f t="shared" si="39"/>
        <v>0.42</v>
      </c>
      <c r="Q83" s="93">
        <f t="shared" si="40"/>
        <v>829.02</v>
      </c>
      <c r="R83" s="1" t="s">
        <v>660</v>
      </c>
      <c r="S83" s="94">
        <f t="shared" si="22"/>
        <v>4</v>
      </c>
      <c r="T83" s="95">
        <f t="shared" si="23"/>
        <v>19.88</v>
      </c>
      <c r="U83" s="96">
        <f t="shared" si="24"/>
        <v>1.74</v>
      </c>
      <c r="W83" s="7" t="s">
        <v>661</v>
      </c>
    </row>
    <row r="84" spans="1:23" ht="14.25" customHeight="1">
      <c r="A84" s="79">
        <v>58</v>
      </c>
      <c r="B84" s="104" t="s">
        <v>662</v>
      </c>
      <c r="C84" s="81" t="s">
        <v>14</v>
      </c>
      <c r="D84" s="81">
        <v>3</v>
      </c>
      <c r="E84" s="82">
        <v>19.88</v>
      </c>
      <c r="F84" s="122"/>
      <c r="G84" s="84">
        <v>8</v>
      </c>
      <c r="H84" s="123"/>
      <c r="I84" s="86">
        <f t="shared" si="34"/>
        <v>21.47</v>
      </c>
      <c r="J84" s="87" t="s">
        <v>34</v>
      </c>
      <c r="K84" s="88">
        <f t="shared" si="35"/>
        <v>59.64</v>
      </c>
      <c r="L84" s="88">
        <f t="shared" si="36"/>
        <v>64.41</v>
      </c>
      <c r="M84" s="63">
        <v>1.74</v>
      </c>
      <c r="N84" s="90">
        <f t="shared" si="37"/>
        <v>10.4253</v>
      </c>
      <c r="O84" s="91">
        <f t="shared" si="38"/>
        <v>0.03</v>
      </c>
      <c r="P84" s="92">
        <f t="shared" si="39"/>
        <v>0.31</v>
      </c>
      <c r="Q84" s="93">
        <f t="shared" si="40"/>
        <v>621.76</v>
      </c>
      <c r="R84" s="1" t="s">
        <v>663</v>
      </c>
      <c r="S84" s="94">
        <f t="shared" si="22"/>
        <v>3</v>
      </c>
      <c r="T84" s="95">
        <f t="shared" si="23"/>
        <v>19.88</v>
      </c>
      <c r="U84" s="96">
        <f t="shared" si="24"/>
        <v>1.74</v>
      </c>
      <c r="W84" s="7" t="s">
        <v>664</v>
      </c>
    </row>
    <row r="85" spans="1:23" ht="14.25" customHeight="1">
      <c r="A85" s="79">
        <v>59</v>
      </c>
      <c r="B85" s="104" t="s">
        <v>665</v>
      </c>
      <c r="C85" s="81" t="s">
        <v>14</v>
      </c>
      <c r="D85" s="81">
        <v>5</v>
      </c>
      <c r="E85" s="82">
        <v>0.98</v>
      </c>
      <c r="F85" s="122"/>
      <c r="G85" s="84">
        <v>8</v>
      </c>
      <c r="H85" s="123"/>
      <c r="I85" s="86">
        <f t="shared" si="34"/>
        <v>1.06</v>
      </c>
      <c r="J85" s="87" t="s">
        <v>34</v>
      </c>
      <c r="K85" s="88">
        <f t="shared" si="35"/>
        <v>4.9</v>
      </c>
      <c r="L85" s="88">
        <f t="shared" si="36"/>
        <v>5.29</v>
      </c>
      <c r="M85" s="63">
        <v>0.39</v>
      </c>
      <c r="N85" s="90">
        <f t="shared" si="37"/>
        <v>1.5128</v>
      </c>
      <c r="O85" s="91">
        <f t="shared" si="38"/>
        <v>0</v>
      </c>
      <c r="P85" s="92">
        <f t="shared" si="39"/>
        <v>0</v>
      </c>
      <c r="Q85" s="93">
        <f t="shared" si="40"/>
        <v>7.41</v>
      </c>
      <c r="R85" s="1" t="s">
        <v>666</v>
      </c>
      <c r="S85" s="94">
        <f t="shared" si="22"/>
        <v>5</v>
      </c>
      <c r="T85" s="95">
        <f t="shared" si="23"/>
        <v>0.98</v>
      </c>
      <c r="U85" s="96">
        <f t="shared" si="24"/>
        <v>0.39</v>
      </c>
      <c r="W85" s="7" t="s">
        <v>667</v>
      </c>
    </row>
    <row r="86" spans="1:23" ht="14.25" customHeight="1">
      <c r="A86" s="79">
        <v>60</v>
      </c>
      <c r="B86" s="104" t="s">
        <v>160</v>
      </c>
      <c r="C86" s="81" t="s">
        <v>161</v>
      </c>
      <c r="D86" s="81">
        <v>5</v>
      </c>
      <c r="E86" s="82">
        <v>22.68</v>
      </c>
      <c r="F86" s="122"/>
      <c r="G86" s="84">
        <v>8</v>
      </c>
      <c r="H86" s="123"/>
      <c r="I86" s="86">
        <f t="shared" si="34"/>
        <v>24.49</v>
      </c>
      <c r="J86" s="87" t="s">
        <v>34</v>
      </c>
      <c r="K86" s="88">
        <f t="shared" si="35"/>
        <v>113.4</v>
      </c>
      <c r="L86" s="88">
        <f t="shared" si="36"/>
        <v>122.47</v>
      </c>
      <c r="M86" s="63">
        <v>3.5</v>
      </c>
      <c r="N86" s="90">
        <f t="shared" si="37"/>
        <v>5.48</v>
      </c>
      <c r="O86" s="91">
        <f t="shared" si="38"/>
        <v>0.06</v>
      </c>
      <c r="P86" s="92">
        <f t="shared" si="39"/>
        <v>0.33</v>
      </c>
      <c r="Q86" s="93">
        <f t="shared" si="40"/>
        <v>621.43</v>
      </c>
      <c r="R86" s="1" t="s">
        <v>668</v>
      </c>
      <c r="S86" s="94">
        <f t="shared" si="22"/>
        <v>5</v>
      </c>
      <c r="T86" s="95">
        <f t="shared" si="23"/>
        <v>22.68</v>
      </c>
      <c r="U86" s="96">
        <f t="shared" si="24"/>
        <v>3.5</v>
      </c>
      <c r="V86" s="1" t="s">
        <v>669</v>
      </c>
      <c r="W86" s="7" t="s">
        <v>670</v>
      </c>
    </row>
    <row r="87" spans="1:23" ht="14.25" customHeight="1">
      <c r="A87" s="79">
        <v>61</v>
      </c>
      <c r="B87" s="104" t="s">
        <v>671</v>
      </c>
      <c r="C87" s="81" t="s">
        <v>14</v>
      </c>
      <c r="D87" s="81">
        <v>5</v>
      </c>
      <c r="E87" s="82">
        <v>0.98</v>
      </c>
      <c r="F87" s="122"/>
      <c r="G87" s="84">
        <v>8</v>
      </c>
      <c r="H87" s="123"/>
      <c r="I87" s="86">
        <f t="shared" si="34"/>
        <v>1.06</v>
      </c>
      <c r="J87" s="87" t="s">
        <v>34</v>
      </c>
      <c r="K87" s="88">
        <f t="shared" si="35"/>
        <v>4.9</v>
      </c>
      <c r="L87" s="88">
        <f t="shared" si="36"/>
        <v>5.29</v>
      </c>
      <c r="M87" s="63">
        <v>0.39</v>
      </c>
      <c r="N87" s="90">
        <f t="shared" si="37"/>
        <v>1.5128</v>
      </c>
      <c r="O87" s="91">
        <f t="shared" si="38"/>
        <v>0</v>
      </c>
      <c r="P87" s="92">
        <f t="shared" si="39"/>
        <v>0</v>
      </c>
      <c r="Q87" s="93">
        <f t="shared" si="40"/>
        <v>7.41</v>
      </c>
      <c r="R87" s="1" t="s">
        <v>672</v>
      </c>
      <c r="S87" s="94">
        <f t="shared" si="22"/>
        <v>5</v>
      </c>
      <c r="T87" s="95">
        <f t="shared" si="23"/>
        <v>0.98</v>
      </c>
      <c r="U87" s="96">
        <f t="shared" si="24"/>
        <v>0.39</v>
      </c>
      <c r="W87" s="7" t="s">
        <v>673</v>
      </c>
    </row>
    <row r="88" spans="1:23" ht="45" customHeight="1">
      <c r="A88" s="79">
        <v>62</v>
      </c>
      <c r="B88" s="104" t="s">
        <v>674</v>
      </c>
      <c r="C88" s="81"/>
      <c r="D88" s="81"/>
      <c r="E88" s="82"/>
      <c r="F88" s="122"/>
      <c r="G88" s="84"/>
      <c r="H88" s="123"/>
      <c r="I88" s="86"/>
      <c r="J88" s="103"/>
      <c r="K88" s="88"/>
      <c r="L88" s="88"/>
      <c r="N88" s="90"/>
      <c r="O88" s="91"/>
      <c r="P88" s="92"/>
      <c r="Q88" s="93"/>
      <c r="S88" s="94">
        <f t="shared" si="22"/>
        <v>0</v>
      </c>
      <c r="T88" s="95">
        <f t="shared" si="23"/>
        <v>0</v>
      </c>
      <c r="U88" s="96">
        <f t="shared" si="24"/>
        <v>0</v>
      </c>
      <c r="W88" s="7" t="s">
        <v>675</v>
      </c>
    </row>
    <row r="89" spans="1:23" ht="15" customHeight="1">
      <c r="A89" s="79" t="s">
        <v>36</v>
      </c>
      <c r="B89" s="104" t="s">
        <v>163</v>
      </c>
      <c r="C89" s="81" t="s">
        <v>14</v>
      </c>
      <c r="D89" s="81">
        <v>20</v>
      </c>
      <c r="E89" s="82">
        <f>M89*$M$8%+M89</f>
        <v>1.68</v>
      </c>
      <c r="F89" s="122"/>
      <c r="G89" s="84">
        <v>8</v>
      </c>
      <c r="H89" s="123"/>
      <c r="I89" s="86">
        <f>E89*G89%+E89</f>
        <v>1.81</v>
      </c>
      <c r="J89" s="87" t="s">
        <v>164</v>
      </c>
      <c r="K89" s="88">
        <f>D89*E89</f>
        <v>33.6</v>
      </c>
      <c r="L89" s="88">
        <f>K89*G89%+K89</f>
        <v>36.29</v>
      </c>
      <c r="M89" s="63">
        <v>1.47</v>
      </c>
      <c r="N89" s="90">
        <f>(E89-M89)*100%/M89</f>
        <v>0.1429</v>
      </c>
      <c r="O89" s="91">
        <f>(K89/$K$192)*100</f>
        <v>0.02</v>
      </c>
      <c r="P89" s="92">
        <f>O89*N89</f>
        <v>0</v>
      </c>
      <c r="Q89" s="93">
        <f>K89*N89</f>
        <v>4.8</v>
      </c>
      <c r="R89" s="1" t="s">
        <v>676</v>
      </c>
      <c r="S89" s="94">
        <f t="shared" si="22"/>
        <v>20</v>
      </c>
      <c r="T89" s="95">
        <f t="shared" si="23"/>
        <v>1.68</v>
      </c>
      <c r="U89" s="96">
        <f t="shared" si="24"/>
        <v>1.47</v>
      </c>
      <c r="W89" s="7" t="s">
        <v>677</v>
      </c>
    </row>
    <row r="90" spans="1:23" ht="15" customHeight="1">
      <c r="A90" s="79" t="s">
        <v>39</v>
      </c>
      <c r="B90" s="104" t="s">
        <v>165</v>
      </c>
      <c r="C90" s="81" t="s">
        <v>14</v>
      </c>
      <c r="D90" s="81">
        <v>180</v>
      </c>
      <c r="E90" s="82">
        <f>M90*$M$8%+M90</f>
        <v>1.68</v>
      </c>
      <c r="F90" s="122"/>
      <c r="G90" s="84">
        <v>8</v>
      </c>
      <c r="H90" s="123"/>
      <c r="I90" s="86">
        <f>E90*G90%+E90</f>
        <v>1.81</v>
      </c>
      <c r="J90" s="87" t="s">
        <v>166</v>
      </c>
      <c r="K90" s="88">
        <f>D90*E90</f>
        <v>302.4</v>
      </c>
      <c r="L90" s="88">
        <f>K90*G90%+K90</f>
        <v>326.59</v>
      </c>
      <c r="M90" s="63">
        <v>1.47</v>
      </c>
      <c r="N90" s="90">
        <f>(E90-M90)*100%/M90</f>
        <v>0.1429</v>
      </c>
      <c r="O90" s="91">
        <f>(K90/$K$192)*100</f>
        <v>0.16</v>
      </c>
      <c r="P90" s="92">
        <f>O90*N90</f>
        <v>0.02</v>
      </c>
      <c r="Q90" s="93">
        <f>K90*N90</f>
        <v>43.21</v>
      </c>
      <c r="R90" s="1" t="s">
        <v>678</v>
      </c>
      <c r="S90" s="94">
        <f t="shared" si="22"/>
        <v>180</v>
      </c>
      <c r="T90" s="95">
        <f t="shared" si="23"/>
        <v>1.68</v>
      </c>
      <c r="U90" s="96">
        <f t="shared" si="24"/>
        <v>1.47</v>
      </c>
      <c r="W90" s="7" t="s">
        <v>679</v>
      </c>
    </row>
    <row r="91" spans="1:23" ht="15" customHeight="1">
      <c r="A91" s="79">
        <v>63</v>
      </c>
      <c r="B91" s="104" t="s">
        <v>680</v>
      </c>
      <c r="C91" s="81"/>
      <c r="D91" s="81"/>
      <c r="E91" s="82"/>
      <c r="F91" s="122"/>
      <c r="G91" s="84"/>
      <c r="H91" s="123"/>
      <c r="I91" s="86"/>
      <c r="J91" s="103"/>
      <c r="K91" s="88"/>
      <c r="L91" s="88"/>
      <c r="N91" s="90"/>
      <c r="O91" s="91"/>
      <c r="P91" s="92"/>
      <c r="Q91" s="93"/>
      <c r="S91" s="94">
        <f t="shared" si="22"/>
        <v>0</v>
      </c>
      <c r="T91" s="95">
        <f t="shared" si="23"/>
        <v>0</v>
      </c>
      <c r="U91" s="96">
        <f t="shared" si="24"/>
        <v>0</v>
      </c>
      <c r="W91" s="7" t="s">
        <v>681</v>
      </c>
    </row>
    <row r="92" spans="1:23" ht="15" customHeight="1">
      <c r="A92" s="79" t="s">
        <v>36</v>
      </c>
      <c r="B92" s="104" t="s">
        <v>168</v>
      </c>
      <c r="C92" s="81" t="s">
        <v>23</v>
      </c>
      <c r="D92" s="81">
        <v>3</v>
      </c>
      <c r="E92" s="82">
        <f>M92*$M$8%+M92</f>
        <v>3.09</v>
      </c>
      <c r="F92" s="122"/>
      <c r="G92" s="84">
        <v>8</v>
      </c>
      <c r="H92" s="123"/>
      <c r="I92" s="86">
        <f>E92*G92%+E92</f>
        <v>3.34</v>
      </c>
      <c r="J92" s="103" t="s">
        <v>169</v>
      </c>
      <c r="K92" s="88">
        <f>D92*E92</f>
        <v>9.27</v>
      </c>
      <c r="L92" s="88">
        <f>K92*G92%+K92</f>
        <v>10.01</v>
      </c>
      <c r="M92" s="63">
        <v>2.71</v>
      </c>
      <c r="N92" s="90">
        <f>(E92-M92)*100%/M92</f>
        <v>0.1402</v>
      </c>
      <c r="O92" s="91">
        <f>(K92/$K$192)*100</f>
        <v>0</v>
      </c>
      <c r="P92" s="92">
        <f>O92*N92</f>
        <v>0</v>
      </c>
      <c r="Q92" s="93">
        <f>K92*N92</f>
        <v>1.3</v>
      </c>
      <c r="R92" s="1" t="s">
        <v>682</v>
      </c>
      <c r="S92" s="94">
        <f t="shared" si="22"/>
        <v>3</v>
      </c>
      <c r="T92" s="95">
        <f t="shared" si="23"/>
        <v>3.09</v>
      </c>
      <c r="U92" s="96">
        <f t="shared" si="24"/>
        <v>2.71</v>
      </c>
      <c r="W92" s="7" t="s">
        <v>683</v>
      </c>
    </row>
    <row r="93" spans="1:23" ht="15" customHeight="1">
      <c r="A93" s="79" t="s">
        <v>39</v>
      </c>
      <c r="B93" s="104" t="s">
        <v>170</v>
      </c>
      <c r="C93" s="81" t="s">
        <v>23</v>
      </c>
      <c r="D93" s="81">
        <v>3</v>
      </c>
      <c r="E93" s="82">
        <f>M93*$M$8%+M93</f>
        <v>3.09</v>
      </c>
      <c r="F93" s="122"/>
      <c r="G93" s="84">
        <v>8</v>
      </c>
      <c r="H93" s="123"/>
      <c r="I93" s="86">
        <f>E93*G93%+E93</f>
        <v>3.34</v>
      </c>
      <c r="J93" s="103" t="s">
        <v>171</v>
      </c>
      <c r="K93" s="88">
        <f>D93*E93</f>
        <v>9.27</v>
      </c>
      <c r="L93" s="88">
        <f>K93*G93%+K93</f>
        <v>10.01</v>
      </c>
      <c r="M93" s="63">
        <v>2.71</v>
      </c>
      <c r="N93" s="90">
        <f>(E93-M93)*100%/M93</f>
        <v>0.1402</v>
      </c>
      <c r="O93" s="91">
        <f>(K93/$K$192)*100</f>
        <v>0</v>
      </c>
      <c r="P93" s="92">
        <f>O93*N93</f>
        <v>0</v>
      </c>
      <c r="Q93" s="93">
        <f>K93*N93</f>
        <v>1.3</v>
      </c>
      <c r="R93" s="1" t="s">
        <v>684</v>
      </c>
      <c r="S93" s="94">
        <f t="shared" si="22"/>
        <v>3</v>
      </c>
      <c r="T93" s="95">
        <f t="shared" si="23"/>
        <v>3.09</v>
      </c>
      <c r="U93" s="96">
        <f t="shared" si="24"/>
        <v>2.71</v>
      </c>
      <c r="W93" s="7" t="s">
        <v>685</v>
      </c>
    </row>
    <row r="94" spans="1:23" ht="15" customHeight="1">
      <c r="A94" s="79" t="s">
        <v>41</v>
      </c>
      <c r="B94" s="104" t="s">
        <v>172</v>
      </c>
      <c r="C94" s="81" t="s">
        <v>23</v>
      </c>
      <c r="D94" s="81">
        <v>4</v>
      </c>
      <c r="E94" s="82">
        <f>M94*$M$8%+M94</f>
        <v>3.09</v>
      </c>
      <c r="F94" s="122"/>
      <c r="G94" s="84">
        <v>8</v>
      </c>
      <c r="H94" s="123"/>
      <c r="I94" s="86">
        <f>E94*G94%+E94</f>
        <v>3.34</v>
      </c>
      <c r="J94" s="103" t="s">
        <v>173</v>
      </c>
      <c r="K94" s="88">
        <f>D94*E94</f>
        <v>12.36</v>
      </c>
      <c r="L94" s="88">
        <f>K94*G94%+K94</f>
        <v>13.35</v>
      </c>
      <c r="M94" s="63">
        <v>2.71</v>
      </c>
      <c r="N94" s="90">
        <f>(E94-M94)*100%/M94</f>
        <v>0.1402</v>
      </c>
      <c r="O94" s="91">
        <f>(K94/$K$192)*100</f>
        <v>0.01</v>
      </c>
      <c r="P94" s="92">
        <f>O94*N94</f>
        <v>0</v>
      </c>
      <c r="Q94" s="93">
        <f>K94*N94</f>
        <v>1.73</v>
      </c>
      <c r="R94" s="1" t="s">
        <v>686</v>
      </c>
      <c r="S94" s="94">
        <f t="shared" si="22"/>
        <v>4</v>
      </c>
      <c r="T94" s="95">
        <f t="shared" si="23"/>
        <v>3.09</v>
      </c>
      <c r="U94" s="96">
        <f t="shared" si="24"/>
        <v>2.71</v>
      </c>
      <c r="W94" s="7" t="s">
        <v>687</v>
      </c>
    </row>
    <row r="95" spans="1:23" ht="15" customHeight="1">
      <c r="A95" s="79" t="s">
        <v>43</v>
      </c>
      <c r="B95" s="104" t="s">
        <v>174</v>
      </c>
      <c r="C95" s="81" t="s">
        <v>23</v>
      </c>
      <c r="D95" s="81">
        <v>3</v>
      </c>
      <c r="E95" s="82">
        <f>M95*$M$8%+M95</f>
        <v>3.09</v>
      </c>
      <c r="F95" s="122"/>
      <c r="G95" s="84">
        <v>8</v>
      </c>
      <c r="H95" s="123"/>
      <c r="I95" s="86">
        <f>E95*G95%+E95</f>
        <v>3.34</v>
      </c>
      <c r="J95" s="103" t="s">
        <v>175</v>
      </c>
      <c r="K95" s="88">
        <f>D95*E95</f>
        <v>9.27</v>
      </c>
      <c r="L95" s="88">
        <f>K95*G95%+K95</f>
        <v>10.01</v>
      </c>
      <c r="M95" s="63">
        <v>2.71</v>
      </c>
      <c r="N95" s="90">
        <f>(E95-M95)*100%/M95</f>
        <v>0.1402</v>
      </c>
      <c r="O95" s="91">
        <f>(K95/$K$192)*100</f>
        <v>0</v>
      </c>
      <c r="P95" s="92">
        <f>O95*N95</f>
        <v>0</v>
      </c>
      <c r="Q95" s="93">
        <f>K95*N95</f>
        <v>1.3</v>
      </c>
      <c r="R95" s="1" t="s">
        <v>688</v>
      </c>
      <c r="S95" s="94">
        <f t="shared" si="22"/>
        <v>3</v>
      </c>
      <c r="T95" s="95">
        <f t="shared" si="23"/>
        <v>3.09</v>
      </c>
      <c r="U95" s="96">
        <f t="shared" si="24"/>
        <v>2.71</v>
      </c>
      <c r="W95" s="7" t="s">
        <v>689</v>
      </c>
    </row>
    <row r="96" spans="1:23" ht="15" customHeight="1">
      <c r="A96" s="79" t="s">
        <v>47</v>
      </c>
      <c r="B96" s="104" t="s">
        <v>176</v>
      </c>
      <c r="C96" s="81"/>
      <c r="D96" s="81"/>
      <c r="E96" s="82"/>
      <c r="F96" s="122"/>
      <c r="G96" s="84"/>
      <c r="H96" s="123"/>
      <c r="I96" s="86"/>
      <c r="J96" s="103"/>
      <c r="K96" s="88"/>
      <c r="L96" s="88"/>
      <c r="N96" s="90"/>
      <c r="O96" s="91"/>
      <c r="P96" s="92"/>
      <c r="Q96" s="93"/>
      <c r="S96" s="94">
        <f t="shared" si="22"/>
        <v>0</v>
      </c>
      <c r="T96" s="95">
        <f t="shared" si="23"/>
        <v>0</v>
      </c>
      <c r="U96" s="96">
        <f t="shared" si="24"/>
        <v>0</v>
      </c>
      <c r="W96" s="7" t="s">
        <v>690</v>
      </c>
    </row>
    <row r="97" spans="1:23" ht="15" customHeight="1">
      <c r="A97" s="79" t="s">
        <v>49</v>
      </c>
      <c r="B97" s="104" t="s">
        <v>177</v>
      </c>
      <c r="C97" s="81" t="s">
        <v>23</v>
      </c>
      <c r="D97" s="81">
        <v>15</v>
      </c>
      <c r="E97" s="82">
        <f>M97*$M$8%+M97</f>
        <v>22.61</v>
      </c>
      <c r="F97" s="122"/>
      <c r="G97" s="84">
        <v>8</v>
      </c>
      <c r="H97" s="123"/>
      <c r="I97" s="86">
        <f aca="true" t="shared" si="41" ref="I97:I120">E97*G97%+E97</f>
        <v>24.42</v>
      </c>
      <c r="J97" s="116" t="s">
        <v>97</v>
      </c>
      <c r="K97" s="88">
        <f aca="true" t="shared" si="42" ref="K97:K156">D97*E97</f>
        <v>339.15</v>
      </c>
      <c r="L97" s="88">
        <f aca="true" t="shared" si="43" ref="L97:L156">K97*G97%+K97</f>
        <v>366.28</v>
      </c>
      <c r="M97" s="63">
        <v>19.83</v>
      </c>
      <c r="N97" s="90">
        <f aca="true" t="shared" si="44" ref="N97:N156">(E97-M97)*100%/M97</f>
        <v>0.1402</v>
      </c>
      <c r="O97" s="91">
        <f aca="true" t="shared" si="45" ref="O97:O156">(K97/$K$192)*100</f>
        <v>0.18</v>
      </c>
      <c r="P97" s="92">
        <f aca="true" t="shared" si="46" ref="P97:P156">O97*N97</f>
        <v>0.03</v>
      </c>
      <c r="Q97" s="93">
        <f aca="true" t="shared" si="47" ref="Q97:Q156">K97*N97</f>
        <v>47.55</v>
      </c>
      <c r="R97" s="1" t="s">
        <v>691</v>
      </c>
      <c r="S97" s="94">
        <f t="shared" si="22"/>
        <v>15</v>
      </c>
      <c r="T97" s="95">
        <f t="shared" si="23"/>
        <v>22.61</v>
      </c>
      <c r="U97" s="96">
        <f t="shared" si="24"/>
        <v>19.83</v>
      </c>
      <c r="W97" s="7" t="s">
        <v>692</v>
      </c>
    </row>
    <row r="98" spans="1:23" ht="15" customHeight="1">
      <c r="A98" s="79" t="s">
        <v>138</v>
      </c>
      <c r="B98" s="104" t="s">
        <v>170</v>
      </c>
      <c r="C98" s="81" t="s">
        <v>23</v>
      </c>
      <c r="D98" s="81">
        <v>12</v>
      </c>
      <c r="E98" s="82">
        <f>M98*$M$8%+M98</f>
        <v>22.61</v>
      </c>
      <c r="F98" s="122"/>
      <c r="G98" s="84">
        <v>8</v>
      </c>
      <c r="H98" s="123"/>
      <c r="I98" s="86">
        <f t="shared" si="41"/>
        <v>24.42</v>
      </c>
      <c r="J98" s="116" t="s">
        <v>97</v>
      </c>
      <c r="K98" s="88">
        <f t="shared" si="42"/>
        <v>271.32</v>
      </c>
      <c r="L98" s="88">
        <f t="shared" si="43"/>
        <v>293.03</v>
      </c>
      <c r="M98" s="63">
        <v>19.83</v>
      </c>
      <c r="N98" s="90">
        <f t="shared" si="44"/>
        <v>0.1402</v>
      </c>
      <c r="O98" s="91">
        <f t="shared" si="45"/>
        <v>0.14</v>
      </c>
      <c r="P98" s="92">
        <f t="shared" si="46"/>
        <v>0.02</v>
      </c>
      <c r="Q98" s="93">
        <f t="shared" si="47"/>
        <v>38.04</v>
      </c>
      <c r="R98" s="1" t="s">
        <v>693</v>
      </c>
      <c r="S98" s="94">
        <f t="shared" si="22"/>
        <v>12</v>
      </c>
      <c r="T98" s="95">
        <f t="shared" si="23"/>
        <v>22.61</v>
      </c>
      <c r="U98" s="96">
        <f t="shared" si="24"/>
        <v>19.83</v>
      </c>
      <c r="W98" s="7" t="s">
        <v>694</v>
      </c>
    </row>
    <row r="99" spans="1:23" ht="15" customHeight="1">
      <c r="A99" s="79" t="s">
        <v>149</v>
      </c>
      <c r="B99" s="104" t="s">
        <v>172</v>
      </c>
      <c r="C99" s="81" t="s">
        <v>23</v>
      </c>
      <c r="D99" s="81">
        <v>6</v>
      </c>
      <c r="E99" s="82">
        <f>M99*$M$8%+M99</f>
        <v>25.15</v>
      </c>
      <c r="F99" s="122"/>
      <c r="G99" s="84">
        <v>8</v>
      </c>
      <c r="H99" s="123"/>
      <c r="I99" s="86">
        <f t="shared" si="41"/>
        <v>27.16</v>
      </c>
      <c r="J99" s="116" t="s">
        <v>97</v>
      </c>
      <c r="K99" s="88">
        <f t="shared" si="42"/>
        <v>150.9</v>
      </c>
      <c r="L99" s="88">
        <f t="shared" si="43"/>
        <v>162.97</v>
      </c>
      <c r="M99" s="63">
        <v>22.06</v>
      </c>
      <c r="N99" s="90">
        <f t="shared" si="44"/>
        <v>0.1401</v>
      </c>
      <c r="O99" s="91">
        <f t="shared" si="45"/>
        <v>0.08</v>
      </c>
      <c r="P99" s="92">
        <f t="shared" si="46"/>
        <v>0.01</v>
      </c>
      <c r="Q99" s="93">
        <f t="shared" si="47"/>
        <v>21.14</v>
      </c>
      <c r="R99" s="1" t="s">
        <v>695</v>
      </c>
      <c r="S99" s="94">
        <f t="shared" si="22"/>
        <v>6</v>
      </c>
      <c r="T99" s="95">
        <f t="shared" si="23"/>
        <v>25.15</v>
      </c>
      <c r="U99" s="96">
        <f t="shared" si="24"/>
        <v>22.06</v>
      </c>
      <c r="W99" s="7" t="s">
        <v>696</v>
      </c>
    </row>
    <row r="100" spans="1:23" ht="44.25" customHeight="1">
      <c r="A100" s="79">
        <v>64</v>
      </c>
      <c r="B100" s="104" t="s">
        <v>697</v>
      </c>
      <c r="C100" s="81" t="s">
        <v>14</v>
      </c>
      <c r="D100" s="81">
        <v>100</v>
      </c>
      <c r="E100" s="82">
        <f>M100*$M$8%+M100</f>
        <v>4.06</v>
      </c>
      <c r="F100" s="122"/>
      <c r="G100" s="84">
        <v>8</v>
      </c>
      <c r="H100" s="123"/>
      <c r="I100" s="86">
        <f t="shared" si="41"/>
        <v>4.38</v>
      </c>
      <c r="J100" s="87" t="s">
        <v>179</v>
      </c>
      <c r="K100" s="88">
        <f t="shared" si="42"/>
        <v>406</v>
      </c>
      <c r="L100" s="88">
        <f t="shared" si="43"/>
        <v>438.48</v>
      </c>
      <c r="M100" s="63">
        <v>3.56</v>
      </c>
      <c r="N100" s="90">
        <f t="shared" si="44"/>
        <v>0.1404</v>
      </c>
      <c r="O100" s="91">
        <f t="shared" si="45"/>
        <v>0.22</v>
      </c>
      <c r="P100" s="92">
        <f t="shared" si="46"/>
        <v>0.03</v>
      </c>
      <c r="Q100" s="93">
        <f t="shared" si="47"/>
        <v>57</v>
      </c>
      <c r="R100" s="1" t="s">
        <v>698</v>
      </c>
      <c r="S100" s="94">
        <f t="shared" si="22"/>
        <v>100</v>
      </c>
      <c r="T100" s="95">
        <f t="shared" si="23"/>
        <v>4.06</v>
      </c>
      <c r="U100" s="96">
        <f t="shared" si="24"/>
        <v>3.56</v>
      </c>
      <c r="W100" s="7" t="s">
        <v>699</v>
      </c>
    </row>
    <row r="101" spans="1:23" ht="15" customHeight="1">
      <c r="A101" s="79">
        <v>65</v>
      </c>
      <c r="B101" s="104" t="s">
        <v>700</v>
      </c>
      <c r="C101" s="81" t="s">
        <v>14</v>
      </c>
      <c r="D101" s="81">
        <v>10</v>
      </c>
      <c r="E101" s="82">
        <v>0.5</v>
      </c>
      <c r="F101" s="122"/>
      <c r="G101" s="84">
        <v>8</v>
      </c>
      <c r="H101" s="123"/>
      <c r="I101" s="86">
        <f t="shared" si="41"/>
        <v>0.54</v>
      </c>
      <c r="J101" s="87" t="s">
        <v>34</v>
      </c>
      <c r="K101" s="88">
        <f t="shared" si="42"/>
        <v>5</v>
      </c>
      <c r="L101" s="88">
        <f t="shared" si="43"/>
        <v>5.4</v>
      </c>
      <c r="M101" s="63">
        <v>0.24</v>
      </c>
      <c r="N101" s="90">
        <f t="shared" si="44"/>
        <v>1.0833</v>
      </c>
      <c r="O101" s="91">
        <f t="shared" si="45"/>
        <v>0</v>
      </c>
      <c r="P101" s="92">
        <f t="shared" si="46"/>
        <v>0</v>
      </c>
      <c r="Q101" s="93">
        <f t="shared" si="47"/>
        <v>5.42</v>
      </c>
      <c r="R101" s="1" t="s">
        <v>701</v>
      </c>
      <c r="S101" s="94">
        <f t="shared" si="22"/>
        <v>10</v>
      </c>
      <c r="T101" s="95">
        <f t="shared" si="23"/>
        <v>0.5</v>
      </c>
      <c r="U101" s="96">
        <f t="shared" si="24"/>
        <v>0.24</v>
      </c>
      <c r="W101" s="7" t="s">
        <v>702</v>
      </c>
    </row>
    <row r="102" spans="1:23" ht="15" customHeight="1">
      <c r="A102" s="79">
        <v>66</v>
      </c>
      <c r="B102" s="104" t="s">
        <v>703</v>
      </c>
      <c r="C102" s="81" t="s">
        <v>14</v>
      </c>
      <c r="D102" s="81">
        <v>10</v>
      </c>
      <c r="E102" s="82">
        <v>0.5</v>
      </c>
      <c r="F102" s="122"/>
      <c r="G102" s="84">
        <v>8</v>
      </c>
      <c r="H102" s="123"/>
      <c r="I102" s="86">
        <f t="shared" si="41"/>
        <v>0.54</v>
      </c>
      <c r="J102" s="87" t="s">
        <v>34</v>
      </c>
      <c r="K102" s="88">
        <f t="shared" si="42"/>
        <v>5</v>
      </c>
      <c r="L102" s="88">
        <f t="shared" si="43"/>
        <v>5.4</v>
      </c>
      <c r="M102" s="63">
        <v>0.24</v>
      </c>
      <c r="N102" s="90">
        <f t="shared" si="44"/>
        <v>1.0833</v>
      </c>
      <c r="O102" s="91">
        <f t="shared" si="45"/>
        <v>0</v>
      </c>
      <c r="P102" s="92">
        <f t="shared" si="46"/>
        <v>0</v>
      </c>
      <c r="Q102" s="93">
        <f t="shared" si="47"/>
        <v>5.42</v>
      </c>
      <c r="R102" s="1" t="s">
        <v>704</v>
      </c>
      <c r="S102" s="94">
        <f t="shared" si="22"/>
        <v>10</v>
      </c>
      <c r="T102" s="95">
        <f t="shared" si="23"/>
        <v>0.5</v>
      </c>
      <c r="U102" s="96">
        <f t="shared" si="24"/>
        <v>0.24</v>
      </c>
      <c r="W102" s="7" t="s">
        <v>705</v>
      </c>
    </row>
    <row r="103" spans="1:23" ht="54" customHeight="1">
      <c r="A103" s="79">
        <v>67</v>
      </c>
      <c r="B103" s="104" t="s">
        <v>181</v>
      </c>
      <c r="C103" s="81" t="s">
        <v>14</v>
      </c>
      <c r="D103" s="81">
        <v>100</v>
      </c>
      <c r="E103" s="82">
        <f aca="true" t="shared" si="48" ref="E103:E110">M103*$M$8%+M103</f>
        <v>6.33</v>
      </c>
      <c r="F103" s="122"/>
      <c r="G103" s="84">
        <v>8</v>
      </c>
      <c r="H103" s="123"/>
      <c r="I103" s="86">
        <f t="shared" si="41"/>
        <v>6.84</v>
      </c>
      <c r="J103" s="87" t="s">
        <v>182</v>
      </c>
      <c r="K103" s="88">
        <f t="shared" si="42"/>
        <v>633</v>
      </c>
      <c r="L103" s="88">
        <f t="shared" si="43"/>
        <v>683.64</v>
      </c>
      <c r="M103" s="63">
        <v>5.55</v>
      </c>
      <c r="N103" s="90">
        <f t="shared" si="44"/>
        <v>0.1405</v>
      </c>
      <c r="O103" s="91">
        <f t="shared" si="45"/>
        <v>0.34</v>
      </c>
      <c r="P103" s="92">
        <f t="shared" si="46"/>
        <v>0.05</v>
      </c>
      <c r="Q103" s="93">
        <f t="shared" si="47"/>
        <v>88.94</v>
      </c>
      <c r="R103" s="1" t="s">
        <v>706</v>
      </c>
      <c r="S103" s="94">
        <f t="shared" si="22"/>
        <v>100</v>
      </c>
      <c r="T103" s="95">
        <f t="shared" si="23"/>
        <v>6.33</v>
      </c>
      <c r="U103" s="96">
        <f t="shared" si="24"/>
        <v>5.55</v>
      </c>
      <c r="W103" s="7" t="s">
        <v>707</v>
      </c>
    </row>
    <row r="104" spans="1:23" ht="16.5" customHeight="1">
      <c r="A104" s="79">
        <v>68</v>
      </c>
      <c r="B104" s="104" t="s">
        <v>183</v>
      </c>
      <c r="C104" s="81" t="s">
        <v>14</v>
      </c>
      <c r="D104" s="81">
        <v>120</v>
      </c>
      <c r="E104" s="82">
        <f t="shared" si="48"/>
        <v>1.71</v>
      </c>
      <c r="F104" s="122"/>
      <c r="G104" s="84">
        <v>8</v>
      </c>
      <c r="H104" s="123"/>
      <c r="I104" s="86">
        <f t="shared" si="41"/>
        <v>1.85</v>
      </c>
      <c r="J104" s="87" t="s">
        <v>184</v>
      </c>
      <c r="K104" s="88">
        <f t="shared" si="42"/>
        <v>205.2</v>
      </c>
      <c r="L104" s="88">
        <f t="shared" si="43"/>
        <v>221.62</v>
      </c>
      <c r="M104" s="63">
        <v>1.5</v>
      </c>
      <c r="N104" s="90">
        <f t="shared" si="44"/>
        <v>0.14</v>
      </c>
      <c r="O104" s="91">
        <f t="shared" si="45"/>
        <v>0.11</v>
      </c>
      <c r="P104" s="92">
        <f t="shared" si="46"/>
        <v>0.02</v>
      </c>
      <c r="Q104" s="93">
        <f t="shared" si="47"/>
        <v>28.73</v>
      </c>
      <c r="R104" s="1" t="s">
        <v>708</v>
      </c>
      <c r="S104" s="94">
        <f t="shared" si="22"/>
        <v>120</v>
      </c>
      <c r="T104" s="95">
        <f t="shared" si="23"/>
        <v>1.71</v>
      </c>
      <c r="U104" s="96">
        <f t="shared" si="24"/>
        <v>1.5</v>
      </c>
      <c r="W104" s="7" t="s">
        <v>709</v>
      </c>
    </row>
    <row r="105" spans="1:23" ht="16.5" customHeight="1">
      <c r="A105" s="79">
        <v>69</v>
      </c>
      <c r="B105" s="104" t="s">
        <v>185</v>
      </c>
      <c r="C105" s="81" t="s">
        <v>14</v>
      </c>
      <c r="D105" s="81">
        <v>120</v>
      </c>
      <c r="E105" s="82">
        <f t="shared" si="48"/>
        <v>1.71</v>
      </c>
      <c r="F105" s="122"/>
      <c r="G105" s="84">
        <v>8</v>
      </c>
      <c r="H105" s="123"/>
      <c r="I105" s="86">
        <f t="shared" si="41"/>
        <v>1.85</v>
      </c>
      <c r="J105" s="87" t="s">
        <v>184</v>
      </c>
      <c r="K105" s="88">
        <f t="shared" si="42"/>
        <v>205.2</v>
      </c>
      <c r="L105" s="88">
        <f t="shared" si="43"/>
        <v>221.62</v>
      </c>
      <c r="M105" s="63">
        <v>1.5</v>
      </c>
      <c r="N105" s="90">
        <f t="shared" si="44"/>
        <v>0.14</v>
      </c>
      <c r="O105" s="91">
        <f t="shared" si="45"/>
        <v>0.11</v>
      </c>
      <c r="P105" s="92">
        <f t="shared" si="46"/>
        <v>0.02</v>
      </c>
      <c r="Q105" s="93">
        <f t="shared" si="47"/>
        <v>28.73</v>
      </c>
      <c r="R105" s="1" t="s">
        <v>710</v>
      </c>
      <c r="S105" s="94">
        <f t="shared" si="22"/>
        <v>120</v>
      </c>
      <c r="T105" s="95">
        <f t="shared" si="23"/>
        <v>1.71</v>
      </c>
      <c r="U105" s="96">
        <f t="shared" si="24"/>
        <v>1.5</v>
      </c>
      <c r="W105" s="7" t="s">
        <v>711</v>
      </c>
    </row>
    <row r="106" spans="1:23" ht="16.5" customHeight="1">
      <c r="A106" s="79">
        <v>70</v>
      </c>
      <c r="B106" s="104" t="s">
        <v>186</v>
      </c>
      <c r="C106" s="81" t="s">
        <v>14</v>
      </c>
      <c r="D106" s="81">
        <v>120</v>
      </c>
      <c r="E106" s="82">
        <f t="shared" si="48"/>
        <v>1.71</v>
      </c>
      <c r="F106" s="122"/>
      <c r="G106" s="84">
        <v>8</v>
      </c>
      <c r="H106" s="123"/>
      <c r="I106" s="86">
        <f t="shared" si="41"/>
        <v>1.85</v>
      </c>
      <c r="J106" s="87" t="s">
        <v>184</v>
      </c>
      <c r="K106" s="88">
        <f t="shared" si="42"/>
        <v>205.2</v>
      </c>
      <c r="L106" s="88">
        <f t="shared" si="43"/>
        <v>221.62</v>
      </c>
      <c r="M106" s="63">
        <v>1.5</v>
      </c>
      <c r="N106" s="90">
        <f t="shared" si="44"/>
        <v>0.14</v>
      </c>
      <c r="O106" s="91">
        <f t="shared" si="45"/>
        <v>0.11</v>
      </c>
      <c r="P106" s="92">
        <f t="shared" si="46"/>
        <v>0.02</v>
      </c>
      <c r="Q106" s="93">
        <f t="shared" si="47"/>
        <v>28.73</v>
      </c>
      <c r="R106" s="1" t="s">
        <v>712</v>
      </c>
      <c r="S106" s="94">
        <f t="shared" si="22"/>
        <v>120</v>
      </c>
      <c r="T106" s="95">
        <f t="shared" si="23"/>
        <v>1.71</v>
      </c>
      <c r="U106" s="96">
        <f t="shared" si="24"/>
        <v>1.5</v>
      </c>
      <c r="W106" s="7" t="s">
        <v>713</v>
      </c>
    </row>
    <row r="107" spans="1:23" ht="16.5" customHeight="1">
      <c r="A107" s="79">
        <v>71</v>
      </c>
      <c r="B107" s="104" t="s">
        <v>187</v>
      </c>
      <c r="C107" s="81" t="s">
        <v>14</v>
      </c>
      <c r="D107" s="81">
        <v>120</v>
      </c>
      <c r="E107" s="82">
        <f t="shared" si="48"/>
        <v>1.71</v>
      </c>
      <c r="F107" s="122"/>
      <c r="G107" s="84">
        <v>8</v>
      </c>
      <c r="H107" s="123"/>
      <c r="I107" s="86">
        <f t="shared" si="41"/>
        <v>1.85</v>
      </c>
      <c r="J107" s="87" t="s">
        <v>184</v>
      </c>
      <c r="K107" s="88">
        <f t="shared" si="42"/>
        <v>205.2</v>
      </c>
      <c r="L107" s="88">
        <f t="shared" si="43"/>
        <v>221.62</v>
      </c>
      <c r="M107" s="63">
        <v>1.5</v>
      </c>
      <c r="N107" s="90">
        <f t="shared" si="44"/>
        <v>0.14</v>
      </c>
      <c r="O107" s="91">
        <f t="shared" si="45"/>
        <v>0.11</v>
      </c>
      <c r="P107" s="92">
        <f t="shared" si="46"/>
        <v>0.02</v>
      </c>
      <c r="Q107" s="93">
        <f t="shared" si="47"/>
        <v>28.73</v>
      </c>
      <c r="R107" s="1" t="s">
        <v>714</v>
      </c>
      <c r="S107" s="94">
        <f t="shared" si="22"/>
        <v>120</v>
      </c>
      <c r="T107" s="95">
        <f t="shared" si="23"/>
        <v>1.71</v>
      </c>
      <c r="U107" s="96">
        <f t="shared" si="24"/>
        <v>1.5</v>
      </c>
      <c r="W107" s="7" t="s">
        <v>715</v>
      </c>
    </row>
    <row r="108" spans="1:23" ht="16.5" customHeight="1">
      <c r="A108" s="79">
        <v>72</v>
      </c>
      <c r="B108" s="104" t="s">
        <v>188</v>
      </c>
      <c r="C108" s="81" t="s">
        <v>14</v>
      </c>
      <c r="D108" s="81">
        <v>120</v>
      </c>
      <c r="E108" s="82">
        <f t="shared" si="48"/>
        <v>1.71</v>
      </c>
      <c r="F108" s="122"/>
      <c r="G108" s="84">
        <v>8</v>
      </c>
      <c r="H108" s="123"/>
      <c r="I108" s="86">
        <f t="shared" si="41"/>
        <v>1.85</v>
      </c>
      <c r="J108" s="87" t="s">
        <v>184</v>
      </c>
      <c r="K108" s="88">
        <f t="shared" si="42"/>
        <v>205.2</v>
      </c>
      <c r="L108" s="88">
        <f t="shared" si="43"/>
        <v>221.62</v>
      </c>
      <c r="M108" s="63">
        <v>1.5</v>
      </c>
      <c r="N108" s="90">
        <f t="shared" si="44"/>
        <v>0.14</v>
      </c>
      <c r="O108" s="91">
        <f t="shared" si="45"/>
        <v>0.11</v>
      </c>
      <c r="P108" s="92">
        <f t="shared" si="46"/>
        <v>0.02</v>
      </c>
      <c r="Q108" s="93">
        <f t="shared" si="47"/>
        <v>28.73</v>
      </c>
      <c r="R108" s="1" t="s">
        <v>716</v>
      </c>
      <c r="S108" s="94">
        <f t="shared" si="22"/>
        <v>120</v>
      </c>
      <c r="T108" s="95">
        <f t="shared" si="23"/>
        <v>1.71</v>
      </c>
      <c r="U108" s="96">
        <f t="shared" si="24"/>
        <v>1.5</v>
      </c>
      <c r="W108" s="7" t="s">
        <v>717</v>
      </c>
    </row>
    <row r="109" spans="1:23" ht="16.5" customHeight="1">
      <c r="A109" s="79">
        <v>73</v>
      </c>
      <c r="B109" s="104" t="s">
        <v>189</v>
      </c>
      <c r="C109" s="81" t="s">
        <v>14</v>
      </c>
      <c r="D109" s="81">
        <v>120</v>
      </c>
      <c r="E109" s="82">
        <f t="shared" si="48"/>
        <v>1.71</v>
      </c>
      <c r="F109" s="122"/>
      <c r="G109" s="84">
        <v>8</v>
      </c>
      <c r="H109" s="123"/>
      <c r="I109" s="86">
        <f t="shared" si="41"/>
        <v>1.85</v>
      </c>
      <c r="J109" s="87" t="s">
        <v>184</v>
      </c>
      <c r="K109" s="88">
        <f t="shared" si="42"/>
        <v>205.2</v>
      </c>
      <c r="L109" s="88">
        <f t="shared" si="43"/>
        <v>221.62</v>
      </c>
      <c r="M109" s="63">
        <v>1.5</v>
      </c>
      <c r="N109" s="90">
        <f t="shared" si="44"/>
        <v>0.14</v>
      </c>
      <c r="O109" s="91">
        <f t="shared" si="45"/>
        <v>0.11</v>
      </c>
      <c r="P109" s="92">
        <f t="shared" si="46"/>
        <v>0.02</v>
      </c>
      <c r="Q109" s="93">
        <f t="shared" si="47"/>
        <v>28.73</v>
      </c>
      <c r="R109" s="1" t="s">
        <v>718</v>
      </c>
      <c r="S109" s="94">
        <f t="shared" si="22"/>
        <v>120</v>
      </c>
      <c r="T109" s="95">
        <f t="shared" si="23"/>
        <v>1.71</v>
      </c>
      <c r="U109" s="96">
        <f t="shared" si="24"/>
        <v>1.5</v>
      </c>
      <c r="W109" s="7" t="s">
        <v>719</v>
      </c>
    </row>
    <row r="110" spans="1:23" ht="16.5" customHeight="1">
      <c r="A110" s="79">
        <v>74</v>
      </c>
      <c r="B110" s="104" t="s">
        <v>190</v>
      </c>
      <c r="C110" s="81" t="s">
        <v>14</v>
      </c>
      <c r="D110" s="81">
        <v>120</v>
      </c>
      <c r="E110" s="82">
        <f t="shared" si="48"/>
        <v>1.71</v>
      </c>
      <c r="F110" s="122"/>
      <c r="G110" s="84">
        <v>8</v>
      </c>
      <c r="H110" s="123"/>
      <c r="I110" s="86">
        <f t="shared" si="41"/>
        <v>1.85</v>
      </c>
      <c r="J110" s="87" t="s">
        <v>184</v>
      </c>
      <c r="K110" s="88">
        <f t="shared" si="42"/>
        <v>205.2</v>
      </c>
      <c r="L110" s="88">
        <f t="shared" si="43"/>
        <v>221.62</v>
      </c>
      <c r="M110" s="63">
        <v>1.5</v>
      </c>
      <c r="N110" s="90">
        <f t="shared" si="44"/>
        <v>0.14</v>
      </c>
      <c r="O110" s="91">
        <f t="shared" si="45"/>
        <v>0.11</v>
      </c>
      <c r="P110" s="92">
        <f t="shared" si="46"/>
        <v>0.02</v>
      </c>
      <c r="Q110" s="93">
        <f t="shared" si="47"/>
        <v>28.73</v>
      </c>
      <c r="R110" s="1" t="s">
        <v>720</v>
      </c>
      <c r="S110" s="94">
        <f t="shared" si="22"/>
        <v>120</v>
      </c>
      <c r="T110" s="95">
        <f t="shared" si="23"/>
        <v>1.71</v>
      </c>
      <c r="U110" s="96">
        <f t="shared" si="24"/>
        <v>1.5</v>
      </c>
      <c r="W110" s="7" t="s">
        <v>721</v>
      </c>
    </row>
    <row r="111" spans="1:23" ht="16.5" customHeight="1">
      <c r="A111" s="79">
        <v>75</v>
      </c>
      <c r="B111" s="104" t="s">
        <v>191</v>
      </c>
      <c r="C111" s="81" t="s">
        <v>14</v>
      </c>
      <c r="D111" s="81">
        <v>4</v>
      </c>
      <c r="E111" s="82">
        <v>34</v>
      </c>
      <c r="F111" s="122"/>
      <c r="G111" s="84">
        <v>8</v>
      </c>
      <c r="H111" s="123"/>
      <c r="I111" s="86">
        <f t="shared" si="41"/>
        <v>36.72</v>
      </c>
      <c r="J111" s="87" t="s">
        <v>34</v>
      </c>
      <c r="K111" s="88">
        <f t="shared" si="42"/>
        <v>136</v>
      </c>
      <c r="L111" s="88">
        <f t="shared" si="43"/>
        <v>146.88</v>
      </c>
      <c r="M111" s="63">
        <v>1.55</v>
      </c>
      <c r="N111" s="90">
        <f t="shared" si="44"/>
        <v>20.9355</v>
      </c>
      <c r="O111" s="91">
        <f t="shared" si="45"/>
        <v>0.07</v>
      </c>
      <c r="P111" s="92">
        <f t="shared" si="46"/>
        <v>1.47</v>
      </c>
      <c r="Q111" s="93">
        <f t="shared" si="47"/>
        <v>2847.23</v>
      </c>
      <c r="R111" s="1" t="s">
        <v>722</v>
      </c>
      <c r="S111" s="94">
        <f t="shared" si="22"/>
        <v>4</v>
      </c>
      <c r="T111" s="95">
        <f t="shared" si="23"/>
        <v>34</v>
      </c>
      <c r="U111" s="96">
        <f t="shared" si="24"/>
        <v>1.55</v>
      </c>
      <c r="W111" s="7" t="s">
        <v>723</v>
      </c>
    </row>
    <row r="112" spans="1:23" ht="16.5" customHeight="1">
      <c r="A112" s="79">
        <v>76</v>
      </c>
      <c r="B112" s="104" t="s">
        <v>192</v>
      </c>
      <c r="C112" s="81" t="s">
        <v>14</v>
      </c>
      <c r="D112" s="81">
        <v>4</v>
      </c>
      <c r="E112" s="82">
        <v>34</v>
      </c>
      <c r="F112" s="122"/>
      <c r="G112" s="84">
        <v>8</v>
      </c>
      <c r="H112" s="123"/>
      <c r="I112" s="86">
        <f t="shared" si="41"/>
        <v>36.72</v>
      </c>
      <c r="J112" s="87" t="s">
        <v>34</v>
      </c>
      <c r="K112" s="88">
        <f t="shared" si="42"/>
        <v>136</v>
      </c>
      <c r="L112" s="88">
        <f t="shared" si="43"/>
        <v>146.88</v>
      </c>
      <c r="M112" s="63">
        <v>1.55</v>
      </c>
      <c r="N112" s="90">
        <f t="shared" si="44"/>
        <v>20.9355</v>
      </c>
      <c r="O112" s="91">
        <f t="shared" si="45"/>
        <v>0.07</v>
      </c>
      <c r="P112" s="92">
        <f t="shared" si="46"/>
        <v>1.47</v>
      </c>
      <c r="Q112" s="93">
        <f t="shared" si="47"/>
        <v>2847.23</v>
      </c>
      <c r="R112" s="1" t="s">
        <v>724</v>
      </c>
      <c r="S112" s="94">
        <f t="shared" si="22"/>
        <v>4</v>
      </c>
      <c r="T112" s="95">
        <f t="shared" si="23"/>
        <v>34</v>
      </c>
      <c r="U112" s="96">
        <f t="shared" si="24"/>
        <v>1.55</v>
      </c>
      <c r="W112" s="7" t="s">
        <v>725</v>
      </c>
    </row>
    <row r="113" spans="1:23" ht="16.5" customHeight="1">
      <c r="A113" s="79">
        <v>77</v>
      </c>
      <c r="B113" s="104" t="s">
        <v>726</v>
      </c>
      <c r="C113" s="81" t="s">
        <v>14</v>
      </c>
      <c r="D113" s="81">
        <v>4</v>
      </c>
      <c r="E113" s="82">
        <v>34</v>
      </c>
      <c r="F113" s="122"/>
      <c r="G113" s="84">
        <v>8</v>
      </c>
      <c r="H113" s="123"/>
      <c r="I113" s="86">
        <f t="shared" si="41"/>
        <v>36.72</v>
      </c>
      <c r="J113" s="87" t="s">
        <v>34</v>
      </c>
      <c r="K113" s="88">
        <f t="shared" si="42"/>
        <v>136</v>
      </c>
      <c r="L113" s="88">
        <f t="shared" si="43"/>
        <v>146.88</v>
      </c>
      <c r="M113" s="63">
        <v>1.55</v>
      </c>
      <c r="N113" s="90">
        <f t="shared" si="44"/>
        <v>20.9355</v>
      </c>
      <c r="O113" s="91">
        <f t="shared" si="45"/>
        <v>0.07</v>
      </c>
      <c r="P113" s="92">
        <f t="shared" si="46"/>
        <v>1.47</v>
      </c>
      <c r="Q113" s="93">
        <f t="shared" si="47"/>
        <v>2847.23</v>
      </c>
      <c r="R113" s="1" t="s">
        <v>724</v>
      </c>
      <c r="S113" s="94">
        <f t="shared" si="22"/>
        <v>4</v>
      </c>
      <c r="T113" s="95">
        <f t="shared" si="23"/>
        <v>34</v>
      </c>
      <c r="U113" s="96">
        <f t="shared" si="24"/>
        <v>1.55</v>
      </c>
      <c r="W113" s="7" t="s">
        <v>727</v>
      </c>
    </row>
    <row r="114" spans="1:23" ht="16.5" customHeight="1">
      <c r="A114" s="79">
        <v>78</v>
      </c>
      <c r="B114" s="104" t="s">
        <v>728</v>
      </c>
      <c r="C114" s="81" t="s">
        <v>14</v>
      </c>
      <c r="D114" s="81">
        <v>2</v>
      </c>
      <c r="E114" s="82">
        <v>34</v>
      </c>
      <c r="F114" s="122"/>
      <c r="G114" s="84">
        <v>8</v>
      </c>
      <c r="H114" s="123"/>
      <c r="I114" s="86">
        <f t="shared" si="41"/>
        <v>36.72</v>
      </c>
      <c r="J114" s="87" t="s">
        <v>34</v>
      </c>
      <c r="K114" s="88">
        <f t="shared" si="42"/>
        <v>68</v>
      </c>
      <c r="L114" s="88">
        <f t="shared" si="43"/>
        <v>73.44</v>
      </c>
      <c r="M114" s="63">
        <v>1.55</v>
      </c>
      <c r="N114" s="90">
        <f t="shared" si="44"/>
        <v>20.9355</v>
      </c>
      <c r="O114" s="91">
        <f t="shared" si="45"/>
        <v>0.04</v>
      </c>
      <c r="P114" s="92">
        <f t="shared" si="46"/>
        <v>0.84</v>
      </c>
      <c r="Q114" s="93">
        <f t="shared" si="47"/>
        <v>1423.61</v>
      </c>
      <c r="R114" s="1" t="s">
        <v>729</v>
      </c>
      <c r="S114" s="94">
        <f t="shared" si="22"/>
        <v>2</v>
      </c>
      <c r="T114" s="95">
        <f t="shared" si="23"/>
        <v>34</v>
      </c>
      <c r="U114" s="96">
        <f t="shared" si="24"/>
        <v>1.55</v>
      </c>
      <c r="W114" s="7" t="s">
        <v>730</v>
      </c>
    </row>
    <row r="115" spans="1:23" ht="16.5" customHeight="1">
      <c r="A115" s="79">
        <v>79</v>
      </c>
      <c r="B115" s="104" t="s">
        <v>195</v>
      </c>
      <c r="C115" s="81" t="s">
        <v>14</v>
      </c>
      <c r="D115" s="81">
        <v>5</v>
      </c>
      <c r="E115" s="82">
        <f>M115*$M$8%+M115</f>
        <v>57</v>
      </c>
      <c r="F115" s="122"/>
      <c r="G115" s="84">
        <v>8</v>
      </c>
      <c r="H115" s="123"/>
      <c r="I115" s="86">
        <f t="shared" si="41"/>
        <v>61.56</v>
      </c>
      <c r="J115" s="87" t="s">
        <v>196</v>
      </c>
      <c r="K115" s="88">
        <f t="shared" si="42"/>
        <v>285</v>
      </c>
      <c r="L115" s="88">
        <f t="shared" si="43"/>
        <v>307.8</v>
      </c>
      <c r="M115" s="63">
        <v>50</v>
      </c>
      <c r="N115" s="90">
        <f t="shared" si="44"/>
        <v>0.14</v>
      </c>
      <c r="O115" s="91">
        <f t="shared" si="45"/>
        <v>0.15</v>
      </c>
      <c r="P115" s="92">
        <f t="shared" si="46"/>
        <v>0.02</v>
      </c>
      <c r="Q115" s="93">
        <f t="shared" si="47"/>
        <v>39.9</v>
      </c>
      <c r="R115" s="1" t="s">
        <v>731</v>
      </c>
      <c r="S115" s="94">
        <f t="shared" si="22"/>
        <v>5</v>
      </c>
      <c r="T115" s="95">
        <f t="shared" si="23"/>
        <v>57</v>
      </c>
      <c r="U115" s="96">
        <f t="shared" si="24"/>
        <v>50</v>
      </c>
      <c r="W115" s="7" t="s">
        <v>732</v>
      </c>
    </row>
    <row r="116" spans="1:23" ht="16.5" customHeight="1">
      <c r="A116" s="79">
        <v>80</v>
      </c>
      <c r="B116" s="104" t="s">
        <v>197</v>
      </c>
      <c r="C116" s="81" t="s">
        <v>14</v>
      </c>
      <c r="D116" s="81">
        <v>5</v>
      </c>
      <c r="E116" s="82">
        <f>M116*$M$8%+M116</f>
        <v>57</v>
      </c>
      <c r="F116" s="122"/>
      <c r="G116" s="84">
        <v>8</v>
      </c>
      <c r="H116" s="123"/>
      <c r="I116" s="86">
        <f t="shared" si="41"/>
        <v>61.56</v>
      </c>
      <c r="J116" s="87" t="s">
        <v>198</v>
      </c>
      <c r="K116" s="88">
        <f t="shared" si="42"/>
        <v>285</v>
      </c>
      <c r="L116" s="88">
        <f t="shared" si="43"/>
        <v>307.8</v>
      </c>
      <c r="M116" s="63">
        <v>50</v>
      </c>
      <c r="N116" s="90">
        <f t="shared" si="44"/>
        <v>0.14</v>
      </c>
      <c r="O116" s="91">
        <f t="shared" si="45"/>
        <v>0.15</v>
      </c>
      <c r="P116" s="92">
        <f t="shared" si="46"/>
        <v>0.02</v>
      </c>
      <c r="Q116" s="93">
        <f t="shared" si="47"/>
        <v>39.9</v>
      </c>
      <c r="R116" s="1" t="s">
        <v>733</v>
      </c>
      <c r="S116" s="94">
        <f t="shared" si="22"/>
        <v>5</v>
      </c>
      <c r="T116" s="95">
        <f t="shared" si="23"/>
        <v>57</v>
      </c>
      <c r="U116" s="96">
        <f t="shared" si="24"/>
        <v>50</v>
      </c>
      <c r="W116" s="7" t="s">
        <v>734</v>
      </c>
    </row>
    <row r="117" spans="1:23" ht="24" customHeight="1">
      <c r="A117" s="79">
        <v>100</v>
      </c>
      <c r="B117" s="104" t="s">
        <v>251</v>
      </c>
      <c r="C117" s="81" t="s">
        <v>14</v>
      </c>
      <c r="D117" s="81">
        <v>10</v>
      </c>
      <c r="E117" s="82">
        <f>M117*$M$8%+M117</f>
        <v>218.88</v>
      </c>
      <c r="F117" s="122"/>
      <c r="G117" s="84">
        <v>8</v>
      </c>
      <c r="H117" s="123"/>
      <c r="I117" s="86">
        <f t="shared" si="41"/>
        <v>236.39</v>
      </c>
      <c r="J117" s="87" t="s">
        <v>252</v>
      </c>
      <c r="K117" s="88">
        <f t="shared" si="42"/>
        <v>2188.8</v>
      </c>
      <c r="L117" s="88">
        <f t="shared" si="43"/>
        <v>2363.9</v>
      </c>
      <c r="M117" s="63">
        <v>192</v>
      </c>
      <c r="N117" s="90">
        <f t="shared" si="44"/>
        <v>0.14</v>
      </c>
      <c r="O117" s="91">
        <f t="shared" si="45"/>
        <v>1.16</v>
      </c>
      <c r="P117" s="92">
        <f t="shared" si="46"/>
        <v>0.16</v>
      </c>
      <c r="Q117" s="93">
        <f t="shared" si="47"/>
        <v>306.43</v>
      </c>
      <c r="R117" s="1" t="s">
        <v>735</v>
      </c>
      <c r="S117" s="94">
        <f t="shared" si="22"/>
        <v>10</v>
      </c>
      <c r="T117" s="95">
        <f t="shared" si="23"/>
        <v>218.88</v>
      </c>
      <c r="U117" s="96">
        <f t="shared" si="24"/>
        <v>192</v>
      </c>
      <c r="W117" s="7" t="s">
        <v>736</v>
      </c>
    </row>
    <row r="118" spans="1:23" ht="31.5" customHeight="1">
      <c r="A118" s="79">
        <v>101</v>
      </c>
      <c r="B118" s="104" t="s">
        <v>253</v>
      </c>
      <c r="C118" s="81" t="s">
        <v>14</v>
      </c>
      <c r="D118" s="81">
        <v>1</v>
      </c>
      <c r="E118" s="82">
        <f>M118*$M$8%+M118</f>
        <v>218.88</v>
      </c>
      <c r="F118" s="122"/>
      <c r="G118" s="84">
        <v>8</v>
      </c>
      <c r="H118" s="123"/>
      <c r="I118" s="86">
        <f t="shared" si="41"/>
        <v>236.39</v>
      </c>
      <c r="J118" s="87" t="s">
        <v>254</v>
      </c>
      <c r="K118" s="88">
        <f t="shared" si="42"/>
        <v>218.88</v>
      </c>
      <c r="L118" s="88">
        <f t="shared" si="43"/>
        <v>236.39</v>
      </c>
      <c r="M118" s="63">
        <v>192</v>
      </c>
      <c r="N118" s="90">
        <f t="shared" si="44"/>
        <v>0.14</v>
      </c>
      <c r="O118" s="91">
        <f t="shared" si="45"/>
        <v>0.12</v>
      </c>
      <c r="P118" s="92">
        <f t="shared" si="46"/>
        <v>0.02</v>
      </c>
      <c r="Q118" s="93">
        <f t="shared" si="47"/>
        <v>30.64</v>
      </c>
      <c r="R118" s="1" t="s">
        <v>737</v>
      </c>
      <c r="S118" s="94">
        <f t="shared" si="22"/>
        <v>1</v>
      </c>
      <c r="T118" s="95">
        <f t="shared" si="23"/>
        <v>218.88</v>
      </c>
      <c r="U118" s="96">
        <f t="shared" si="24"/>
        <v>192</v>
      </c>
      <c r="W118" s="7" t="s">
        <v>738</v>
      </c>
    </row>
    <row r="119" spans="1:23" ht="32.25" customHeight="1">
      <c r="A119" s="79">
        <v>102</v>
      </c>
      <c r="B119" s="104" t="s">
        <v>255</v>
      </c>
      <c r="C119" s="81" t="s">
        <v>14</v>
      </c>
      <c r="D119" s="81">
        <v>100</v>
      </c>
      <c r="E119" s="82">
        <v>46</v>
      </c>
      <c r="F119" s="122"/>
      <c r="G119" s="84">
        <v>8</v>
      </c>
      <c r="H119" s="123"/>
      <c r="I119" s="86">
        <f t="shared" si="41"/>
        <v>49.68</v>
      </c>
      <c r="J119" s="103" t="s">
        <v>256</v>
      </c>
      <c r="K119" s="115">
        <f t="shared" si="42"/>
        <v>4600</v>
      </c>
      <c r="L119" s="115">
        <f t="shared" si="43"/>
        <v>4968</v>
      </c>
      <c r="M119" s="76">
        <v>27</v>
      </c>
      <c r="N119" s="90">
        <f t="shared" si="44"/>
        <v>0.7037</v>
      </c>
      <c r="O119" s="91">
        <f t="shared" si="45"/>
        <v>2.44</v>
      </c>
      <c r="P119" s="92">
        <f t="shared" si="46"/>
        <v>1.72</v>
      </c>
      <c r="Q119" s="93">
        <f t="shared" si="47"/>
        <v>3237.02</v>
      </c>
      <c r="R119" s="1" t="s">
        <v>739</v>
      </c>
      <c r="S119" s="94">
        <f t="shared" si="22"/>
        <v>100</v>
      </c>
      <c r="T119" s="95">
        <f t="shared" si="23"/>
        <v>46</v>
      </c>
      <c r="U119" s="96">
        <f t="shared" si="24"/>
        <v>27</v>
      </c>
      <c r="W119" s="7" t="s">
        <v>740</v>
      </c>
    </row>
    <row r="120" spans="1:23" ht="47.25" customHeight="1">
      <c r="A120" s="79">
        <v>103</v>
      </c>
      <c r="B120" s="104" t="s">
        <v>257</v>
      </c>
      <c r="C120" s="81" t="s">
        <v>14</v>
      </c>
      <c r="D120" s="81">
        <v>8</v>
      </c>
      <c r="E120" s="82">
        <f>M120*$M$8%+M120</f>
        <v>1.41</v>
      </c>
      <c r="F120" s="122"/>
      <c r="G120" s="84">
        <v>8</v>
      </c>
      <c r="H120" s="123"/>
      <c r="I120" s="86">
        <f t="shared" si="41"/>
        <v>1.52</v>
      </c>
      <c r="J120" s="87" t="s">
        <v>258</v>
      </c>
      <c r="K120" s="88">
        <f t="shared" si="42"/>
        <v>11.28</v>
      </c>
      <c r="L120" s="88">
        <f t="shared" si="43"/>
        <v>12.18</v>
      </c>
      <c r="M120" s="63">
        <v>1.24</v>
      </c>
      <c r="N120" s="90">
        <f t="shared" si="44"/>
        <v>0.1371</v>
      </c>
      <c r="O120" s="91">
        <f t="shared" si="45"/>
        <v>0.01</v>
      </c>
      <c r="P120" s="92">
        <f t="shared" si="46"/>
        <v>0</v>
      </c>
      <c r="Q120" s="93">
        <f t="shared" si="47"/>
        <v>1.55</v>
      </c>
      <c r="R120" s="1" t="s">
        <v>741</v>
      </c>
      <c r="S120" s="94">
        <f t="shared" si="22"/>
        <v>8</v>
      </c>
      <c r="T120" s="95">
        <f t="shared" si="23"/>
        <v>1.41</v>
      </c>
      <c r="U120" s="96">
        <f t="shared" si="24"/>
        <v>1.24</v>
      </c>
      <c r="V120" s="5" t="s">
        <v>742</v>
      </c>
      <c r="W120" s="7" t="s">
        <v>743</v>
      </c>
    </row>
    <row r="121" spans="1:23" ht="23.25" customHeight="1">
      <c r="A121" s="79">
        <v>104</v>
      </c>
      <c r="B121" s="104" t="s">
        <v>259</v>
      </c>
      <c r="C121" s="81" t="s">
        <v>14</v>
      </c>
      <c r="D121" s="81">
        <v>40</v>
      </c>
      <c r="E121" s="82">
        <f>M121*$N$8%+M121</f>
        <v>0.31</v>
      </c>
      <c r="F121" s="122"/>
      <c r="G121" s="84">
        <v>8</v>
      </c>
      <c r="H121" s="123"/>
      <c r="I121" s="82">
        <v>0.62</v>
      </c>
      <c r="J121" s="103" t="s">
        <v>260</v>
      </c>
      <c r="K121" s="88">
        <f t="shared" si="42"/>
        <v>12.4</v>
      </c>
      <c r="L121" s="88">
        <f t="shared" si="43"/>
        <v>13.39</v>
      </c>
      <c r="M121" s="63">
        <v>0.24</v>
      </c>
      <c r="N121" s="90">
        <f t="shared" si="44"/>
        <v>0.2917</v>
      </c>
      <c r="O121" s="91">
        <f t="shared" si="45"/>
        <v>0.01</v>
      </c>
      <c r="P121" s="92">
        <f t="shared" si="46"/>
        <v>0</v>
      </c>
      <c r="Q121" s="93">
        <f t="shared" si="47"/>
        <v>3.62</v>
      </c>
      <c r="R121" s="1" t="s">
        <v>744</v>
      </c>
      <c r="S121" s="94">
        <f t="shared" si="22"/>
        <v>40</v>
      </c>
      <c r="T121" s="95">
        <f t="shared" si="23"/>
        <v>0.31</v>
      </c>
      <c r="U121" s="96">
        <f t="shared" si="24"/>
        <v>0.24</v>
      </c>
      <c r="W121" s="7" t="s">
        <v>745</v>
      </c>
    </row>
    <row r="122" spans="1:23" ht="26.25" customHeight="1">
      <c r="A122" s="79">
        <v>105</v>
      </c>
      <c r="B122" s="104" t="s">
        <v>261</v>
      </c>
      <c r="C122" s="81" t="s">
        <v>14</v>
      </c>
      <c r="D122" s="81">
        <v>2000</v>
      </c>
      <c r="E122" s="82">
        <f>M122*$N$8%+M122</f>
        <v>0.33</v>
      </c>
      <c r="F122" s="122"/>
      <c r="G122" s="84">
        <v>8</v>
      </c>
      <c r="H122" s="123"/>
      <c r="I122" s="82">
        <v>0.7</v>
      </c>
      <c r="J122" s="103" t="s">
        <v>262</v>
      </c>
      <c r="K122" s="88">
        <f t="shared" si="42"/>
        <v>660</v>
      </c>
      <c r="L122" s="88">
        <f t="shared" si="43"/>
        <v>712.8</v>
      </c>
      <c r="M122" s="63">
        <v>0.25</v>
      </c>
      <c r="N122" s="90">
        <f t="shared" si="44"/>
        <v>0.32</v>
      </c>
      <c r="O122" s="91">
        <f t="shared" si="45"/>
        <v>0.35</v>
      </c>
      <c r="P122" s="92">
        <f t="shared" si="46"/>
        <v>0.11</v>
      </c>
      <c r="Q122" s="93">
        <f t="shared" si="47"/>
        <v>211.2</v>
      </c>
      <c r="R122" s="1" t="s">
        <v>746</v>
      </c>
      <c r="S122" s="94">
        <f t="shared" si="22"/>
        <v>2000</v>
      </c>
      <c r="T122" s="95">
        <f t="shared" si="23"/>
        <v>0.33</v>
      </c>
      <c r="U122" s="96">
        <f t="shared" si="24"/>
        <v>0.25</v>
      </c>
      <c r="W122" s="7" t="s">
        <v>747</v>
      </c>
    </row>
    <row r="123" spans="1:23" ht="22.5" customHeight="1">
      <c r="A123" s="79">
        <v>106</v>
      </c>
      <c r="B123" s="104" t="s">
        <v>263</v>
      </c>
      <c r="C123" s="81" t="s">
        <v>14</v>
      </c>
      <c r="D123" s="81">
        <v>25</v>
      </c>
      <c r="E123" s="82">
        <v>2.28</v>
      </c>
      <c r="F123" s="122"/>
      <c r="G123" s="84">
        <v>8</v>
      </c>
      <c r="H123" s="123"/>
      <c r="I123" s="82">
        <v>3.89</v>
      </c>
      <c r="J123" s="103" t="s">
        <v>264</v>
      </c>
      <c r="K123" s="88">
        <f t="shared" si="42"/>
        <v>57</v>
      </c>
      <c r="L123" s="88">
        <f t="shared" si="43"/>
        <v>61.56</v>
      </c>
      <c r="M123" s="63">
        <v>1.68</v>
      </c>
      <c r="N123" s="90">
        <f t="shared" si="44"/>
        <v>0.3571</v>
      </c>
      <c r="O123" s="91">
        <f t="shared" si="45"/>
        <v>0.03</v>
      </c>
      <c r="P123" s="92">
        <f t="shared" si="46"/>
        <v>0.01</v>
      </c>
      <c r="Q123" s="93">
        <f t="shared" si="47"/>
        <v>20.35</v>
      </c>
      <c r="R123" s="1" t="s">
        <v>748</v>
      </c>
      <c r="S123" s="94">
        <f t="shared" si="22"/>
        <v>25</v>
      </c>
      <c r="T123" s="95">
        <f t="shared" si="23"/>
        <v>2.28</v>
      </c>
      <c r="U123" s="96">
        <f t="shared" si="24"/>
        <v>1.68</v>
      </c>
      <c r="W123" s="7" t="s">
        <v>749</v>
      </c>
    </row>
    <row r="124" spans="1:23" ht="28.5" customHeight="1">
      <c r="A124" s="79">
        <v>107</v>
      </c>
      <c r="B124" s="104" t="s">
        <v>265</v>
      </c>
      <c r="C124" s="81" t="s">
        <v>14</v>
      </c>
      <c r="D124" s="81">
        <v>80</v>
      </c>
      <c r="E124" s="82">
        <v>2.84</v>
      </c>
      <c r="F124" s="122"/>
      <c r="G124" s="84">
        <v>8</v>
      </c>
      <c r="H124" s="123"/>
      <c r="I124" s="82">
        <v>5.4</v>
      </c>
      <c r="J124" s="103" t="s">
        <v>266</v>
      </c>
      <c r="K124" s="88">
        <f t="shared" si="42"/>
        <v>227.2</v>
      </c>
      <c r="L124" s="88">
        <f t="shared" si="43"/>
        <v>245.38</v>
      </c>
      <c r="M124" s="63">
        <v>2.03</v>
      </c>
      <c r="N124" s="90">
        <f t="shared" si="44"/>
        <v>0.399</v>
      </c>
      <c r="O124" s="91">
        <f t="shared" si="45"/>
        <v>0.12</v>
      </c>
      <c r="P124" s="92">
        <f t="shared" si="46"/>
        <v>0.05</v>
      </c>
      <c r="Q124" s="93">
        <f t="shared" si="47"/>
        <v>90.65</v>
      </c>
      <c r="R124" s="1" t="s">
        <v>750</v>
      </c>
      <c r="S124" s="94">
        <f t="shared" si="22"/>
        <v>80</v>
      </c>
      <c r="T124" s="95">
        <f t="shared" si="23"/>
        <v>2.84</v>
      </c>
      <c r="U124" s="96">
        <f t="shared" si="24"/>
        <v>2.03</v>
      </c>
      <c r="W124" s="7" t="s">
        <v>751</v>
      </c>
    </row>
    <row r="125" spans="1:23" ht="25.5" customHeight="1">
      <c r="A125" s="79">
        <v>108</v>
      </c>
      <c r="B125" s="104" t="s">
        <v>268</v>
      </c>
      <c r="C125" s="81" t="s">
        <v>14</v>
      </c>
      <c r="D125" s="81">
        <v>40</v>
      </c>
      <c r="E125" s="82">
        <v>12.42</v>
      </c>
      <c r="F125" s="122"/>
      <c r="G125" s="84">
        <v>8</v>
      </c>
      <c r="H125" s="123"/>
      <c r="I125" s="82">
        <v>12.42</v>
      </c>
      <c r="J125" s="103" t="s">
        <v>269</v>
      </c>
      <c r="K125" s="88">
        <f t="shared" si="42"/>
        <v>496.8</v>
      </c>
      <c r="L125" s="88">
        <f t="shared" si="43"/>
        <v>536.54</v>
      </c>
      <c r="M125" s="63">
        <v>5.04</v>
      </c>
      <c r="N125" s="90">
        <f t="shared" si="44"/>
        <v>1.4643</v>
      </c>
      <c r="O125" s="91">
        <f t="shared" si="45"/>
        <v>0.26</v>
      </c>
      <c r="P125" s="92">
        <f t="shared" si="46"/>
        <v>0.38</v>
      </c>
      <c r="Q125" s="93">
        <f t="shared" si="47"/>
        <v>727.46</v>
      </c>
      <c r="R125" s="1" t="s">
        <v>752</v>
      </c>
      <c r="S125" s="94">
        <f t="shared" si="22"/>
        <v>40</v>
      </c>
      <c r="T125" s="95">
        <f t="shared" si="23"/>
        <v>12.42</v>
      </c>
      <c r="U125" s="96">
        <f t="shared" si="24"/>
        <v>5.04</v>
      </c>
      <c r="W125" s="7" t="s">
        <v>753</v>
      </c>
    </row>
    <row r="126" spans="1:23" ht="23.25" customHeight="1">
      <c r="A126" s="79">
        <v>109</v>
      </c>
      <c r="B126" s="104" t="s">
        <v>273</v>
      </c>
      <c r="C126" s="81" t="s">
        <v>14</v>
      </c>
      <c r="D126" s="81">
        <v>20</v>
      </c>
      <c r="E126" s="82">
        <f>M126*$M$8%+M126</f>
        <v>2.18</v>
      </c>
      <c r="F126" s="122"/>
      <c r="G126" s="84">
        <v>8</v>
      </c>
      <c r="H126" s="123"/>
      <c r="I126" s="86">
        <f aca="true" t="shared" si="49" ref="I126:I156">E126*G126%+E126</f>
        <v>2.35</v>
      </c>
      <c r="J126" s="87" t="s">
        <v>274</v>
      </c>
      <c r="K126" s="88">
        <f t="shared" si="42"/>
        <v>43.6</v>
      </c>
      <c r="L126" s="88">
        <f t="shared" si="43"/>
        <v>47.09</v>
      </c>
      <c r="M126" s="63">
        <v>1.91</v>
      </c>
      <c r="N126" s="90">
        <f t="shared" si="44"/>
        <v>0.1414</v>
      </c>
      <c r="O126" s="91">
        <f t="shared" si="45"/>
        <v>0.02</v>
      </c>
      <c r="P126" s="92">
        <f t="shared" si="46"/>
        <v>0</v>
      </c>
      <c r="Q126" s="93">
        <f t="shared" si="47"/>
        <v>6.17</v>
      </c>
      <c r="R126" s="1" t="s">
        <v>754</v>
      </c>
      <c r="S126" s="94">
        <f t="shared" si="22"/>
        <v>20</v>
      </c>
      <c r="T126" s="95">
        <f t="shared" si="23"/>
        <v>2.18</v>
      </c>
      <c r="U126" s="96">
        <f t="shared" si="24"/>
        <v>1.91</v>
      </c>
      <c r="V126" s="1" t="s">
        <v>755</v>
      </c>
      <c r="W126" s="7" t="s">
        <v>756</v>
      </c>
    </row>
    <row r="127" spans="1:23" ht="36.75" customHeight="1">
      <c r="A127" s="79">
        <v>110</v>
      </c>
      <c r="B127" s="104" t="s">
        <v>275</v>
      </c>
      <c r="C127" s="81" t="s">
        <v>14</v>
      </c>
      <c r="D127" s="81">
        <v>20</v>
      </c>
      <c r="E127" s="82">
        <f>M127*$M$8%+M127</f>
        <v>2.18</v>
      </c>
      <c r="F127" s="122"/>
      <c r="G127" s="84">
        <v>8</v>
      </c>
      <c r="H127" s="123"/>
      <c r="I127" s="86">
        <f t="shared" si="49"/>
        <v>2.35</v>
      </c>
      <c r="J127" s="87" t="s">
        <v>276</v>
      </c>
      <c r="K127" s="88">
        <f t="shared" si="42"/>
        <v>43.6</v>
      </c>
      <c r="L127" s="88">
        <f t="shared" si="43"/>
        <v>47.09</v>
      </c>
      <c r="M127" s="63">
        <v>1.91</v>
      </c>
      <c r="N127" s="90">
        <f t="shared" si="44"/>
        <v>0.1414</v>
      </c>
      <c r="O127" s="91">
        <f t="shared" si="45"/>
        <v>0.02</v>
      </c>
      <c r="P127" s="92">
        <f t="shared" si="46"/>
        <v>0</v>
      </c>
      <c r="Q127" s="93">
        <f t="shared" si="47"/>
        <v>6.17</v>
      </c>
      <c r="R127" s="1" t="s">
        <v>757</v>
      </c>
      <c r="S127" s="94">
        <f t="shared" si="22"/>
        <v>20</v>
      </c>
      <c r="T127" s="95">
        <f t="shared" si="23"/>
        <v>2.18</v>
      </c>
      <c r="U127" s="96">
        <f t="shared" si="24"/>
        <v>1.91</v>
      </c>
      <c r="V127" s="1" t="s">
        <v>758</v>
      </c>
      <c r="W127" s="7" t="s">
        <v>759</v>
      </c>
    </row>
    <row r="128" spans="1:23" ht="29.25" customHeight="1">
      <c r="A128" s="79">
        <v>111</v>
      </c>
      <c r="B128" s="104" t="s">
        <v>277</v>
      </c>
      <c r="C128" s="81" t="s">
        <v>14</v>
      </c>
      <c r="D128" s="81">
        <v>20</v>
      </c>
      <c r="E128" s="82">
        <f>M128*$M$8%+M128</f>
        <v>2.18</v>
      </c>
      <c r="F128" s="122"/>
      <c r="G128" s="84">
        <v>8</v>
      </c>
      <c r="H128" s="123"/>
      <c r="I128" s="86">
        <f t="shared" si="49"/>
        <v>2.35</v>
      </c>
      <c r="J128" s="87" t="s">
        <v>278</v>
      </c>
      <c r="K128" s="88">
        <f t="shared" si="42"/>
        <v>43.6</v>
      </c>
      <c r="L128" s="88">
        <f t="shared" si="43"/>
        <v>47.09</v>
      </c>
      <c r="M128" s="63">
        <v>1.91</v>
      </c>
      <c r="N128" s="90">
        <f t="shared" si="44"/>
        <v>0.1414</v>
      </c>
      <c r="O128" s="91">
        <f t="shared" si="45"/>
        <v>0.02</v>
      </c>
      <c r="P128" s="92">
        <f t="shared" si="46"/>
        <v>0</v>
      </c>
      <c r="Q128" s="93">
        <f t="shared" si="47"/>
        <v>6.17</v>
      </c>
      <c r="R128" s="1" t="s">
        <v>760</v>
      </c>
      <c r="S128" s="94">
        <f t="shared" si="22"/>
        <v>20</v>
      </c>
      <c r="T128" s="95">
        <f t="shared" si="23"/>
        <v>2.18</v>
      </c>
      <c r="U128" s="96">
        <f t="shared" si="24"/>
        <v>1.91</v>
      </c>
      <c r="V128" s="1" t="s">
        <v>761</v>
      </c>
      <c r="W128" s="7" t="s">
        <v>762</v>
      </c>
    </row>
    <row r="129" spans="1:23" ht="24" customHeight="1">
      <c r="A129" s="79">
        <v>112</v>
      </c>
      <c r="B129" s="104" t="s">
        <v>279</v>
      </c>
      <c r="C129" s="81" t="s">
        <v>14</v>
      </c>
      <c r="D129" s="81">
        <v>20</v>
      </c>
      <c r="E129" s="82">
        <f>M129*$M$8%+M129</f>
        <v>2.62</v>
      </c>
      <c r="F129" s="122"/>
      <c r="G129" s="84">
        <v>8</v>
      </c>
      <c r="H129" s="123"/>
      <c r="I129" s="86">
        <f t="shared" si="49"/>
        <v>2.83</v>
      </c>
      <c r="J129" s="87" t="s">
        <v>280</v>
      </c>
      <c r="K129" s="88">
        <f t="shared" si="42"/>
        <v>52.4</v>
      </c>
      <c r="L129" s="88">
        <f t="shared" si="43"/>
        <v>56.59</v>
      </c>
      <c r="M129" s="63">
        <v>2.3</v>
      </c>
      <c r="N129" s="90">
        <f t="shared" si="44"/>
        <v>0.1391</v>
      </c>
      <c r="O129" s="91">
        <f t="shared" si="45"/>
        <v>0.03</v>
      </c>
      <c r="P129" s="92">
        <f t="shared" si="46"/>
        <v>0</v>
      </c>
      <c r="Q129" s="93">
        <f t="shared" si="47"/>
        <v>7.29</v>
      </c>
      <c r="R129" s="1" t="s">
        <v>763</v>
      </c>
      <c r="S129" s="94">
        <f t="shared" si="22"/>
        <v>20</v>
      </c>
      <c r="T129" s="95">
        <f t="shared" si="23"/>
        <v>2.62</v>
      </c>
      <c r="U129" s="96">
        <f t="shared" si="24"/>
        <v>2.3</v>
      </c>
      <c r="V129" s="1" t="s">
        <v>764</v>
      </c>
      <c r="W129" s="7" t="s">
        <v>765</v>
      </c>
    </row>
    <row r="130" spans="1:23" ht="170.25" customHeight="1">
      <c r="A130" s="79">
        <v>113</v>
      </c>
      <c r="B130" s="65" t="s">
        <v>766</v>
      </c>
      <c r="C130" s="81" t="s">
        <v>14</v>
      </c>
      <c r="D130" s="125">
        <v>50</v>
      </c>
      <c r="E130" s="82">
        <f>M130*$M$8%+M130</f>
        <v>16.25</v>
      </c>
      <c r="F130" s="122"/>
      <c r="G130" s="84">
        <v>8</v>
      </c>
      <c r="H130" s="126"/>
      <c r="I130" s="86">
        <f t="shared" si="49"/>
        <v>17.55</v>
      </c>
      <c r="J130" s="87" t="s">
        <v>282</v>
      </c>
      <c r="K130" s="88">
        <f t="shared" si="42"/>
        <v>812.5</v>
      </c>
      <c r="L130" s="88">
        <f t="shared" si="43"/>
        <v>877.5</v>
      </c>
      <c r="M130" s="63">
        <v>14.25</v>
      </c>
      <c r="N130" s="90">
        <f t="shared" si="44"/>
        <v>0.1404</v>
      </c>
      <c r="O130" s="91">
        <f t="shared" si="45"/>
        <v>0.43</v>
      </c>
      <c r="P130" s="92">
        <f t="shared" si="46"/>
        <v>0.06</v>
      </c>
      <c r="Q130" s="93">
        <f t="shared" si="47"/>
        <v>114.08</v>
      </c>
      <c r="R130" s="1" t="s">
        <v>767</v>
      </c>
      <c r="S130" s="94">
        <f t="shared" si="22"/>
        <v>50</v>
      </c>
      <c r="T130" s="95">
        <f t="shared" si="23"/>
        <v>16.25</v>
      </c>
      <c r="U130" s="96">
        <f t="shared" si="24"/>
        <v>14.25</v>
      </c>
      <c r="W130" s="7" t="s">
        <v>768</v>
      </c>
    </row>
    <row r="131" spans="1:23" s="28" customFormat="1" ht="32.25" customHeight="1">
      <c r="A131" s="79">
        <v>114</v>
      </c>
      <c r="B131" s="117" t="s">
        <v>283</v>
      </c>
      <c r="C131" s="81" t="s">
        <v>14</v>
      </c>
      <c r="D131" s="81">
        <v>3</v>
      </c>
      <c r="E131" s="82">
        <v>150</v>
      </c>
      <c r="F131" s="127"/>
      <c r="G131" s="84">
        <v>8</v>
      </c>
      <c r="H131" s="127"/>
      <c r="I131" s="86">
        <f t="shared" si="49"/>
        <v>162</v>
      </c>
      <c r="J131" s="103" t="s">
        <v>284</v>
      </c>
      <c r="K131" s="88">
        <f t="shared" si="42"/>
        <v>450</v>
      </c>
      <c r="L131" s="88">
        <f t="shared" si="43"/>
        <v>486</v>
      </c>
      <c r="M131" s="63">
        <v>85</v>
      </c>
      <c r="N131" s="90">
        <f t="shared" si="44"/>
        <v>0.7647</v>
      </c>
      <c r="O131" s="91">
        <f t="shared" si="45"/>
        <v>0.24</v>
      </c>
      <c r="P131" s="92">
        <f t="shared" si="46"/>
        <v>0.18</v>
      </c>
      <c r="Q131" s="93">
        <f t="shared" si="47"/>
        <v>344.12</v>
      </c>
      <c r="R131" s="53" t="s">
        <v>284</v>
      </c>
      <c r="S131" s="94">
        <f t="shared" si="22"/>
        <v>3</v>
      </c>
      <c r="T131" s="95">
        <f t="shared" si="23"/>
        <v>150</v>
      </c>
      <c r="U131" s="96">
        <f t="shared" si="24"/>
        <v>85</v>
      </c>
      <c r="V131" s="63"/>
      <c r="W131" s="7" t="s">
        <v>769</v>
      </c>
    </row>
    <row r="132" spans="1:23" s="28" customFormat="1" ht="78" customHeight="1">
      <c r="A132" s="79">
        <v>115</v>
      </c>
      <c r="B132" s="117" t="s">
        <v>285</v>
      </c>
      <c r="C132" s="128" t="s">
        <v>14</v>
      </c>
      <c r="D132" s="81">
        <v>7</v>
      </c>
      <c r="E132" s="82">
        <v>68</v>
      </c>
      <c r="F132" s="127"/>
      <c r="G132" s="84">
        <v>8</v>
      </c>
      <c r="H132" s="127"/>
      <c r="I132" s="86">
        <f t="shared" si="49"/>
        <v>73.44</v>
      </c>
      <c r="J132" s="103" t="s">
        <v>286</v>
      </c>
      <c r="K132" s="88">
        <f t="shared" si="42"/>
        <v>476</v>
      </c>
      <c r="L132" s="88">
        <f t="shared" si="43"/>
        <v>514.08</v>
      </c>
      <c r="M132" s="63">
        <v>24</v>
      </c>
      <c r="N132" s="90">
        <f t="shared" si="44"/>
        <v>1.8333</v>
      </c>
      <c r="O132" s="91">
        <f t="shared" si="45"/>
        <v>0.25</v>
      </c>
      <c r="P132" s="92">
        <f t="shared" si="46"/>
        <v>0.46</v>
      </c>
      <c r="Q132" s="93">
        <f t="shared" si="47"/>
        <v>872.65</v>
      </c>
      <c r="R132" s="53" t="s">
        <v>770</v>
      </c>
      <c r="S132" s="94">
        <f t="shared" si="22"/>
        <v>7</v>
      </c>
      <c r="T132" s="95">
        <f t="shared" si="23"/>
        <v>68</v>
      </c>
      <c r="U132" s="96">
        <f t="shared" si="24"/>
        <v>24</v>
      </c>
      <c r="V132" s="63"/>
      <c r="W132" s="7" t="s">
        <v>771</v>
      </c>
    </row>
    <row r="133" spans="1:23" s="28" customFormat="1" ht="32.25" customHeight="1">
      <c r="A133" s="79">
        <v>116</v>
      </c>
      <c r="B133" s="117" t="s">
        <v>287</v>
      </c>
      <c r="C133" s="128" t="s">
        <v>14</v>
      </c>
      <c r="D133" s="81">
        <v>20</v>
      </c>
      <c r="E133" s="82">
        <v>2.45</v>
      </c>
      <c r="F133" s="127"/>
      <c r="G133" s="84">
        <v>8</v>
      </c>
      <c r="H133" s="127"/>
      <c r="I133" s="86">
        <f t="shared" si="49"/>
        <v>2.65</v>
      </c>
      <c r="J133" s="103" t="s">
        <v>288</v>
      </c>
      <c r="K133" s="88">
        <f t="shared" si="42"/>
        <v>49</v>
      </c>
      <c r="L133" s="88">
        <f t="shared" si="43"/>
        <v>52.92</v>
      </c>
      <c r="M133" s="63">
        <v>1.65</v>
      </c>
      <c r="N133" s="90">
        <f t="shared" si="44"/>
        <v>0.4848</v>
      </c>
      <c r="O133" s="91">
        <f t="shared" si="45"/>
        <v>0.03</v>
      </c>
      <c r="P133" s="92">
        <f t="shared" si="46"/>
        <v>0.01</v>
      </c>
      <c r="Q133" s="93">
        <f t="shared" si="47"/>
        <v>23.76</v>
      </c>
      <c r="R133" s="53" t="s">
        <v>772</v>
      </c>
      <c r="S133" s="94">
        <f t="shared" si="22"/>
        <v>20</v>
      </c>
      <c r="T133" s="95">
        <f t="shared" si="23"/>
        <v>2.45</v>
      </c>
      <c r="U133" s="96">
        <f t="shared" si="24"/>
        <v>1.65</v>
      </c>
      <c r="V133" s="63"/>
      <c r="W133" s="7" t="s">
        <v>773</v>
      </c>
    </row>
    <row r="134" spans="1:23" s="28" customFormat="1" ht="45" customHeight="1">
      <c r="A134" s="79">
        <v>117</v>
      </c>
      <c r="B134" s="129" t="s">
        <v>774</v>
      </c>
      <c r="C134" s="128" t="s">
        <v>14</v>
      </c>
      <c r="D134" s="81">
        <v>5</v>
      </c>
      <c r="E134" s="82">
        <v>5.72</v>
      </c>
      <c r="F134" s="127"/>
      <c r="G134" s="84">
        <v>8</v>
      </c>
      <c r="H134" s="127"/>
      <c r="I134" s="86">
        <f t="shared" si="49"/>
        <v>6.18</v>
      </c>
      <c r="J134" s="103" t="s">
        <v>290</v>
      </c>
      <c r="K134" s="88">
        <f t="shared" si="42"/>
        <v>28.6</v>
      </c>
      <c r="L134" s="88">
        <f t="shared" si="43"/>
        <v>30.89</v>
      </c>
      <c r="M134" s="63">
        <v>2.93</v>
      </c>
      <c r="N134" s="90">
        <f t="shared" si="44"/>
        <v>0.9522</v>
      </c>
      <c r="O134" s="91">
        <f t="shared" si="45"/>
        <v>0.02</v>
      </c>
      <c r="P134" s="92">
        <f t="shared" si="46"/>
        <v>0.02</v>
      </c>
      <c r="Q134" s="93">
        <f t="shared" si="47"/>
        <v>27.23</v>
      </c>
      <c r="R134" s="53" t="s">
        <v>775</v>
      </c>
      <c r="S134" s="94">
        <f t="shared" si="22"/>
        <v>5</v>
      </c>
      <c r="T134" s="95">
        <f t="shared" si="23"/>
        <v>5.72</v>
      </c>
      <c r="U134" s="96">
        <f t="shared" si="24"/>
        <v>2.93</v>
      </c>
      <c r="V134" s="63"/>
      <c r="W134" s="7" t="s">
        <v>776</v>
      </c>
    </row>
    <row r="135" spans="1:23" ht="34.5" customHeight="1">
      <c r="A135" s="79">
        <v>118</v>
      </c>
      <c r="B135" s="129" t="s">
        <v>291</v>
      </c>
      <c r="C135" s="128" t="s">
        <v>14</v>
      </c>
      <c r="D135" s="81">
        <v>2</v>
      </c>
      <c r="E135" s="82">
        <v>3.85</v>
      </c>
      <c r="F135" s="119"/>
      <c r="G135" s="84">
        <v>8</v>
      </c>
      <c r="H135" s="119"/>
      <c r="I135" s="86">
        <f t="shared" si="49"/>
        <v>4.16</v>
      </c>
      <c r="J135" s="103" t="s">
        <v>292</v>
      </c>
      <c r="K135" s="88">
        <f t="shared" si="42"/>
        <v>7.7</v>
      </c>
      <c r="L135" s="88">
        <f t="shared" si="43"/>
        <v>8.32</v>
      </c>
      <c r="M135" s="63">
        <v>2.8</v>
      </c>
      <c r="N135" s="90">
        <f t="shared" si="44"/>
        <v>0.375</v>
      </c>
      <c r="O135" s="91">
        <f t="shared" si="45"/>
        <v>0</v>
      </c>
      <c r="P135" s="92">
        <f t="shared" si="46"/>
        <v>0</v>
      </c>
      <c r="Q135" s="93">
        <f t="shared" si="47"/>
        <v>2.89</v>
      </c>
      <c r="R135" s="53" t="s">
        <v>777</v>
      </c>
      <c r="S135" s="94">
        <f t="shared" si="22"/>
        <v>2</v>
      </c>
      <c r="T135" s="95">
        <f t="shared" si="23"/>
        <v>3.85</v>
      </c>
      <c r="U135" s="96">
        <f t="shared" si="24"/>
        <v>2.8</v>
      </c>
      <c r="W135" s="7" t="s">
        <v>778</v>
      </c>
    </row>
    <row r="136" spans="1:23" ht="24.75" customHeight="1">
      <c r="A136" s="79">
        <v>119</v>
      </c>
      <c r="B136" s="117" t="s">
        <v>293</v>
      </c>
      <c r="C136" s="128" t="s">
        <v>14</v>
      </c>
      <c r="D136" s="81">
        <v>20</v>
      </c>
      <c r="E136" s="82">
        <v>38.5</v>
      </c>
      <c r="F136" s="119"/>
      <c r="G136" s="84">
        <v>8</v>
      </c>
      <c r="H136" s="119"/>
      <c r="I136" s="86">
        <f t="shared" si="49"/>
        <v>41.58</v>
      </c>
      <c r="J136" s="103" t="s">
        <v>294</v>
      </c>
      <c r="K136" s="88">
        <f t="shared" si="42"/>
        <v>770</v>
      </c>
      <c r="L136" s="88">
        <f t="shared" si="43"/>
        <v>831.6</v>
      </c>
      <c r="M136" s="63">
        <v>11.5</v>
      </c>
      <c r="N136" s="90">
        <f t="shared" si="44"/>
        <v>2.3478</v>
      </c>
      <c r="O136" s="91">
        <f t="shared" si="45"/>
        <v>0.41</v>
      </c>
      <c r="P136" s="92">
        <f t="shared" si="46"/>
        <v>0.96</v>
      </c>
      <c r="Q136" s="93">
        <f t="shared" si="47"/>
        <v>1807.81</v>
      </c>
      <c r="R136" s="53" t="s">
        <v>779</v>
      </c>
      <c r="S136" s="94">
        <f t="shared" si="22"/>
        <v>20</v>
      </c>
      <c r="T136" s="95">
        <f t="shared" si="23"/>
        <v>38.5</v>
      </c>
      <c r="U136" s="96">
        <f t="shared" si="24"/>
        <v>11.5</v>
      </c>
      <c r="W136" s="7" t="s">
        <v>780</v>
      </c>
    </row>
    <row r="137" spans="1:23" ht="45.75" customHeight="1">
      <c r="A137" s="79">
        <v>120</v>
      </c>
      <c r="B137" s="117" t="s">
        <v>295</v>
      </c>
      <c r="C137" s="128" t="s">
        <v>18</v>
      </c>
      <c r="D137" s="81">
        <v>10</v>
      </c>
      <c r="E137" s="82">
        <v>490</v>
      </c>
      <c r="F137" s="119"/>
      <c r="G137" s="84">
        <v>8</v>
      </c>
      <c r="H137" s="119"/>
      <c r="I137" s="86">
        <f t="shared" si="49"/>
        <v>529.2</v>
      </c>
      <c r="J137" s="87" t="s">
        <v>296</v>
      </c>
      <c r="K137" s="88">
        <f t="shared" si="42"/>
        <v>4900</v>
      </c>
      <c r="L137" s="88">
        <f t="shared" si="43"/>
        <v>5292</v>
      </c>
      <c r="M137" s="63">
        <v>300</v>
      </c>
      <c r="N137" s="90">
        <f t="shared" si="44"/>
        <v>0.6333</v>
      </c>
      <c r="O137" s="91">
        <f t="shared" si="45"/>
        <v>2.6</v>
      </c>
      <c r="P137" s="92">
        <f t="shared" si="46"/>
        <v>1.65</v>
      </c>
      <c r="Q137" s="93">
        <f t="shared" si="47"/>
        <v>3103.17</v>
      </c>
      <c r="R137" s="53" t="s">
        <v>781</v>
      </c>
      <c r="S137" s="94">
        <f t="shared" si="22"/>
        <v>10</v>
      </c>
      <c r="T137" s="95">
        <f t="shared" si="23"/>
        <v>490</v>
      </c>
      <c r="U137" s="96">
        <f t="shared" si="24"/>
        <v>300</v>
      </c>
      <c r="W137" s="7" t="s">
        <v>782</v>
      </c>
    </row>
    <row r="138" spans="1:23" ht="45.75" customHeight="1">
      <c r="A138" s="79">
        <v>121</v>
      </c>
      <c r="B138" s="117" t="s">
        <v>297</v>
      </c>
      <c r="C138" s="128" t="s">
        <v>18</v>
      </c>
      <c r="D138" s="81">
        <v>10</v>
      </c>
      <c r="E138" s="82">
        <v>905</v>
      </c>
      <c r="F138" s="119"/>
      <c r="G138" s="84">
        <v>8</v>
      </c>
      <c r="H138" s="119"/>
      <c r="I138" s="86">
        <f t="shared" si="49"/>
        <v>977.4</v>
      </c>
      <c r="J138" s="87" t="s">
        <v>298</v>
      </c>
      <c r="K138" s="88">
        <f t="shared" si="42"/>
        <v>9050</v>
      </c>
      <c r="L138" s="88">
        <f t="shared" si="43"/>
        <v>9774</v>
      </c>
      <c r="M138" s="63">
        <v>700</v>
      </c>
      <c r="N138" s="90">
        <f t="shared" si="44"/>
        <v>0.2929</v>
      </c>
      <c r="O138" s="91">
        <f t="shared" si="45"/>
        <v>4.81</v>
      </c>
      <c r="P138" s="92">
        <f t="shared" si="46"/>
        <v>1.41</v>
      </c>
      <c r="Q138" s="93">
        <f t="shared" si="47"/>
        <v>2650.75</v>
      </c>
      <c r="R138" s="53" t="s">
        <v>783</v>
      </c>
      <c r="S138" s="94">
        <f t="shared" si="22"/>
        <v>10</v>
      </c>
      <c r="T138" s="95">
        <f t="shared" si="23"/>
        <v>905</v>
      </c>
      <c r="U138" s="96">
        <f t="shared" si="24"/>
        <v>700</v>
      </c>
      <c r="W138" s="7" t="s">
        <v>784</v>
      </c>
    </row>
    <row r="139" spans="1:23" ht="45">
      <c r="A139" s="79">
        <v>122</v>
      </c>
      <c r="B139" s="117" t="s">
        <v>299</v>
      </c>
      <c r="C139" s="128" t="s">
        <v>14</v>
      </c>
      <c r="D139" s="81">
        <v>25</v>
      </c>
      <c r="E139" s="82">
        <f>M139*$N$8%+M139</f>
        <v>5.23</v>
      </c>
      <c r="F139" s="130"/>
      <c r="G139" s="84">
        <v>8</v>
      </c>
      <c r="H139" s="130"/>
      <c r="I139" s="86">
        <f t="shared" si="49"/>
        <v>5.65</v>
      </c>
      <c r="J139" s="103" t="s">
        <v>300</v>
      </c>
      <c r="K139" s="88">
        <f t="shared" si="42"/>
        <v>130.75</v>
      </c>
      <c r="L139" s="88">
        <f t="shared" si="43"/>
        <v>141.21</v>
      </c>
      <c r="M139" s="63">
        <v>4.02</v>
      </c>
      <c r="N139" s="90">
        <f t="shared" si="44"/>
        <v>0.301</v>
      </c>
      <c r="O139" s="91">
        <f t="shared" si="45"/>
        <v>0.07</v>
      </c>
      <c r="P139" s="92">
        <f t="shared" si="46"/>
        <v>0.02</v>
      </c>
      <c r="Q139" s="93">
        <f t="shared" si="47"/>
        <v>39.36</v>
      </c>
      <c r="R139" s="1" t="s">
        <v>785</v>
      </c>
      <c r="S139" s="94">
        <f t="shared" si="22"/>
        <v>25</v>
      </c>
      <c r="T139" s="95">
        <f t="shared" si="23"/>
        <v>5.23</v>
      </c>
      <c r="U139" s="96">
        <f t="shared" si="24"/>
        <v>4.02</v>
      </c>
      <c r="W139" s="7" t="s">
        <v>786</v>
      </c>
    </row>
    <row r="140" spans="1:23" ht="21.75" customHeight="1">
      <c r="A140" s="79">
        <v>123</v>
      </c>
      <c r="B140" s="117" t="s">
        <v>301</v>
      </c>
      <c r="C140" s="128" t="s">
        <v>23</v>
      </c>
      <c r="D140" s="81">
        <v>10</v>
      </c>
      <c r="E140" s="82">
        <v>180</v>
      </c>
      <c r="F140" s="130"/>
      <c r="G140" s="84">
        <v>8</v>
      </c>
      <c r="H140" s="130"/>
      <c r="I140" s="86">
        <f t="shared" si="49"/>
        <v>194.4</v>
      </c>
      <c r="J140" s="103" t="s">
        <v>302</v>
      </c>
      <c r="K140" s="88">
        <f t="shared" si="42"/>
        <v>1800</v>
      </c>
      <c r="L140" s="88">
        <f t="shared" si="43"/>
        <v>1944</v>
      </c>
      <c r="M140" s="63">
        <v>59.99</v>
      </c>
      <c r="N140" s="90">
        <f t="shared" si="44"/>
        <v>2.0005</v>
      </c>
      <c r="O140" s="91">
        <f t="shared" si="45"/>
        <v>0.96</v>
      </c>
      <c r="P140" s="92">
        <f t="shared" si="46"/>
        <v>1.92</v>
      </c>
      <c r="Q140" s="93">
        <f t="shared" si="47"/>
        <v>3600.9</v>
      </c>
      <c r="R140" s="1" t="s">
        <v>787</v>
      </c>
      <c r="S140" s="94">
        <f t="shared" si="22"/>
        <v>10</v>
      </c>
      <c r="T140" s="95">
        <f t="shared" si="23"/>
        <v>180</v>
      </c>
      <c r="U140" s="96">
        <f t="shared" si="24"/>
        <v>59.99</v>
      </c>
      <c r="W140" s="7" t="s">
        <v>788</v>
      </c>
    </row>
    <row r="141" spans="1:23" ht="19.5" customHeight="1">
      <c r="A141" s="79">
        <v>124</v>
      </c>
      <c r="B141" s="117" t="s">
        <v>303</v>
      </c>
      <c r="C141" s="128" t="s">
        <v>14</v>
      </c>
      <c r="D141" s="81">
        <v>1</v>
      </c>
      <c r="E141" s="82">
        <f>M141*$M$8%+M141</f>
        <v>64.98</v>
      </c>
      <c r="F141" s="119"/>
      <c r="G141" s="84">
        <v>8</v>
      </c>
      <c r="H141" s="130"/>
      <c r="I141" s="86">
        <f t="shared" si="49"/>
        <v>70.18</v>
      </c>
      <c r="J141" s="103" t="s">
        <v>304</v>
      </c>
      <c r="K141" s="88">
        <f t="shared" si="42"/>
        <v>64.98</v>
      </c>
      <c r="L141" s="88">
        <f t="shared" si="43"/>
        <v>70.18</v>
      </c>
      <c r="M141" s="63">
        <v>57</v>
      </c>
      <c r="N141" s="90">
        <f t="shared" si="44"/>
        <v>0.14</v>
      </c>
      <c r="O141" s="91">
        <f t="shared" si="45"/>
        <v>0.03</v>
      </c>
      <c r="P141" s="92">
        <f t="shared" si="46"/>
        <v>0</v>
      </c>
      <c r="Q141" s="93">
        <f t="shared" si="47"/>
        <v>9.1</v>
      </c>
      <c r="R141" s="1" t="s">
        <v>789</v>
      </c>
      <c r="S141" s="94">
        <f t="shared" si="22"/>
        <v>1</v>
      </c>
      <c r="T141" s="95">
        <f t="shared" si="23"/>
        <v>64.98</v>
      </c>
      <c r="U141" s="96">
        <f t="shared" si="24"/>
        <v>57</v>
      </c>
      <c r="W141" s="7" t="s">
        <v>790</v>
      </c>
    </row>
    <row r="142" spans="1:23" ht="18.75" customHeight="1">
      <c r="A142" s="79">
        <v>125</v>
      </c>
      <c r="B142" s="117" t="s">
        <v>305</v>
      </c>
      <c r="C142" s="128" t="s">
        <v>14</v>
      </c>
      <c r="D142" s="81">
        <v>1</v>
      </c>
      <c r="E142" s="82">
        <v>11</v>
      </c>
      <c r="F142" s="119"/>
      <c r="G142" s="84">
        <v>8</v>
      </c>
      <c r="H142" s="130"/>
      <c r="I142" s="86">
        <f t="shared" si="49"/>
        <v>11.88</v>
      </c>
      <c r="J142" s="103" t="s">
        <v>306</v>
      </c>
      <c r="K142" s="88">
        <f t="shared" si="42"/>
        <v>11</v>
      </c>
      <c r="L142" s="88">
        <f t="shared" si="43"/>
        <v>11.88</v>
      </c>
      <c r="M142" s="63">
        <v>6.5</v>
      </c>
      <c r="N142" s="90">
        <f t="shared" si="44"/>
        <v>0.6923</v>
      </c>
      <c r="O142" s="91">
        <f t="shared" si="45"/>
        <v>0.01</v>
      </c>
      <c r="P142" s="92">
        <f t="shared" si="46"/>
        <v>0.01</v>
      </c>
      <c r="Q142" s="93">
        <f t="shared" si="47"/>
        <v>7.62</v>
      </c>
      <c r="R142" s="1" t="s">
        <v>791</v>
      </c>
      <c r="S142" s="94">
        <f t="shared" si="22"/>
        <v>1</v>
      </c>
      <c r="T142" s="95">
        <f t="shared" si="23"/>
        <v>11</v>
      </c>
      <c r="U142" s="96">
        <f t="shared" si="24"/>
        <v>6.5</v>
      </c>
      <c r="W142" s="7" t="s">
        <v>792</v>
      </c>
    </row>
    <row r="143" spans="1:23" ht="21.75" customHeight="1">
      <c r="A143" s="79">
        <v>126</v>
      </c>
      <c r="B143" s="117" t="s">
        <v>307</v>
      </c>
      <c r="C143" s="128" t="s">
        <v>308</v>
      </c>
      <c r="D143" s="81">
        <v>25</v>
      </c>
      <c r="E143" s="82">
        <v>4.5</v>
      </c>
      <c r="F143" s="119"/>
      <c r="G143" s="84">
        <v>8</v>
      </c>
      <c r="H143" s="130"/>
      <c r="I143" s="86">
        <f t="shared" si="49"/>
        <v>4.86</v>
      </c>
      <c r="J143" s="87" t="s">
        <v>309</v>
      </c>
      <c r="K143" s="88">
        <f t="shared" si="42"/>
        <v>112.5</v>
      </c>
      <c r="L143" s="88">
        <f t="shared" si="43"/>
        <v>121.5</v>
      </c>
      <c r="M143" s="63">
        <v>3.5</v>
      </c>
      <c r="N143" s="90">
        <f t="shared" si="44"/>
        <v>0.2857</v>
      </c>
      <c r="O143" s="91">
        <f t="shared" si="45"/>
        <v>0.06</v>
      </c>
      <c r="P143" s="92">
        <f t="shared" si="46"/>
        <v>0.02</v>
      </c>
      <c r="Q143" s="93">
        <f t="shared" si="47"/>
        <v>32.14</v>
      </c>
      <c r="R143" s="1" t="s">
        <v>793</v>
      </c>
      <c r="S143" s="94">
        <f t="shared" si="22"/>
        <v>25</v>
      </c>
      <c r="T143" s="95">
        <f t="shared" si="23"/>
        <v>4.5</v>
      </c>
      <c r="U143" s="96">
        <f t="shared" si="24"/>
        <v>3.5</v>
      </c>
      <c r="W143" s="7" t="s">
        <v>794</v>
      </c>
    </row>
    <row r="144" spans="1:23" ht="24" customHeight="1">
      <c r="A144" s="79">
        <v>127</v>
      </c>
      <c r="B144" s="117" t="s">
        <v>795</v>
      </c>
      <c r="C144" s="128" t="s">
        <v>161</v>
      </c>
      <c r="D144" s="81">
        <v>1</v>
      </c>
      <c r="E144" s="82">
        <v>22</v>
      </c>
      <c r="F144" s="119"/>
      <c r="G144" s="84">
        <v>23</v>
      </c>
      <c r="H144" s="130"/>
      <c r="I144" s="86">
        <f t="shared" si="49"/>
        <v>27.06</v>
      </c>
      <c r="J144" s="87" t="s">
        <v>311</v>
      </c>
      <c r="K144" s="88">
        <f t="shared" si="42"/>
        <v>22</v>
      </c>
      <c r="L144" s="88">
        <f t="shared" si="43"/>
        <v>27.06</v>
      </c>
      <c r="M144" s="63">
        <v>16.62</v>
      </c>
      <c r="N144" s="90">
        <f t="shared" si="44"/>
        <v>0.3237</v>
      </c>
      <c r="O144" s="91">
        <f t="shared" si="45"/>
        <v>0.01</v>
      </c>
      <c r="P144" s="92">
        <f t="shared" si="46"/>
        <v>0</v>
      </c>
      <c r="Q144" s="93">
        <f t="shared" si="47"/>
        <v>7.12</v>
      </c>
      <c r="R144" s="1" t="s">
        <v>796</v>
      </c>
      <c r="S144" s="94">
        <f t="shared" si="22"/>
        <v>1</v>
      </c>
      <c r="T144" s="95">
        <f t="shared" si="23"/>
        <v>22</v>
      </c>
      <c r="U144" s="96">
        <f t="shared" si="24"/>
        <v>16.62</v>
      </c>
      <c r="W144" s="7" t="s">
        <v>797</v>
      </c>
    </row>
    <row r="145" spans="1:23" ht="24.75" customHeight="1">
      <c r="A145" s="79">
        <v>128</v>
      </c>
      <c r="B145" s="117" t="s">
        <v>312</v>
      </c>
      <c r="C145" s="128" t="s">
        <v>308</v>
      </c>
      <c r="D145" s="81">
        <v>21</v>
      </c>
      <c r="E145" s="82">
        <v>11</v>
      </c>
      <c r="F145" s="119"/>
      <c r="G145" s="84">
        <v>8</v>
      </c>
      <c r="H145" s="119"/>
      <c r="I145" s="86">
        <f t="shared" si="49"/>
        <v>11.88</v>
      </c>
      <c r="J145" s="87" t="s">
        <v>313</v>
      </c>
      <c r="K145" s="88">
        <f t="shared" si="42"/>
        <v>231</v>
      </c>
      <c r="L145" s="88">
        <f t="shared" si="43"/>
        <v>249.48</v>
      </c>
      <c r="M145" s="63">
        <v>5.2</v>
      </c>
      <c r="N145" s="90">
        <f t="shared" si="44"/>
        <v>1.1154</v>
      </c>
      <c r="O145" s="91">
        <f t="shared" si="45"/>
        <v>0.12</v>
      </c>
      <c r="P145" s="92">
        <f t="shared" si="46"/>
        <v>0.13</v>
      </c>
      <c r="Q145" s="93">
        <f t="shared" si="47"/>
        <v>257.66</v>
      </c>
      <c r="R145" s="1" t="s">
        <v>798</v>
      </c>
      <c r="S145" s="94">
        <f t="shared" si="22"/>
        <v>21</v>
      </c>
      <c r="T145" s="95">
        <f t="shared" si="23"/>
        <v>11</v>
      </c>
      <c r="U145" s="96">
        <f t="shared" si="24"/>
        <v>5.2</v>
      </c>
      <c r="W145" s="7" t="s">
        <v>799</v>
      </c>
    </row>
    <row r="146" spans="1:23" ht="49.5" customHeight="1">
      <c r="A146" s="79">
        <v>129</v>
      </c>
      <c r="B146" s="117" t="s">
        <v>314</v>
      </c>
      <c r="C146" s="128" t="s">
        <v>161</v>
      </c>
      <c r="D146" s="81">
        <v>10</v>
      </c>
      <c r="E146" s="82">
        <f>M146*$M$8%+M146</f>
        <v>11.63</v>
      </c>
      <c r="F146" s="119"/>
      <c r="G146" s="84">
        <v>23</v>
      </c>
      <c r="H146" s="119"/>
      <c r="I146" s="86">
        <f t="shared" si="49"/>
        <v>14.3</v>
      </c>
      <c r="J146" s="87" t="s">
        <v>315</v>
      </c>
      <c r="K146" s="88">
        <f t="shared" si="42"/>
        <v>116.3</v>
      </c>
      <c r="L146" s="88">
        <f t="shared" si="43"/>
        <v>143.05</v>
      </c>
      <c r="M146" s="63">
        <v>10.2</v>
      </c>
      <c r="N146" s="90">
        <f t="shared" si="44"/>
        <v>0.1402</v>
      </c>
      <c r="O146" s="91">
        <f t="shared" si="45"/>
        <v>0.06</v>
      </c>
      <c r="P146" s="92">
        <f t="shared" si="46"/>
        <v>0.01</v>
      </c>
      <c r="Q146" s="93">
        <f t="shared" si="47"/>
        <v>16.31</v>
      </c>
      <c r="R146" s="1" t="s">
        <v>800</v>
      </c>
      <c r="S146" s="94">
        <f t="shared" si="22"/>
        <v>10</v>
      </c>
      <c r="T146" s="95">
        <f t="shared" si="23"/>
        <v>11.63</v>
      </c>
      <c r="U146" s="96">
        <f t="shared" si="24"/>
        <v>10.2</v>
      </c>
      <c r="W146" s="7" t="s">
        <v>801</v>
      </c>
    </row>
    <row r="147" spans="1:23" ht="38.25" customHeight="1">
      <c r="A147" s="79">
        <v>130</v>
      </c>
      <c r="B147" s="117" t="s">
        <v>316</v>
      </c>
      <c r="C147" s="128" t="s">
        <v>161</v>
      </c>
      <c r="D147" s="81">
        <v>10</v>
      </c>
      <c r="E147" s="82">
        <v>2.5</v>
      </c>
      <c r="F147" s="119"/>
      <c r="G147" s="84">
        <v>23</v>
      </c>
      <c r="H147" s="119"/>
      <c r="I147" s="86">
        <f t="shared" si="49"/>
        <v>3.08</v>
      </c>
      <c r="J147" s="103" t="s">
        <v>317</v>
      </c>
      <c r="K147" s="88">
        <f t="shared" si="42"/>
        <v>25</v>
      </c>
      <c r="L147" s="88">
        <f t="shared" si="43"/>
        <v>30.75</v>
      </c>
      <c r="M147" s="63">
        <v>1.2</v>
      </c>
      <c r="N147" s="90">
        <f t="shared" si="44"/>
        <v>1.0833</v>
      </c>
      <c r="O147" s="91">
        <f t="shared" si="45"/>
        <v>0.01</v>
      </c>
      <c r="P147" s="92">
        <f t="shared" si="46"/>
        <v>0.01</v>
      </c>
      <c r="Q147" s="93">
        <f t="shared" si="47"/>
        <v>27.08</v>
      </c>
      <c r="R147" s="1" t="s">
        <v>317</v>
      </c>
      <c r="S147" s="94">
        <f t="shared" si="22"/>
        <v>10</v>
      </c>
      <c r="T147" s="95">
        <f t="shared" si="23"/>
        <v>2.5</v>
      </c>
      <c r="U147" s="96">
        <f t="shared" si="24"/>
        <v>1.2</v>
      </c>
      <c r="W147" s="7" t="s">
        <v>802</v>
      </c>
    </row>
    <row r="148" spans="1:23" ht="30" customHeight="1">
      <c r="A148" s="79">
        <v>131</v>
      </c>
      <c r="B148" s="104" t="s">
        <v>318</v>
      </c>
      <c r="C148" s="81" t="s">
        <v>161</v>
      </c>
      <c r="D148" s="81">
        <v>50</v>
      </c>
      <c r="E148" s="82">
        <v>1.8</v>
      </c>
      <c r="F148" s="131"/>
      <c r="G148" s="84">
        <v>8</v>
      </c>
      <c r="H148" s="131"/>
      <c r="I148" s="86">
        <f t="shared" si="49"/>
        <v>1.94</v>
      </c>
      <c r="J148" s="87" t="s">
        <v>319</v>
      </c>
      <c r="K148" s="88">
        <f t="shared" si="42"/>
        <v>90</v>
      </c>
      <c r="L148" s="88">
        <f t="shared" si="43"/>
        <v>97.2</v>
      </c>
      <c r="M148" s="63">
        <v>0.87</v>
      </c>
      <c r="N148" s="90">
        <f t="shared" si="44"/>
        <v>1.069</v>
      </c>
      <c r="O148" s="91">
        <f t="shared" si="45"/>
        <v>0.05</v>
      </c>
      <c r="P148" s="92">
        <f t="shared" si="46"/>
        <v>0.05</v>
      </c>
      <c r="Q148" s="93">
        <f t="shared" si="47"/>
        <v>96.21</v>
      </c>
      <c r="R148" s="1" t="s">
        <v>803</v>
      </c>
      <c r="S148" s="94">
        <f t="shared" si="22"/>
        <v>50</v>
      </c>
      <c r="T148" s="95">
        <f t="shared" si="23"/>
        <v>1.8</v>
      </c>
      <c r="U148" s="96">
        <f t="shared" si="24"/>
        <v>0.87</v>
      </c>
      <c r="W148" s="7" t="s">
        <v>804</v>
      </c>
    </row>
    <row r="149" spans="1:23" ht="25.5" customHeight="1">
      <c r="A149" s="79">
        <v>133</v>
      </c>
      <c r="B149" s="117" t="s">
        <v>322</v>
      </c>
      <c r="C149" s="128" t="s">
        <v>62</v>
      </c>
      <c r="D149" s="81">
        <v>10</v>
      </c>
      <c r="E149" s="82">
        <v>209.92</v>
      </c>
      <c r="F149" s="119"/>
      <c r="G149" s="84">
        <v>8</v>
      </c>
      <c r="H149" s="119"/>
      <c r="I149" s="86">
        <f t="shared" si="49"/>
        <v>226.71</v>
      </c>
      <c r="J149" s="103" t="s">
        <v>323</v>
      </c>
      <c r="K149" s="88">
        <f t="shared" si="42"/>
        <v>2099.2</v>
      </c>
      <c r="L149" s="88">
        <f t="shared" si="43"/>
        <v>2267.14</v>
      </c>
      <c r="M149" s="63">
        <v>165.74</v>
      </c>
      <c r="N149" s="90">
        <f t="shared" si="44"/>
        <v>0.2666</v>
      </c>
      <c r="O149" s="91">
        <f t="shared" si="45"/>
        <v>1.11</v>
      </c>
      <c r="P149" s="92">
        <f t="shared" si="46"/>
        <v>0.3</v>
      </c>
      <c r="Q149" s="93">
        <f t="shared" si="47"/>
        <v>559.65</v>
      </c>
      <c r="R149" s="1" t="s">
        <v>805</v>
      </c>
      <c r="S149" s="94">
        <f t="shared" si="22"/>
        <v>10</v>
      </c>
      <c r="T149" s="95">
        <f t="shared" si="23"/>
        <v>209.92</v>
      </c>
      <c r="U149" s="96">
        <f t="shared" si="24"/>
        <v>165.74</v>
      </c>
      <c r="W149" s="7" t="s">
        <v>806</v>
      </c>
    </row>
    <row r="150" spans="1:23" ht="26.25" customHeight="1">
      <c r="A150" s="79">
        <v>134</v>
      </c>
      <c r="B150" s="117" t="s">
        <v>324</v>
      </c>
      <c r="C150" s="128" t="s">
        <v>161</v>
      </c>
      <c r="D150" s="81">
        <v>5</v>
      </c>
      <c r="E150" s="82">
        <v>110</v>
      </c>
      <c r="F150" s="119"/>
      <c r="G150" s="84">
        <v>8</v>
      </c>
      <c r="H150" s="119"/>
      <c r="I150" s="86">
        <f t="shared" si="49"/>
        <v>118.8</v>
      </c>
      <c r="J150" s="87" t="s">
        <v>325</v>
      </c>
      <c r="K150" s="88">
        <f t="shared" si="42"/>
        <v>550</v>
      </c>
      <c r="L150" s="88">
        <f t="shared" si="43"/>
        <v>594</v>
      </c>
      <c r="M150" s="63">
        <v>71.52</v>
      </c>
      <c r="N150" s="90">
        <f t="shared" si="44"/>
        <v>0.538</v>
      </c>
      <c r="O150" s="91">
        <f t="shared" si="45"/>
        <v>0.29</v>
      </c>
      <c r="P150" s="92">
        <f t="shared" si="46"/>
        <v>0.16</v>
      </c>
      <c r="Q150" s="93">
        <f t="shared" si="47"/>
        <v>295.9</v>
      </c>
      <c r="R150" s="1" t="s">
        <v>807</v>
      </c>
      <c r="S150" s="94">
        <f t="shared" si="22"/>
        <v>5</v>
      </c>
      <c r="T150" s="95">
        <f t="shared" si="23"/>
        <v>110</v>
      </c>
      <c r="U150" s="96">
        <f t="shared" si="24"/>
        <v>71.52</v>
      </c>
      <c r="W150" s="7" t="s">
        <v>808</v>
      </c>
    </row>
    <row r="151" spans="1:23" ht="100.5" customHeight="1">
      <c r="A151" s="79">
        <v>135</v>
      </c>
      <c r="B151" s="118" t="s">
        <v>809</v>
      </c>
      <c r="C151" s="128" t="s">
        <v>14</v>
      </c>
      <c r="D151" s="81">
        <v>30</v>
      </c>
      <c r="E151" s="82">
        <f>M151*$M$8%+M151</f>
        <v>109.44</v>
      </c>
      <c r="F151" s="119"/>
      <c r="G151" s="84">
        <v>8</v>
      </c>
      <c r="H151" s="119"/>
      <c r="I151" s="86">
        <f t="shared" si="49"/>
        <v>118.2</v>
      </c>
      <c r="J151" s="87" t="s">
        <v>327</v>
      </c>
      <c r="K151" s="88">
        <f t="shared" si="42"/>
        <v>3283.2</v>
      </c>
      <c r="L151" s="88">
        <f t="shared" si="43"/>
        <v>3545.86</v>
      </c>
      <c r="M151" s="63">
        <v>96</v>
      </c>
      <c r="N151" s="90">
        <f t="shared" si="44"/>
        <v>0.14</v>
      </c>
      <c r="O151" s="91">
        <f t="shared" si="45"/>
        <v>1.74</v>
      </c>
      <c r="P151" s="92">
        <f t="shared" si="46"/>
        <v>0.24</v>
      </c>
      <c r="Q151" s="93">
        <f t="shared" si="47"/>
        <v>459.65</v>
      </c>
      <c r="R151" s="1" t="s">
        <v>810</v>
      </c>
      <c r="S151" s="94">
        <f t="shared" si="22"/>
        <v>30</v>
      </c>
      <c r="T151" s="95">
        <f t="shared" si="23"/>
        <v>109.44</v>
      </c>
      <c r="U151" s="96">
        <f t="shared" si="24"/>
        <v>96</v>
      </c>
      <c r="W151" s="7" t="s">
        <v>811</v>
      </c>
    </row>
    <row r="152" spans="1:23" ht="27" customHeight="1">
      <c r="A152" s="79">
        <v>136</v>
      </c>
      <c r="B152" s="118" t="s">
        <v>812</v>
      </c>
      <c r="C152" s="128" t="s">
        <v>23</v>
      </c>
      <c r="D152" s="81">
        <v>6</v>
      </c>
      <c r="E152" s="82">
        <f>M152*$M$8%+M152</f>
        <v>72.96</v>
      </c>
      <c r="F152" s="119"/>
      <c r="G152" s="84">
        <v>8</v>
      </c>
      <c r="H152" s="119"/>
      <c r="I152" s="86">
        <f t="shared" si="49"/>
        <v>78.8</v>
      </c>
      <c r="J152" s="103" t="s">
        <v>329</v>
      </c>
      <c r="K152" s="88">
        <f t="shared" si="42"/>
        <v>437.76</v>
      </c>
      <c r="L152" s="88">
        <f t="shared" si="43"/>
        <v>472.78</v>
      </c>
      <c r="M152" s="63">
        <v>64</v>
      </c>
      <c r="N152" s="90">
        <f t="shared" si="44"/>
        <v>0.14</v>
      </c>
      <c r="O152" s="91">
        <f t="shared" si="45"/>
        <v>0.23</v>
      </c>
      <c r="P152" s="92">
        <f t="shared" si="46"/>
        <v>0.03</v>
      </c>
      <c r="Q152" s="93">
        <f t="shared" si="47"/>
        <v>61.29</v>
      </c>
      <c r="R152" s="1" t="s">
        <v>813</v>
      </c>
      <c r="S152" s="94">
        <f t="shared" si="22"/>
        <v>6</v>
      </c>
      <c r="T152" s="95">
        <f t="shared" si="23"/>
        <v>72.96</v>
      </c>
      <c r="U152" s="96">
        <f t="shared" si="24"/>
        <v>64</v>
      </c>
      <c r="W152" s="7" t="s">
        <v>814</v>
      </c>
    </row>
    <row r="153" spans="1:23" ht="27" customHeight="1">
      <c r="A153" s="79">
        <v>137</v>
      </c>
      <c r="B153" s="117" t="s">
        <v>330</v>
      </c>
      <c r="C153" s="128" t="s">
        <v>161</v>
      </c>
      <c r="D153" s="81">
        <v>2</v>
      </c>
      <c r="E153" s="82">
        <f>M153*$M$8%+M153</f>
        <v>96.9</v>
      </c>
      <c r="F153" s="119"/>
      <c r="G153" s="84">
        <v>8</v>
      </c>
      <c r="H153" s="119"/>
      <c r="I153" s="86">
        <f t="shared" si="49"/>
        <v>104.65</v>
      </c>
      <c r="J153" s="103" t="s">
        <v>331</v>
      </c>
      <c r="K153" s="88">
        <f t="shared" si="42"/>
        <v>193.8</v>
      </c>
      <c r="L153" s="88">
        <f t="shared" si="43"/>
        <v>209.3</v>
      </c>
      <c r="M153" s="63">
        <v>85</v>
      </c>
      <c r="N153" s="90">
        <f t="shared" si="44"/>
        <v>0.14</v>
      </c>
      <c r="O153" s="91">
        <f t="shared" si="45"/>
        <v>0.1</v>
      </c>
      <c r="P153" s="92">
        <f t="shared" si="46"/>
        <v>0.01</v>
      </c>
      <c r="Q153" s="93">
        <f t="shared" si="47"/>
        <v>27.13</v>
      </c>
      <c r="R153" s="1" t="s">
        <v>815</v>
      </c>
      <c r="S153" s="94">
        <f t="shared" si="22"/>
        <v>2</v>
      </c>
      <c r="T153" s="95">
        <f t="shared" si="23"/>
        <v>96.9</v>
      </c>
      <c r="U153" s="96">
        <f t="shared" si="24"/>
        <v>85</v>
      </c>
      <c r="W153" s="7" t="s">
        <v>816</v>
      </c>
    </row>
    <row r="154" spans="1:23" ht="22.5">
      <c r="A154" s="132">
        <v>139</v>
      </c>
      <c r="B154" s="133" t="s">
        <v>343</v>
      </c>
      <c r="C154" s="134" t="s">
        <v>23</v>
      </c>
      <c r="D154" s="135">
        <v>330</v>
      </c>
      <c r="E154" s="82">
        <v>52</v>
      </c>
      <c r="F154" s="136"/>
      <c r="G154" s="84">
        <v>8</v>
      </c>
      <c r="H154" s="134"/>
      <c r="I154" s="86">
        <f t="shared" si="49"/>
        <v>56.16</v>
      </c>
      <c r="J154" s="87" t="s">
        <v>344</v>
      </c>
      <c r="K154" s="88">
        <f t="shared" si="42"/>
        <v>17160</v>
      </c>
      <c r="L154" s="88">
        <f t="shared" si="43"/>
        <v>18532.8</v>
      </c>
      <c r="M154" s="63">
        <v>37.5</v>
      </c>
      <c r="N154" s="90">
        <f t="shared" si="44"/>
        <v>0.3867</v>
      </c>
      <c r="O154" s="91">
        <f t="shared" si="45"/>
        <v>9.11</v>
      </c>
      <c r="P154" s="92">
        <f t="shared" si="46"/>
        <v>3.52</v>
      </c>
      <c r="Q154" s="93">
        <f t="shared" si="47"/>
        <v>6635.77</v>
      </c>
      <c r="R154" s="1" t="s">
        <v>817</v>
      </c>
      <c r="S154" s="94">
        <f t="shared" si="22"/>
        <v>330</v>
      </c>
      <c r="T154" s="95">
        <f t="shared" si="23"/>
        <v>52</v>
      </c>
      <c r="U154" s="96">
        <f t="shared" si="24"/>
        <v>37.5</v>
      </c>
      <c r="W154" s="7" t="s">
        <v>818</v>
      </c>
    </row>
    <row r="155" spans="1:23" ht="18" customHeight="1">
      <c r="A155" s="132">
        <v>140</v>
      </c>
      <c r="B155" s="133" t="s">
        <v>345</v>
      </c>
      <c r="C155" s="134" t="s">
        <v>23</v>
      </c>
      <c r="D155" s="135">
        <v>360</v>
      </c>
      <c r="E155" s="82">
        <f>M155*$N$8%+M155</f>
        <v>2.15</v>
      </c>
      <c r="F155" s="136"/>
      <c r="G155" s="84">
        <v>8</v>
      </c>
      <c r="H155" s="134"/>
      <c r="I155" s="86">
        <f t="shared" si="49"/>
        <v>2.32</v>
      </c>
      <c r="J155" s="103" t="s">
        <v>34</v>
      </c>
      <c r="K155" s="88">
        <f t="shared" si="42"/>
        <v>774</v>
      </c>
      <c r="L155" s="88">
        <f t="shared" si="43"/>
        <v>835.92</v>
      </c>
      <c r="M155" s="63">
        <v>1.65</v>
      </c>
      <c r="N155" s="90">
        <f t="shared" si="44"/>
        <v>0.303</v>
      </c>
      <c r="O155" s="91">
        <f t="shared" si="45"/>
        <v>0.41</v>
      </c>
      <c r="P155" s="92">
        <f t="shared" si="46"/>
        <v>0.12</v>
      </c>
      <c r="Q155" s="93">
        <f t="shared" si="47"/>
        <v>234.52</v>
      </c>
      <c r="R155" s="1" t="s">
        <v>819</v>
      </c>
      <c r="S155" s="94">
        <f t="shared" si="22"/>
        <v>360</v>
      </c>
      <c r="T155" s="95">
        <f t="shared" si="23"/>
        <v>2.15</v>
      </c>
      <c r="U155" s="96">
        <f t="shared" si="24"/>
        <v>1.65</v>
      </c>
      <c r="V155" s="1" t="s">
        <v>820</v>
      </c>
      <c r="W155" s="7" t="s">
        <v>821</v>
      </c>
    </row>
    <row r="156" spans="1:23" ht="19.5" customHeight="1">
      <c r="A156" s="132">
        <v>141</v>
      </c>
      <c r="B156" s="133" t="s">
        <v>346</v>
      </c>
      <c r="C156" s="134" t="s">
        <v>23</v>
      </c>
      <c r="D156" s="135">
        <v>20</v>
      </c>
      <c r="E156" s="82">
        <f>M156*$N$8%+M156</f>
        <v>2.15</v>
      </c>
      <c r="F156" s="136"/>
      <c r="G156" s="84">
        <v>8</v>
      </c>
      <c r="H156" s="134"/>
      <c r="I156" s="86">
        <f t="shared" si="49"/>
        <v>2.32</v>
      </c>
      <c r="J156" s="103" t="s">
        <v>34</v>
      </c>
      <c r="K156" s="88">
        <f t="shared" si="42"/>
        <v>43</v>
      </c>
      <c r="L156" s="88">
        <f t="shared" si="43"/>
        <v>46.44</v>
      </c>
      <c r="M156" s="63">
        <v>1.65</v>
      </c>
      <c r="N156" s="90">
        <f t="shared" si="44"/>
        <v>0.303</v>
      </c>
      <c r="O156" s="91">
        <f t="shared" si="45"/>
        <v>0.02</v>
      </c>
      <c r="P156" s="92">
        <f t="shared" si="46"/>
        <v>0.01</v>
      </c>
      <c r="Q156" s="93">
        <f t="shared" si="47"/>
        <v>13.03</v>
      </c>
      <c r="R156" s="1" t="s">
        <v>822</v>
      </c>
      <c r="S156" s="94">
        <f t="shared" si="22"/>
        <v>20</v>
      </c>
      <c r="T156" s="95">
        <f t="shared" si="23"/>
        <v>2.15</v>
      </c>
      <c r="U156" s="96">
        <f t="shared" si="24"/>
        <v>1.65</v>
      </c>
      <c r="W156" s="7" t="s">
        <v>823</v>
      </c>
    </row>
    <row r="157" spans="1:23" ht="27" customHeight="1">
      <c r="A157" s="132">
        <v>142</v>
      </c>
      <c r="B157" s="133" t="s">
        <v>347</v>
      </c>
      <c r="C157" s="134"/>
      <c r="D157" s="135"/>
      <c r="E157" s="82"/>
      <c r="F157" s="136"/>
      <c r="G157" s="84"/>
      <c r="H157" s="134"/>
      <c r="I157" s="86"/>
      <c r="J157" s="103"/>
      <c r="K157" s="88"/>
      <c r="L157" s="88"/>
      <c r="N157" s="90"/>
      <c r="O157" s="91"/>
      <c r="P157" s="92"/>
      <c r="Q157" s="93"/>
      <c r="S157" s="94"/>
      <c r="T157" s="95"/>
      <c r="U157" s="96"/>
      <c r="W157" s="7" t="s">
        <v>824</v>
      </c>
    </row>
    <row r="158" spans="1:23" ht="27" customHeight="1">
      <c r="A158" s="132" t="s">
        <v>36</v>
      </c>
      <c r="B158" s="137" t="s">
        <v>348</v>
      </c>
      <c r="C158" s="138" t="s">
        <v>18</v>
      </c>
      <c r="D158" s="139">
        <v>100</v>
      </c>
      <c r="E158" s="82">
        <f>M158*$N$8%+M158</f>
        <v>7.25</v>
      </c>
      <c r="F158" s="136"/>
      <c r="G158" s="84">
        <v>8</v>
      </c>
      <c r="H158" s="134"/>
      <c r="I158" s="86">
        <f aca="true" t="shared" si="50" ref="I158:I191">E158*G158%+E158</f>
        <v>7.83</v>
      </c>
      <c r="J158" s="87" t="s">
        <v>349</v>
      </c>
      <c r="K158" s="88">
        <f aca="true" t="shared" si="51" ref="K158:K191">D158*E158</f>
        <v>725</v>
      </c>
      <c r="L158" s="88">
        <f aca="true" t="shared" si="52" ref="L158:L191">K158*G158%+K158</f>
        <v>783</v>
      </c>
      <c r="M158" s="63">
        <v>5.58</v>
      </c>
      <c r="N158" s="90">
        <f aca="true" t="shared" si="53" ref="N158:N191">(E158-M158)*100%/M158</f>
        <v>0.2993</v>
      </c>
      <c r="O158" s="91">
        <f aca="true" t="shared" si="54" ref="O158:O191">(K158/$K$192)*100</f>
        <v>0.38</v>
      </c>
      <c r="P158" s="92">
        <f aca="true" t="shared" si="55" ref="P158:P191">O158*N158</f>
        <v>0.11</v>
      </c>
      <c r="Q158" s="93">
        <f aca="true" t="shared" si="56" ref="Q158:Q191">K158*N158</f>
        <v>216.99</v>
      </c>
      <c r="R158" s="1" t="s">
        <v>825</v>
      </c>
      <c r="S158" s="94">
        <f aca="true" t="shared" si="57" ref="S158:S191">SUM(D158)</f>
        <v>100</v>
      </c>
      <c r="T158" s="95">
        <f aca="true" t="shared" si="58" ref="T158:T191">E158</f>
        <v>7.25</v>
      </c>
      <c r="U158" s="96">
        <f aca="true" t="shared" si="59" ref="U158:U191">M158</f>
        <v>5.58</v>
      </c>
      <c r="W158" s="7" t="s">
        <v>826</v>
      </c>
    </row>
    <row r="159" spans="1:23" ht="27" customHeight="1">
      <c r="A159" s="132" t="s">
        <v>39</v>
      </c>
      <c r="B159" s="133" t="s">
        <v>350</v>
      </c>
      <c r="C159" s="134" t="s">
        <v>18</v>
      </c>
      <c r="D159" s="135">
        <v>280</v>
      </c>
      <c r="E159" s="82">
        <f>M159*$N$8%+M159</f>
        <v>7.38</v>
      </c>
      <c r="F159" s="136"/>
      <c r="G159" s="84">
        <v>8</v>
      </c>
      <c r="H159" s="134"/>
      <c r="I159" s="86">
        <f t="shared" si="50"/>
        <v>7.97</v>
      </c>
      <c r="J159" s="103" t="s">
        <v>433</v>
      </c>
      <c r="K159" s="88">
        <f t="shared" si="51"/>
        <v>2066.4</v>
      </c>
      <c r="L159" s="88">
        <f t="shared" si="52"/>
        <v>2231.71</v>
      </c>
      <c r="M159" s="63">
        <v>5.68</v>
      </c>
      <c r="N159" s="90">
        <f t="shared" si="53"/>
        <v>0.2993</v>
      </c>
      <c r="O159" s="91">
        <f t="shared" si="54"/>
        <v>1.1</v>
      </c>
      <c r="P159" s="92">
        <f t="shared" si="55"/>
        <v>0.33</v>
      </c>
      <c r="Q159" s="93">
        <f t="shared" si="56"/>
        <v>618.47</v>
      </c>
      <c r="R159" s="1" t="s">
        <v>827</v>
      </c>
      <c r="S159" s="94">
        <f t="shared" si="57"/>
        <v>280</v>
      </c>
      <c r="T159" s="95">
        <f t="shared" si="58"/>
        <v>7.38</v>
      </c>
      <c r="U159" s="96">
        <f t="shared" si="59"/>
        <v>5.68</v>
      </c>
      <c r="W159" s="7" t="s">
        <v>828</v>
      </c>
    </row>
    <row r="160" spans="1:23" ht="59.25" customHeight="1">
      <c r="A160" s="132">
        <v>143</v>
      </c>
      <c r="B160" s="133" t="s">
        <v>351</v>
      </c>
      <c r="C160" s="134" t="s">
        <v>23</v>
      </c>
      <c r="D160" s="135">
        <v>20</v>
      </c>
      <c r="E160" s="82">
        <f>M160*$M$8%+M160</f>
        <v>2.51</v>
      </c>
      <c r="F160" s="136"/>
      <c r="G160" s="84">
        <v>8</v>
      </c>
      <c r="H160" s="134"/>
      <c r="I160" s="86">
        <f t="shared" si="50"/>
        <v>2.71</v>
      </c>
      <c r="J160" s="87" t="s">
        <v>352</v>
      </c>
      <c r="K160" s="88">
        <f t="shared" si="51"/>
        <v>50.2</v>
      </c>
      <c r="L160" s="88">
        <f t="shared" si="52"/>
        <v>54.22</v>
      </c>
      <c r="M160" s="63">
        <v>2.2</v>
      </c>
      <c r="N160" s="90">
        <f t="shared" si="53"/>
        <v>0.1409</v>
      </c>
      <c r="O160" s="91">
        <f t="shared" si="54"/>
        <v>0.03</v>
      </c>
      <c r="P160" s="92">
        <f t="shared" si="55"/>
        <v>0</v>
      </c>
      <c r="Q160" s="93">
        <f t="shared" si="56"/>
        <v>7.07</v>
      </c>
      <c r="R160" s="1" t="s">
        <v>829</v>
      </c>
      <c r="S160" s="94">
        <f t="shared" si="57"/>
        <v>20</v>
      </c>
      <c r="T160" s="95">
        <f t="shared" si="58"/>
        <v>2.51</v>
      </c>
      <c r="U160" s="96">
        <f t="shared" si="59"/>
        <v>2.2</v>
      </c>
      <c r="W160" s="7" t="s">
        <v>830</v>
      </c>
    </row>
    <row r="161" spans="1:23" ht="24.75" customHeight="1">
      <c r="A161" s="132">
        <v>144</v>
      </c>
      <c r="B161" s="133" t="s">
        <v>353</v>
      </c>
      <c r="C161" s="134" t="s">
        <v>161</v>
      </c>
      <c r="D161" s="135">
        <v>1750</v>
      </c>
      <c r="E161" s="82">
        <v>1.25</v>
      </c>
      <c r="F161" s="136"/>
      <c r="G161" s="84">
        <v>8</v>
      </c>
      <c r="H161" s="134"/>
      <c r="I161" s="86">
        <f t="shared" si="50"/>
        <v>1.35</v>
      </c>
      <c r="J161" s="87" t="s">
        <v>34</v>
      </c>
      <c r="K161" s="88">
        <f t="shared" si="51"/>
        <v>2187.5</v>
      </c>
      <c r="L161" s="88">
        <f t="shared" si="52"/>
        <v>2362.5</v>
      </c>
      <c r="M161" s="63">
        <v>0.65</v>
      </c>
      <c r="N161" s="90">
        <f t="shared" si="53"/>
        <v>0.9231</v>
      </c>
      <c r="O161" s="91">
        <f t="shared" si="54"/>
        <v>1.16</v>
      </c>
      <c r="P161" s="92">
        <f t="shared" si="55"/>
        <v>1.07</v>
      </c>
      <c r="Q161" s="93">
        <f t="shared" si="56"/>
        <v>2019.28</v>
      </c>
      <c r="R161" s="1" t="s">
        <v>831</v>
      </c>
      <c r="S161" s="94">
        <f t="shared" si="57"/>
        <v>1750</v>
      </c>
      <c r="T161" s="95">
        <f t="shared" si="58"/>
        <v>1.25</v>
      </c>
      <c r="U161" s="96">
        <f t="shared" si="59"/>
        <v>0.65</v>
      </c>
      <c r="W161" s="7" t="s">
        <v>832</v>
      </c>
    </row>
    <row r="162" spans="1:23" ht="27" customHeight="1">
      <c r="A162" s="132">
        <v>145</v>
      </c>
      <c r="B162" s="133" t="s">
        <v>354</v>
      </c>
      <c r="C162" s="134" t="s">
        <v>23</v>
      </c>
      <c r="D162" s="135">
        <v>275</v>
      </c>
      <c r="E162" s="82">
        <v>0.38</v>
      </c>
      <c r="F162" s="136"/>
      <c r="G162" s="84">
        <v>8</v>
      </c>
      <c r="H162" s="134"/>
      <c r="I162" s="86">
        <f t="shared" si="50"/>
        <v>0.41</v>
      </c>
      <c r="J162" s="87" t="s">
        <v>355</v>
      </c>
      <c r="K162" s="88">
        <f t="shared" si="51"/>
        <v>104.5</v>
      </c>
      <c r="L162" s="88">
        <f t="shared" si="52"/>
        <v>112.86</v>
      </c>
      <c r="M162" s="63">
        <v>0.24</v>
      </c>
      <c r="N162" s="90">
        <f t="shared" si="53"/>
        <v>0.5833</v>
      </c>
      <c r="O162" s="91">
        <f t="shared" si="54"/>
        <v>0.06</v>
      </c>
      <c r="P162" s="92">
        <f t="shared" si="55"/>
        <v>0.03</v>
      </c>
      <c r="Q162" s="93">
        <f t="shared" si="56"/>
        <v>60.95</v>
      </c>
      <c r="R162" s="1" t="s">
        <v>833</v>
      </c>
      <c r="S162" s="94">
        <f t="shared" si="57"/>
        <v>275</v>
      </c>
      <c r="T162" s="95">
        <f t="shared" si="58"/>
        <v>0.38</v>
      </c>
      <c r="U162" s="96">
        <f t="shared" si="59"/>
        <v>0.24</v>
      </c>
      <c r="W162" s="7" t="s">
        <v>834</v>
      </c>
    </row>
    <row r="163" spans="1:23" ht="24" customHeight="1">
      <c r="A163" s="132">
        <v>148</v>
      </c>
      <c r="B163" s="133" t="s">
        <v>360</v>
      </c>
      <c r="C163" s="134" t="s">
        <v>23</v>
      </c>
      <c r="D163" s="135">
        <v>20</v>
      </c>
      <c r="E163" s="82">
        <v>9.89</v>
      </c>
      <c r="F163" s="136"/>
      <c r="G163" s="84">
        <v>8</v>
      </c>
      <c r="H163" s="134"/>
      <c r="I163" s="86">
        <f t="shared" si="50"/>
        <v>10.68</v>
      </c>
      <c r="J163" s="87" t="s">
        <v>361</v>
      </c>
      <c r="K163" s="88">
        <f t="shared" si="51"/>
        <v>197.8</v>
      </c>
      <c r="L163" s="88">
        <f t="shared" si="52"/>
        <v>213.62</v>
      </c>
      <c r="M163" s="63">
        <v>5.41</v>
      </c>
      <c r="N163" s="90">
        <f t="shared" si="53"/>
        <v>0.8281</v>
      </c>
      <c r="O163" s="91">
        <f t="shared" si="54"/>
        <v>0.11</v>
      </c>
      <c r="P163" s="92">
        <f t="shared" si="55"/>
        <v>0.09</v>
      </c>
      <c r="Q163" s="93">
        <f t="shared" si="56"/>
        <v>163.8</v>
      </c>
      <c r="R163" s="1" t="s">
        <v>835</v>
      </c>
      <c r="S163" s="94">
        <f t="shared" si="57"/>
        <v>20</v>
      </c>
      <c r="T163" s="95">
        <f t="shared" si="58"/>
        <v>9.89</v>
      </c>
      <c r="U163" s="96">
        <f t="shared" si="59"/>
        <v>5.41</v>
      </c>
      <c r="W163" s="7" t="s">
        <v>836</v>
      </c>
    </row>
    <row r="164" spans="1:23" ht="21.75" customHeight="1">
      <c r="A164" s="132">
        <v>149</v>
      </c>
      <c r="B164" s="133" t="s">
        <v>362</v>
      </c>
      <c r="C164" s="134" t="s">
        <v>14</v>
      </c>
      <c r="D164" s="135">
        <v>50</v>
      </c>
      <c r="E164" s="82">
        <v>1.83</v>
      </c>
      <c r="F164" s="136"/>
      <c r="G164" s="84">
        <v>8</v>
      </c>
      <c r="H164" s="134"/>
      <c r="I164" s="86">
        <f t="shared" si="50"/>
        <v>1.98</v>
      </c>
      <c r="J164" s="103" t="s">
        <v>363</v>
      </c>
      <c r="K164" s="88">
        <f t="shared" si="51"/>
        <v>91.5</v>
      </c>
      <c r="L164" s="88">
        <f t="shared" si="52"/>
        <v>98.82</v>
      </c>
      <c r="M164" s="63">
        <v>1.28</v>
      </c>
      <c r="N164" s="90">
        <f t="shared" si="53"/>
        <v>0.4297</v>
      </c>
      <c r="O164" s="91">
        <f t="shared" si="54"/>
        <v>0.05</v>
      </c>
      <c r="P164" s="92">
        <f t="shared" si="55"/>
        <v>0.02</v>
      </c>
      <c r="Q164" s="93">
        <f t="shared" si="56"/>
        <v>39.32</v>
      </c>
      <c r="R164" s="1" t="s">
        <v>837</v>
      </c>
      <c r="S164" s="94">
        <f t="shared" si="57"/>
        <v>50</v>
      </c>
      <c r="T164" s="95">
        <f t="shared" si="58"/>
        <v>1.83</v>
      </c>
      <c r="U164" s="96">
        <f t="shared" si="59"/>
        <v>1.28</v>
      </c>
      <c r="V164" s="1" t="s">
        <v>838</v>
      </c>
      <c r="W164" s="7" t="s">
        <v>839</v>
      </c>
    </row>
    <row r="165" spans="1:23" ht="21.75" customHeight="1">
      <c r="A165" s="132">
        <v>150</v>
      </c>
      <c r="B165" s="133" t="s">
        <v>364</v>
      </c>
      <c r="C165" s="134" t="s">
        <v>161</v>
      </c>
      <c r="D165" s="135">
        <v>3</v>
      </c>
      <c r="E165" s="82">
        <v>86.4</v>
      </c>
      <c r="F165" s="136"/>
      <c r="G165" s="84">
        <v>8</v>
      </c>
      <c r="H165" s="134"/>
      <c r="I165" s="86">
        <f t="shared" si="50"/>
        <v>93.31</v>
      </c>
      <c r="J165" s="87" t="s">
        <v>365</v>
      </c>
      <c r="K165" s="88">
        <f t="shared" si="51"/>
        <v>259.2</v>
      </c>
      <c r="L165" s="88">
        <f t="shared" si="52"/>
        <v>279.94</v>
      </c>
      <c r="M165" s="63">
        <v>59.59</v>
      </c>
      <c r="N165" s="90">
        <f t="shared" si="53"/>
        <v>0.4499</v>
      </c>
      <c r="O165" s="91">
        <f t="shared" si="54"/>
        <v>0.14</v>
      </c>
      <c r="P165" s="92">
        <f t="shared" si="55"/>
        <v>0.06</v>
      </c>
      <c r="Q165" s="93">
        <f t="shared" si="56"/>
        <v>116.61</v>
      </c>
      <c r="R165" s="1" t="s">
        <v>840</v>
      </c>
      <c r="S165" s="94">
        <f t="shared" si="57"/>
        <v>3</v>
      </c>
      <c r="T165" s="95">
        <f t="shared" si="58"/>
        <v>86.4</v>
      </c>
      <c r="U165" s="96">
        <f t="shared" si="59"/>
        <v>59.59</v>
      </c>
      <c r="W165" s="7" t="s">
        <v>841</v>
      </c>
    </row>
    <row r="166" spans="1:23" ht="24" customHeight="1">
      <c r="A166" s="132">
        <v>151</v>
      </c>
      <c r="B166" s="133" t="s">
        <v>842</v>
      </c>
      <c r="C166" s="134" t="s">
        <v>23</v>
      </c>
      <c r="D166" s="135">
        <v>10</v>
      </c>
      <c r="E166" s="82">
        <f>M166*$M$8%+M166</f>
        <v>22.16</v>
      </c>
      <c r="F166" s="136"/>
      <c r="G166" s="84">
        <v>8</v>
      </c>
      <c r="H166" s="134"/>
      <c r="I166" s="86">
        <f t="shared" si="50"/>
        <v>23.93</v>
      </c>
      <c r="J166" s="87" t="s">
        <v>367</v>
      </c>
      <c r="K166" s="88">
        <f t="shared" si="51"/>
        <v>221.6</v>
      </c>
      <c r="L166" s="88">
        <f t="shared" si="52"/>
        <v>239.33</v>
      </c>
      <c r="M166" s="63">
        <v>19.44</v>
      </c>
      <c r="N166" s="90">
        <f t="shared" si="53"/>
        <v>0.1399</v>
      </c>
      <c r="O166" s="91">
        <f t="shared" si="54"/>
        <v>0.12</v>
      </c>
      <c r="P166" s="92">
        <f t="shared" si="55"/>
        <v>0.02</v>
      </c>
      <c r="Q166" s="93">
        <f t="shared" si="56"/>
        <v>31</v>
      </c>
      <c r="R166" s="1" t="s">
        <v>843</v>
      </c>
      <c r="S166" s="94">
        <f t="shared" si="57"/>
        <v>10</v>
      </c>
      <c r="T166" s="95">
        <f t="shared" si="58"/>
        <v>22.16</v>
      </c>
      <c r="U166" s="96">
        <f t="shared" si="59"/>
        <v>19.44</v>
      </c>
      <c r="W166" s="7" t="s">
        <v>844</v>
      </c>
    </row>
    <row r="167" spans="1:23" s="39" customFormat="1" ht="89.25" customHeight="1">
      <c r="A167" s="132">
        <v>165</v>
      </c>
      <c r="B167" s="140" t="s">
        <v>845</v>
      </c>
      <c r="C167" s="128" t="s">
        <v>14</v>
      </c>
      <c r="D167" s="81">
        <v>500</v>
      </c>
      <c r="E167" s="82">
        <v>5.05</v>
      </c>
      <c r="F167" s="141"/>
      <c r="G167" s="84">
        <v>8</v>
      </c>
      <c r="H167" s="141"/>
      <c r="I167" s="86">
        <f t="shared" si="50"/>
        <v>5.45</v>
      </c>
      <c r="J167" s="103" t="s">
        <v>393</v>
      </c>
      <c r="K167" s="88">
        <f t="shared" si="51"/>
        <v>2525</v>
      </c>
      <c r="L167" s="88">
        <f t="shared" si="52"/>
        <v>2727</v>
      </c>
      <c r="M167" s="63">
        <v>1.28</v>
      </c>
      <c r="N167" s="90">
        <f t="shared" si="53"/>
        <v>2.9453</v>
      </c>
      <c r="O167" s="91">
        <f t="shared" si="54"/>
        <v>1.34</v>
      </c>
      <c r="P167" s="92">
        <f t="shared" si="55"/>
        <v>3.95</v>
      </c>
      <c r="Q167" s="93">
        <f t="shared" si="56"/>
        <v>7436.88</v>
      </c>
      <c r="R167" s="1" t="s">
        <v>846</v>
      </c>
      <c r="S167" s="94">
        <f t="shared" si="57"/>
        <v>500</v>
      </c>
      <c r="T167" s="95">
        <f t="shared" si="58"/>
        <v>5.05</v>
      </c>
      <c r="U167" s="96">
        <f t="shared" si="59"/>
        <v>1.28</v>
      </c>
      <c r="V167" s="1" t="s">
        <v>846</v>
      </c>
      <c r="W167" s="7" t="s">
        <v>847</v>
      </c>
    </row>
    <row r="168" spans="1:23" ht="49.5" customHeight="1">
      <c r="A168" s="132">
        <v>166</v>
      </c>
      <c r="B168" s="142" t="s">
        <v>848</v>
      </c>
      <c r="C168" s="143" t="s">
        <v>14</v>
      </c>
      <c r="D168" s="123">
        <v>300</v>
      </c>
      <c r="E168" s="82">
        <f>M168*$M$8%+M168</f>
        <v>2.14</v>
      </c>
      <c r="F168" s="144"/>
      <c r="G168" s="84">
        <v>8</v>
      </c>
      <c r="H168" s="145"/>
      <c r="I168" s="86">
        <f t="shared" si="50"/>
        <v>2.31</v>
      </c>
      <c r="J168" s="103" t="s">
        <v>395</v>
      </c>
      <c r="K168" s="88">
        <f t="shared" si="51"/>
        <v>642</v>
      </c>
      <c r="L168" s="88">
        <f t="shared" si="52"/>
        <v>693.36</v>
      </c>
      <c r="M168" s="63">
        <v>1.88</v>
      </c>
      <c r="N168" s="90">
        <f t="shared" si="53"/>
        <v>0.1383</v>
      </c>
      <c r="O168" s="91">
        <f t="shared" si="54"/>
        <v>0.34</v>
      </c>
      <c r="P168" s="92">
        <f t="shared" si="55"/>
        <v>0.05</v>
      </c>
      <c r="Q168" s="93">
        <f t="shared" si="56"/>
        <v>88.79</v>
      </c>
      <c r="R168" s="1" t="s">
        <v>849</v>
      </c>
      <c r="S168" s="94">
        <f t="shared" si="57"/>
        <v>300</v>
      </c>
      <c r="T168" s="95">
        <f t="shared" si="58"/>
        <v>2.14</v>
      </c>
      <c r="U168" s="96">
        <f t="shared" si="59"/>
        <v>1.88</v>
      </c>
      <c r="W168" s="7" t="s">
        <v>850</v>
      </c>
    </row>
    <row r="169" spans="1:23" ht="165" customHeight="1">
      <c r="A169" s="132">
        <v>167</v>
      </c>
      <c r="B169" s="146" t="s">
        <v>396</v>
      </c>
      <c r="C169" s="143" t="s">
        <v>161</v>
      </c>
      <c r="D169" s="123">
        <v>250</v>
      </c>
      <c r="E169" s="82">
        <f>M169*$M$8%+M169</f>
        <v>24.23</v>
      </c>
      <c r="F169" s="144"/>
      <c r="G169" s="84">
        <v>8</v>
      </c>
      <c r="H169" s="145"/>
      <c r="I169" s="86">
        <f t="shared" si="50"/>
        <v>26.17</v>
      </c>
      <c r="J169" s="87" t="s">
        <v>397</v>
      </c>
      <c r="K169" s="88">
        <f t="shared" si="51"/>
        <v>6057.5</v>
      </c>
      <c r="L169" s="88">
        <f t="shared" si="52"/>
        <v>6542.1</v>
      </c>
      <c r="M169" s="63">
        <v>21.25</v>
      </c>
      <c r="N169" s="90">
        <f t="shared" si="53"/>
        <v>0.1402</v>
      </c>
      <c r="O169" s="91">
        <f t="shared" si="54"/>
        <v>3.22</v>
      </c>
      <c r="P169" s="92">
        <f t="shared" si="55"/>
        <v>0.45</v>
      </c>
      <c r="Q169" s="93">
        <f t="shared" si="56"/>
        <v>849.26</v>
      </c>
      <c r="R169" s="1" t="s">
        <v>851</v>
      </c>
      <c r="S169" s="94">
        <f t="shared" si="57"/>
        <v>250</v>
      </c>
      <c r="T169" s="95">
        <f t="shared" si="58"/>
        <v>24.23</v>
      </c>
      <c r="U169" s="96">
        <f t="shared" si="59"/>
        <v>21.25</v>
      </c>
      <c r="W169" s="7" t="s">
        <v>852</v>
      </c>
    </row>
    <row r="170" spans="1:23" ht="75" customHeight="1">
      <c r="A170" s="132">
        <v>168</v>
      </c>
      <c r="B170" s="147" t="s">
        <v>398</v>
      </c>
      <c r="C170" s="143" t="s">
        <v>23</v>
      </c>
      <c r="D170" s="123">
        <v>1</v>
      </c>
      <c r="E170" s="82">
        <v>2.52</v>
      </c>
      <c r="F170" s="144"/>
      <c r="G170" s="84">
        <v>8</v>
      </c>
      <c r="H170" s="145"/>
      <c r="I170" s="86">
        <f t="shared" si="50"/>
        <v>2.72</v>
      </c>
      <c r="J170" s="87" t="s">
        <v>399</v>
      </c>
      <c r="K170" s="88">
        <f t="shared" si="51"/>
        <v>2.52</v>
      </c>
      <c r="L170" s="88">
        <f t="shared" si="52"/>
        <v>2.72</v>
      </c>
      <c r="M170" s="63">
        <v>1</v>
      </c>
      <c r="N170" s="90">
        <f t="shared" si="53"/>
        <v>1.52</v>
      </c>
      <c r="O170" s="91">
        <f t="shared" si="54"/>
        <v>0</v>
      </c>
      <c r="P170" s="92">
        <f t="shared" si="55"/>
        <v>0</v>
      </c>
      <c r="Q170" s="93">
        <f t="shared" si="56"/>
        <v>3.83</v>
      </c>
      <c r="R170" s="1" t="s">
        <v>853</v>
      </c>
      <c r="S170" s="94">
        <f t="shared" si="57"/>
        <v>1</v>
      </c>
      <c r="T170" s="95">
        <f t="shared" si="58"/>
        <v>2.52</v>
      </c>
      <c r="U170" s="96">
        <f t="shared" si="59"/>
        <v>1</v>
      </c>
      <c r="W170" s="7" t="s">
        <v>854</v>
      </c>
    </row>
    <row r="171" spans="1:23" ht="93" customHeight="1">
      <c r="A171" s="132">
        <v>170</v>
      </c>
      <c r="B171" s="148" t="s">
        <v>855</v>
      </c>
      <c r="C171" s="81" t="s">
        <v>161</v>
      </c>
      <c r="D171" s="81">
        <v>200</v>
      </c>
      <c r="E171" s="82">
        <v>70</v>
      </c>
      <c r="F171" s="149"/>
      <c r="G171" s="84">
        <v>8</v>
      </c>
      <c r="H171" s="150"/>
      <c r="I171" s="86">
        <f t="shared" si="50"/>
        <v>75.6</v>
      </c>
      <c r="J171" s="151" t="s">
        <v>403</v>
      </c>
      <c r="K171" s="88">
        <f t="shared" si="51"/>
        <v>14000</v>
      </c>
      <c r="L171" s="88">
        <f t="shared" si="52"/>
        <v>15120</v>
      </c>
      <c r="M171" s="63">
        <v>52.5</v>
      </c>
      <c r="N171" s="90">
        <f t="shared" si="53"/>
        <v>0.3333</v>
      </c>
      <c r="O171" s="91">
        <f t="shared" si="54"/>
        <v>7.43</v>
      </c>
      <c r="P171" s="92">
        <f t="shared" si="55"/>
        <v>2.48</v>
      </c>
      <c r="Q171" s="93">
        <f t="shared" si="56"/>
        <v>4666.2</v>
      </c>
      <c r="R171" s="1" t="s">
        <v>856</v>
      </c>
      <c r="S171" s="94">
        <f t="shared" si="57"/>
        <v>200</v>
      </c>
      <c r="T171" s="95">
        <f t="shared" si="58"/>
        <v>70</v>
      </c>
      <c r="U171" s="96">
        <f t="shared" si="59"/>
        <v>52.5</v>
      </c>
      <c r="W171" s="7" t="s">
        <v>857</v>
      </c>
    </row>
    <row r="172" spans="1:23" ht="24.75" customHeight="1">
      <c r="A172" s="132">
        <v>171</v>
      </c>
      <c r="B172" s="129" t="s">
        <v>858</v>
      </c>
      <c r="C172" s="143" t="s">
        <v>23</v>
      </c>
      <c r="D172" s="123">
        <v>17</v>
      </c>
      <c r="E172" s="82">
        <v>60</v>
      </c>
      <c r="F172" s="144"/>
      <c r="G172" s="84">
        <v>8</v>
      </c>
      <c r="H172" s="145"/>
      <c r="I172" s="86">
        <f t="shared" si="50"/>
        <v>64.8</v>
      </c>
      <c r="J172" s="87" t="s">
        <v>405</v>
      </c>
      <c r="K172" s="88">
        <f t="shared" si="51"/>
        <v>1020</v>
      </c>
      <c r="L172" s="88">
        <f t="shared" si="52"/>
        <v>1101.6</v>
      </c>
      <c r="M172" s="152">
        <v>30</v>
      </c>
      <c r="N172" s="90">
        <f t="shared" si="53"/>
        <v>1</v>
      </c>
      <c r="O172" s="91">
        <f t="shared" si="54"/>
        <v>0.54</v>
      </c>
      <c r="P172" s="92">
        <f t="shared" si="55"/>
        <v>0.54</v>
      </c>
      <c r="Q172" s="93">
        <f t="shared" si="56"/>
        <v>1020</v>
      </c>
      <c r="R172" s="1" t="s">
        <v>859</v>
      </c>
      <c r="S172" s="94">
        <f t="shared" si="57"/>
        <v>17</v>
      </c>
      <c r="T172" s="95">
        <f t="shared" si="58"/>
        <v>60</v>
      </c>
      <c r="U172" s="96">
        <f t="shared" si="59"/>
        <v>30</v>
      </c>
      <c r="W172" s="7" t="s">
        <v>860</v>
      </c>
    </row>
    <row r="173" spans="1:23" ht="27.75" customHeight="1">
      <c r="A173" s="132">
        <v>172</v>
      </c>
      <c r="B173" s="129" t="s">
        <v>861</v>
      </c>
      <c r="C173" s="143" t="s">
        <v>23</v>
      </c>
      <c r="D173" s="123">
        <v>10</v>
      </c>
      <c r="E173" s="82">
        <v>139.9</v>
      </c>
      <c r="F173" s="144"/>
      <c r="G173" s="84">
        <v>8</v>
      </c>
      <c r="H173" s="145"/>
      <c r="I173" s="86">
        <f t="shared" si="50"/>
        <v>151.09</v>
      </c>
      <c r="J173" s="87" t="s">
        <v>407</v>
      </c>
      <c r="K173" s="88">
        <f t="shared" si="51"/>
        <v>1399</v>
      </c>
      <c r="L173" s="88">
        <f t="shared" si="52"/>
        <v>1510.92</v>
      </c>
      <c r="M173" s="152">
        <v>77.8</v>
      </c>
      <c r="N173" s="90">
        <f t="shared" si="53"/>
        <v>0.7982</v>
      </c>
      <c r="O173" s="91">
        <f t="shared" si="54"/>
        <v>0.74</v>
      </c>
      <c r="P173" s="92">
        <f t="shared" si="55"/>
        <v>0.59</v>
      </c>
      <c r="Q173" s="93">
        <f t="shared" si="56"/>
        <v>1116.68</v>
      </c>
      <c r="R173" s="1" t="s">
        <v>862</v>
      </c>
      <c r="S173" s="94">
        <f t="shared" si="57"/>
        <v>10</v>
      </c>
      <c r="T173" s="95">
        <f t="shared" si="58"/>
        <v>139.9</v>
      </c>
      <c r="U173" s="96">
        <f t="shared" si="59"/>
        <v>77.8</v>
      </c>
      <c r="W173" s="7" t="s">
        <v>863</v>
      </c>
    </row>
    <row r="174" spans="1:23" ht="26.25" customHeight="1">
      <c r="A174" s="132">
        <v>173</v>
      </c>
      <c r="B174" s="129" t="s">
        <v>864</v>
      </c>
      <c r="C174" s="143" t="s">
        <v>23</v>
      </c>
      <c r="D174" s="123">
        <v>8</v>
      </c>
      <c r="E174" s="82">
        <v>11.99</v>
      </c>
      <c r="F174" s="144"/>
      <c r="G174" s="84">
        <v>8</v>
      </c>
      <c r="H174" s="145"/>
      <c r="I174" s="86">
        <f t="shared" si="50"/>
        <v>12.95</v>
      </c>
      <c r="J174" s="87" t="s">
        <v>409</v>
      </c>
      <c r="K174" s="88">
        <f t="shared" si="51"/>
        <v>95.92</v>
      </c>
      <c r="L174" s="88">
        <f t="shared" si="52"/>
        <v>103.59</v>
      </c>
      <c r="M174" s="63">
        <v>8.79</v>
      </c>
      <c r="N174" s="90">
        <f t="shared" si="53"/>
        <v>0.3641</v>
      </c>
      <c r="O174" s="91">
        <f t="shared" si="54"/>
        <v>0.05</v>
      </c>
      <c r="P174" s="92">
        <f t="shared" si="55"/>
        <v>0.02</v>
      </c>
      <c r="Q174" s="93">
        <f t="shared" si="56"/>
        <v>34.92</v>
      </c>
      <c r="R174" s="1" t="s">
        <v>865</v>
      </c>
      <c r="S174" s="94">
        <f t="shared" si="57"/>
        <v>8</v>
      </c>
      <c r="T174" s="95">
        <f t="shared" si="58"/>
        <v>11.99</v>
      </c>
      <c r="U174" s="96">
        <f t="shared" si="59"/>
        <v>8.79</v>
      </c>
      <c r="W174" s="7" t="s">
        <v>866</v>
      </c>
    </row>
    <row r="175" spans="1:23" ht="80.25" customHeight="1">
      <c r="A175" s="132"/>
      <c r="B175" s="153" t="s">
        <v>410</v>
      </c>
      <c r="C175" s="143" t="s">
        <v>23</v>
      </c>
      <c r="D175" s="123">
        <v>2200</v>
      </c>
      <c r="E175" s="82">
        <v>2.33</v>
      </c>
      <c r="F175" s="144"/>
      <c r="G175" s="84">
        <v>8</v>
      </c>
      <c r="H175" s="145"/>
      <c r="I175" s="86">
        <f t="shared" si="50"/>
        <v>2.52</v>
      </c>
      <c r="J175" s="103" t="s">
        <v>411</v>
      </c>
      <c r="K175" s="88">
        <f t="shared" si="51"/>
        <v>5126</v>
      </c>
      <c r="L175" s="88">
        <f t="shared" si="52"/>
        <v>5536.08</v>
      </c>
      <c r="M175" s="63">
        <v>1.87</v>
      </c>
      <c r="N175" s="90">
        <f t="shared" si="53"/>
        <v>0.246</v>
      </c>
      <c r="O175" s="91">
        <f t="shared" si="54"/>
        <v>2.72</v>
      </c>
      <c r="P175" s="92">
        <f t="shared" si="55"/>
        <v>0.67</v>
      </c>
      <c r="Q175" s="93">
        <f t="shared" si="56"/>
        <v>1261</v>
      </c>
      <c r="R175" s="1" t="s">
        <v>867</v>
      </c>
      <c r="S175" s="94">
        <f t="shared" si="57"/>
        <v>2200</v>
      </c>
      <c r="T175" s="95">
        <f t="shared" si="58"/>
        <v>2.33</v>
      </c>
      <c r="U175" s="96">
        <f t="shared" si="59"/>
        <v>1.87</v>
      </c>
      <c r="W175" s="7" t="s">
        <v>868</v>
      </c>
    </row>
    <row r="176" spans="1:23" ht="28.5" customHeight="1">
      <c r="A176" s="132">
        <v>178</v>
      </c>
      <c r="B176" s="129" t="s">
        <v>420</v>
      </c>
      <c r="C176" s="143" t="s">
        <v>23</v>
      </c>
      <c r="D176" s="123">
        <v>450</v>
      </c>
      <c r="E176" s="82">
        <v>12.5</v>
      </c>
      <c r="F176" s="144"/>
      <c r="G176" s="84">
        <v>23</v>
      </c>
      <c r="H176" s="145"/>
      <c r="I176" s="86">
        <f t="shared" si="50"/>
        <v>15.38</v>
      </c>
      <c r="J176" s="103" t="s">
        <v>421</v>
      </c>
      <c r="K176" s="88">
        <f t="shared" si="51"/>
        <v>5625</v>
      </c>
      <c r="L176" s="88">
        <f t="shared" si="52"/>
        <v>6918.75</v>
      </c>
      <c r="M176" s="63">
        <v>8.7</v>
      </c>
      <c r="N176" s="90">
        <f t="shared" si="53"/>
        <v>0.4368</v>
      </c>
      <c r="O176" s="91">
        <f t="shared" si="54"/>
        <v>2.99</v>
      </c>
      <c r="P176" s="92">
        <f t="shared" si="55"/>
        <v>1.31</v>
      </c>
      <c r="Q176" s="93">
        <f t="shared" si="56"/>
        <v>2457</v>
      </c>
      <c r="R176" s="1" t="s">
        <v>869</v>
      </c>
      <c r="S176" s="94">
        <f t="shared" si="57"/>
        <v>450</v>
      </c>
      <c r="T176" s="95">
        <f t="shared" si="58"/>
        <v>12.5</v>
      </c>
      <c r="U176" s="96">
        <f t="shared" si="59"/>
        <v>8.7</v>
      </c>
      <c r="W176" s="7" t="s">
        <v>870</v>
      </c>
    </row>
    <row r="177" spans="1:23" ht="24" customHeight="1">
      <c r="A177" s="132">
        <v>180</v>
      </c>
      <c r="B177" s="154" t="s">
        <v>424</v>
      </c>
      <c r="C177" s="143" t="s">
        <v>161</v>
      </c>
      <c r="D177" s="123">
        <v>10</v>
      </c>
      <c r="E177" s="82">
        <v>18.81</v>
      </c>
      <c r="F177" s="144"/>
      <c r="G177" s="84">
        <v>8</v>
      </c>
      <c r="H177" s="145"/>
      <c r="I177" s="86">
        <f t="shared" si="50"/>
        <v>20.31</v>
      </c>
      <c r="J177" s="155" t="s">
        <v>425</v>
      </c>
      <c r="K177" s="88">
        <f t="shared" si="51"/>
        <v>188.1</v>
      </c>
      <c r="L177" s="88">
        <f t="shared" si="52"/>
        <v>203.15</v>
      </c>
      <c r="M177" s="63">
        <v>6.49</v>
      </c>
      <c r="N177" s="90">
        <f t="shared" si="53"/>
        <v>1.8983</v>
      </c>
      <c r="O177" s="91">
        <f t="shared" si="54"/>
        <v>0.1</v>
      </c>
      <c r="P177" s="92">
        <f t="shared" si="55"/>
        <v>0.19</v>
      </c>
      <c r="Q177" s="93">
        <f t="shared" si="56"/>
        <v>357.07</v>
      </c>
      <c r="R177" s="1" t="s">
        <v>871</v>
      </c>
      <c r="S177" s="94">
        <f t="shared" si="57"/>
        <v>10</v>
      </c>
      <c r="T177" s="95">
        <f t="shared" si="58"/>
        <v>18.81</v>
      </c>
      <c r="U177" s="96">
        <f t="shared" si="59"/>
        <v>6.49</v>
      </c>
      <c r="V177" s="1" t="s">
        <v>872</v>
      </c>
      <c r="W177" s="7" t="s">
        <v>873</v>
      </c>
    </row>
    <row r="178" spans="1:23" ht="36" customHeight="1">
      <c r="A178" s="132">
        <v>181</v>
      </c>
      <c r="B178" s="156" t="s">
        <v>426</v>
      </c>
      <c r="C178" s="123" t="s">
        <v>161</v>
      </c>
      <c r="D178" s="123">
        <v>5</v>
      </c>
      <c r="E178" s="82">
        <v>220</v>
      </c>
      <c r="F178" s="144"/>
      <c r="G178" s="84">
        <v>8</v>
      </c>
      <c r="H178" s="157"/>
      <c r="I178" s="86">
        <f t="shared" si="50"/>
        <v>237.6</v>
      </c>
      <c r="J178" s="103" t="s">
        <v>427</v>
      </c>
      <c r="K178" s="88">
        <f t="shared" si="51"/>
        <v>1100</v>
      </c>
      <c r="L178" s="88">
        <f t="shared" si="52"/>
        <v>1188</v>
      </c>
      <c r="M178" s="152">
        <v>165.79</v>
      </c>
      <c r="N178" s="90">
        <f t="shared" si="53"/>
        <v>0.327</v>
      </c>
      <c r="O178" s="91">
        <f t="shared" si="54"/>
        <v>0.58</v>
      </c>
      <c r="P178" s="92">
        <f t="shared" si="55"/>
        <v>0.19</v>
      </c>
      <c r="Q178" s="93">
        <f t="shared" si="56"/>
        <v>359.7</v>
      </c>
      <c r="R178" s="158" t="s">
        <v>874</v>
      </c>
      <c r="S178" s="94">
        <f t="shared" si="57"/>
        <v>5</v>
      </c>
      <c r="T178" s="95">
        <f t="shared" si="58"/>
        <v>220</v>
      </c>
      <c r="U178" s="96">
        <f t="shared" si="59"/>
        <v>165.79</v>
      </c>
      <c r="W178" s="7" t="s">
        <v>875</v>
      </c>
    </row>
    <row r="179" spans="1:23" ht="30" customHeight="1">
      <c r="A179" s="132">
        <v>182</v>
      </c>
      <c r="B179" s="154" t="s">
        <v>428</v>
      </c>
      <c r="C179" s="143" t="s">
        <v>14</v>
      </c>
      <c r="D179" s="123">
        <v>15</v>
      </c>
      <c r="E179" s="82">
        <f>M179*$M$8%+M179</f>
        <v>362.18</v>
      </c>
      <c r="F179" s="144"/>
      <c r="G179" s="84">
        <v>8</v>
      </c>
      <c r="H179" s="145"/>
      <c r="I179" s="86">
        <f t="shared" si="50"/>
        <v>391.15</v>
      </c>
      <c r="J179" s="103" t="s">
        <v>429</v>
      </c>
      <c r="K179" s="88">
        <f t="shared" si="51"/>
        <v>5432.7</v>
      </c>
      <c r="L179" s="88">
        <f t="shared" si="52"/>
        <v>5867.32</v>
      </c>
      <c r="M179" s="63">
        <v>317.7</v>
      </c>
      <c r="N179" s="90">
        <f t="shared" si="53"/>
        <v>0.14</v>
      </c>
      <c r="O179" s="91">
        <f t="shared" si="54"/>
        <v>2.88</v>
      </c>
      <c r="P179" s="92">
        <f t="shared" si="55"/>
        <v>0.4</v>
      </c>
      <c r="Q179" s="93">
        <f t="shared" si="56"/>
        <v>760.58</v>
      </c>
      <c r="R179" s="158" t="s">
        <v>876</v>
      </c>
      <c r="S179" s="94">
        <f t="shared" si="57"/>
        <v>15</v>
      </c>
      <c r="T179" s="95">
        <f t="shared" si="58"/>
        <v>362.18</v>
      </c>
      <c r="U179" s="96">
        <f t="shared" si="59"/>
        <v>317.7</v>
      </c>
      <c r="W179" s="7" t="s">
        <v>877</v>
      </c>
    </row>
    <row r="180" spans="1:23" ht="30" customHeight="1">
      <c r="A180" s="132">
        <v>183</v>
      </c>
      <c r="B180" s="154" t="s">
        <v>430</v>
      </c>
      <c r="C180" s="143" t="s">
        <v>161</v>
      </c>
      <c r="D180" s="123">
        <v>2</v>
      </c>
      <c r="E180" s="82">
        <f>M180*$M$8%+M180</f>
        <v>362.18</v>
      </c>
      <c r="F180" s="144"/>
      <c r="G180" s="84">
        <v>8</v>
      </c>
      <c r="H180" s="145"/>
      <c r="I180" s="86">
        <f t="shared" si="50"/>
        <v>391.15</v>
      </c>
      <c r="J180" s="103" t="s">
        <v>431</v>
      </c>
      <c r="K180" s="88">
        <f t="shared" si="51"/>
        <v>724.36</v>
      </c>
      <c r="L180" s="88">
        <f t="shared" si="52"/>
        <v>782.31</v>
      </c>
      <c r="M180" s="63">
        <v>317.7</v>
      </c>
      <c r="N180" s="90">
        <f t="shared" si="53"/>
        <v>0.14</v>
      </c>
      <c r="O180" s="91">
        <f t="shared" si="54"/>
        <v>0.38</v>
      </c>
      <c r="P180" s="92">
        <f t="shared" si="55"/>
        <v>0.05</v>
      </c>
      <c r="Q180" s="93">
        <f t="shared" si="56"/>
        <v>101.41</v>
      </c>
      <c r="R180" s="158" t="s">
        <v>878</v>
      </c>
      <c r="S180" s="94">
        <f t="shared" si="57"/>
        <v>2</v>
      </c>
      <c r="T180" s="95">
        <f t="shared" si="58"/>
        <v>362.18</v>
      </c>
      <c r="U180" s="96">
        <f t="shared" si="59"/>
        <v>317.7</v>
      </c>
      <c r="W180" s="7" t="s">
        <v>879</v>
      </c>
    </row>
    <row r="181" spans="1:23" ht="30" customHeight="1">
      <c r="A181" s="42">
        <v>184</v>
      </c>
      <c r="B181" s="159" t="s">
        <v>880</v>
      </c>
      <c r="C181" s="160" t="s">
        <v>62</v>
      </c>
      <c r="D181" s="161">
        <v>280</v>
      </c>
      <c r="E181" s="82">
        <v>7.38</v>
      </c>
      <c r="F181" s="144"/>
      <c r="G181" s="84">
        <v>8</v>
      </c>
      <c r="H181" s="145"/>
      <c r="I181" s="86">
        <f t="shared" si="50"/>
        <v>7.97</v>
      </c>
      <c r="J181" s="103" t="s">
        <v>433</v>
      </c>
      <c r="K181" s="88">
        <f t="shared" si="51"/>
        <v>2066.4</v>
      </c>
      <c r="L181" s="88">
        <f t="shared" si="52"/>
        <v>2231.71</v>
      </c>
      <c r="M181" s="63">
        <v>5.68</v>
      </c>
      <c r="N181" s="90">
        <f t="shared" si="53"/>
        <v>0.2993</v>
      </c>
      <c r="O181" s="91">
        <f t="shared" si="54"/>
        <v>1.1</v>
      </c>
      <c r="P181" s="92">
        <f t="shared" si="55"/>
        <v>0.33</v>
      </c>
      <c r="Q181" s="93">
        <f t="shared" si="56"/>
        <v>618.47</v>
      </c>
      <c r="R181" s="1" t="s">
        <v>825</v>
      </c>
      <c r="S181" s="94">
        <f t="shared" si="57"/>
        <v>280</v>
      </c>
      <c r="T181" s="95">
        <f t="shared" si="58"/>
        <v>7.38</v>
      </c>
      <c r="U181" s="96">
        <f t="shared" si="59"/>
        <v>5.68</v>
      </c>
      <c r="W181" s="7" t="s">
        <v>881</v>
      </c>
    </row>
    <row r="182" spans="1:23" ht="30" customHeight="1">
      <c r="A182" s="42">
        <v>185</v>
      </c>
      <c r="B182" s="159" t="s">
        <v>434</v>
      </c>
      <c r="C182" s="160" t="s">
        <v>62</v>
      </c>
      <c r="D182" s="161">
        <v>100</v>
      </c>
      <c r="E182" s="82">
        <v>7.25</v>
      </c>
      <c r="F182" s="144"/>
      <c r="G182" s="84">
        <v>8</v>
      </c>
      <c r="H182" s="145"/>
      <c r="I182" s="86">
        <f t="shared" si="50"/>
        <v>7.83</v>
      </c>
      <c r="J182" s="162" t="s">
        <v>349</v>
      </c>
      <c r="K182" s="88">
        <f t="shared" si="51"/>
        <v>725</v>
      </c>
      <c r="L182" s="88">
        <f t="shared" si="52"/>
        <v>783</v>
      </c>
      <c r="M182" s="63">
        <v>5.58</v>
      </c>
      <c r="N182" s="90">
        <f t="shared" si="53"/>
        <v>0.2993</v>
      </c>
      <c r="O182" s="91">
        <f t="shared" si="54"/>
        <v>0.38</v>
      </c>
      <c r="P182" s="92">
        <f t="shared" si="55"/>
        <v>0.11</v>
      </c>
      <c r="Q182" s="93">
        <f t="shared" si="56"/>
        <v>216.99</v>
      </c>
      <c r="R182" s="1" t="s">
        <v>825</v>
      </c>
      <c r="S182" s="94">
        <f t="shared" si="57"/>
        <v>100</v>
      </c>
      <c r="T182" s="95">
        <f t="shared" si="58"/>
        <v>7.25</v>
      </c>
      <c r="U182" s="96">
        <f t="shared" si="59"/>
        <v>5.58</v>
      </c>
      <c r="W182" s="7" t="s">
        <v>882</v>
      </c>
    </row>
    <row r="183" spans="1:23" ht="30" customHeight="1">
      <c r="A183" s="160">
        <v>193</v>
      </c>
      <c r="B183" s="163" t="s">
        <v>449</v>
      </c>
      <c r="C183" s="164" t="s">
        <v>14</v>
      </c>
      <c r="D183" s="165">
        <v>300</v>
      </c>
      <c r="E183" s="82">
        <f>M183*$M$8%+M183</f>
        <v>0.4</v>
      </c>
      <c r="F183" s="144"/>
      <c r="G183" s="84">
        <v>8</v>
      </c>
      <c r="H183" s="145"/>
      <c r="I183" s="86">
        <f t="shared" si="50"/>
        <v>0.43</v>
      </c>
      <c r="J183" s="103" t="s">
        <v>450</v>
      </c>
      <c r="K183" s="88">
        <f t="shared" si="51"/>
        <v>120</v>
      </c>
      <c r="L183" s="88">
        <f t="shared" si="52"/>
        <v>129.6</v>
      </c>
      <c r="M183" s="63">
        <v>0.35</v>
      </c>
      <c r="N183" s="90">
        <f t="shared" si="53"/>
        <v>0.1429</v>
      </c>
      <c r="O183" s="91">
        <f t="shared" si="54"/>
        <v>0.06</v>
      </c>
      <c r="P183" s="92">
        <f t="shared" si="55"/>
        <v>0.01</v>
      </c>
      <c r="Q183" s="93">
        <f t="shared" si="56"/>
        <v>17.15</v>
      </c>
      <c r="R183" s="1" t="s">
        <v>883</v>
      </c>
      <c r="S183" s="94">
        <f t="shared" si="57"/>
        <v>300</v>
      </c>
      <c r="T183" s="95">
        <f t="shared" si="58"/>
        <v>0.4</v>
      </c>
      <c r="U183" s="96">
        <f t="shared" si="59"/>
        <v>0.35</v>
      </c>
      <c r="W183" s="7" t="s">
        <v>884</v>
      </c>
    </row>
    <row r="184" spans="1:23" ht="30" customHeight="1">
      <c r="A184" s="160">
        <v>196</v>
      </c>
      <c r="B184" s="163" t="s">
        <v>455</v>
      </c>
      <c r="C184" s="164" t="s">
        <v>14</v>
      </c>
      <c r="D184" s="165">
        <v>5</v>
      </c>
      <c r="E184" s="82">
        <v>0.5</v>
      </c>
      <c r="F184" s="144"/>
      <c r="G184" s="84">
        <v>8</v>
      </c>
      <c r="H184" s="145"/>
      <c r="I184" s="86">
        <f t="shared" si="50"/>
        <v>0.54</v>
      </c>
      <c r="J184" s="103" t="s">
        <v>456</v>
      </c>
      <c r="K184" s="88">
        <f t="shared" si="51"/>
        <v>2.5</v>
      </c>
      <c r="L184" s="88">
        <f t="shared" si="52"/>
        <v>2.7</v>
      </c>
      <c r="M184" s="63">
        <v>0.11</v>
      </c>
      <c r="N184" s="90">
        <f t="shared" si="53"/>
        <v>3.5455</v>
      </c>
      <c r="O184" s="91">
        <f t="shared" si="54"/>
        <v>0</v>
      </c>
      <c r="P184" s="92">
        <f t="shared" si="55"/>
        <v>0</v>
      </c>
      <c r="Q184" s="93">
        <f t="shared" si="56"/>
        <v>8.86</v>
      </c>
      <c r="R184" s="1" t="s">
        <v>885</v>
      </c>
      <c r="S184" s="94">
        <f t="shared" si="57"/>
        <v>5</v>
      </c>
      <c r="T184" s="95">
        <f t="shared" si="58"/>
        <v>0.5</v>
      </c>
      <c r="U184" s="96">
        <f t="shared" si="59"/>
        <v>0.11</v>
      </c>
      <c r="W184" s="7" t="s">
        <v>886</v>
      </c>
    </row>
    <row r="185" spans="1:23" ht="30" customHeight="1">
      <c r="A185" s="160">
        <v>197</v>
      </c>
      <c r="B185" s="163" t="s">
        <v>887</v>
      </c>
      <c r="C185" s="164" t="s">
        <v>14</v>
      </c>
      <c r="D185" s="165">
        <v>200</v>
      </c>
      <c r="E185" s="82">
        <f>M185*$M$8%+M185</f>
        <v>2.45</v>
      </c>
      <c r="F185" s="144"/>
      <c r="G185" s="84">
        <v>8</v>
      </c>
      <c r="H185" s="145"/>
      <c r="I185" s="86">
        <f t="shared" si="50"/>
        <v>2.65</v>
      </c>
      <c r="J185" s="162" t="s">
        <v>888</v>
      </c>
      <c r="K185" s="88">
        <f t="shared" si="51"/>
        <v>490</v>
      </c>
      <c r="L185" s="88">
        <f t="shared" si="52"/>
        <v>529.2</v>
      </c>
      <c r="M185" s="63">
        <v>2.15</v>
      </c>
      <c r="N185" s="90">
        <f t="shared" si="53"/>
        <v>0.1395</v>
      </c>
      <c r="O185" s="91">
        <f t="shared" si="54"/>
        <v>0.26</v>
      </c>
      <c r="P185" s="92">
        <f t="shared" si="55"/>
        <v>0.04</v>
      </c>
      <c r="Q185" s="93">
        <f t="shared" si="56"/>
        <v>68.36</v>
      </c>
      <c r="R185" s="1" t="s">
        <v>889</v>
      </c>
      <c r="S185" s="94">
        <f t="shared" si="57"/>
        <v>200</v>
      </c>
      <c r="T185" s="95">
        <f t="shared" si="58"/>
        <v>2.45</v>
      </c>
      <c r="U185" s="96">
        <f t="shared" si="59"/>
        <v>2.15</v>
      </c>
      <c r="W185" s="7" t="s">
        <v>890</v>
      </c>
    </row>
    <row r="186" spans="1:23" ht="45">
      <c r="A186" s="160">
        <v>198</v>
      </c>
      <c r="B186" s="163" t="s">
        <v>457</v>
      </c>
      <c r="C186" s="164" t="s">
        <v>14</v>
      </c>
      <c r="D186" s="165">
        <v>200</v>
      </c>
      <c r="E186" s="82">
        <v>0.6</v>
      </c>
      <c r="F186" s="144"/>
      <c r="G186" s="84">
        <v>23</v>
      </c>
      <c r="H186" s="145"/>
      <c r="I186" s="86">
        <f t="shared" si="50"/>
        <v>0.74</v>
      </c>
      <c r="J186" s="103" t="s">
        <v>458</v>
      </c>
      <c r="K186" s="88">
        <f t="shared" si="51"/>
        <v>120</v>
      </c>
      <c r="L186" s="88">
        <f t="shared" si="52"/>
        <v>147.6</v>
      </c>
      <c r="M186" s="63">
        <v>0.13</v>
      </c>
      <c r="N186" s="90">
        <f t="shared" si="53"/>
        <v>3.6154</v>
      </c>
      <c r="O186" s="91">
        <f t="shared" si="54"/>
        <v>0.06</v>
      </c>
      <c r="P186" s="92">
        <f t="shared" si="55"/>
        <v>0.22</v>
      </c>
      <c r="Q186" s="93">
        <f t="shared" si="56"/>
        <v>433.85</v>
      </c>
      <c r="R186" s="1" t="s">
        <v>891</v>
      </c>
      <c r="S186" s="94">
        <f t="shared" si="57"/>
        <v>200</v>
      </c>
      <c r="T186" s="95">
        <f t="shared" si="58"/>
        <v>0.6</v>
      </c>
      <c r="U186" s="96">
        <f t="shared" si="59"/>
        <v>0.13</v>
      </c>
      <c r="W186" s="7" t="s">
        <v>892</v>
      </c>
    </row>
    <row r="187" spans="1:23" ht="45">
      <c r="A187" s="160">
        <v>199</v>
      </c>
      <c r="B187" s="163" t="s">
        <v>459</v>
      </c>
      <c r="C187" s="164" t="s">
        <v>14</v>
      </c>
      <c r="D187" s="165">
        <v>250</v>
      </c>
      <c r="E187" s="82">
        <v>0.8</v>
      </c>
      <c r="F187" s="144"/>
      <c r="G187" s="84">
        <v>23</v>
      </c>
      <c r="H187" s="145"/>
      <c r="I187" s="86">
        <f t="shared" si="50"/>
        <v>0.98</v>
      </c>
      <c r="J187" s="103" t="s">
        <v>460</v>
      </c>
      <c r="K187" s="88">
        <f t="shared" si="51"/>
        <v>200</v>
      </c>
      <c r="L187" s="88">
        <f t="shared" si="52"/>
        <v>246</v>
      </c>
      <c r="M187" s="63">
        <v>0.27</v>
      </c>
      <c r="N187" s="90">
        <f t="shared" si="53"/>
        <v>1.963</v>
      </c>
      <c r="O187" s="91">
        <f t="shared" si="54"/>
        <v>0.11</v>
      </c>
      <c r="P187" s="92">
        <f t="shared" si="55"/>
        <v>0.22</v>
      </c>
      <c r="Q187" s="93">
        <f t="shared" si="56"/>
        <v>392.6</v>
      </c>
      <c r="R187" s="1" t="s">
        <v>893</v>
      </c>
      <c r="S187" s="94">
        <f t="shared" si="57"/>
        <v>250</v>
      </c>
      <c r="T187" s="95">
        <f t="shared" si="58"/>
        <v>0.8</v>
      </c>
      <c r="U187" s="96">
        <f t="shared" si="59"/>
        <v>0.27</v>
      </c>
      <c r="W187" s="7" t="s">
        <v>894</v>
      </c>
    </row>
    <row r="188" spans="1:23" ht="33.75">
      <c r="A188" s="160">
        <v>200</v>
      </c>
      <c r="B188" s="163" t="s">
        <v>461</v>
      </c>
      <c r="C188" s="164" t="s">
        <v>14</v>
      </c>
      <c r="D188" s="165">
        <v>250</v>
      </c>
      <c r="E188" s="82">
        <v>1.1</v>
      </c>
      <c r="F188" s="144"/>
      <c r="G188" s="84">
        <v>23</v>
      </c>
      <c r="H188" s="145"/>
      <c r="I188" s="86">
        <f t="shared" si="50"/>
        <v>1.35</v>
      </c>
      <c r="J188" s="103" t="s">
        <v>462</v>
      </c>
      <c r="K188" s="88">
        <f t="shared" si="51"/>
        <v>275</v>
      </c>
      <c r="L188" s="88">
        <f t="shared" si="52"/>
        <v>338.25</v>
      </c>
      <c r="M188" s="63">
        <v>0.67</v>
      </c>
      <c r="N188" s="90">
        <f t="shared" si="53"/>
        <v>0.6418</v>
      </c>
      <c r="O188" s="91">
        <f t="shared" si="54"/>
        <v>0.15</v>
      </c>
      <c r="P188" s="92">
        <f t="shared" si="55"/>
        <v>0.1</v>
      </c>
      <c r="Q188" s="93">
        <f t="shared" si="56"/>
        <v>176.5</v>
      </c>
      <c r="R188" s="1" t="s">
        <v>895</v>
      </c>
      <c r="S188" s="94">
        <f t="shared" si="57"/>
        <v>250</v>
      </c>
      <c r="T188" s="95">
        <f t="shared" si="58"/>
        <v>1.1</v>
      </c>
      <c r="U188" s="96">
        <f t="shared" si="59"/>
        <v>0.67</v>
      </c>
      <c r="W188" s="7" t="s">
        <v>896</v>
      </c>
    </row>
    <row r="189" spans="1:23" ht="76.5">
      <c r="A189" s="160">
        <v>201</v>
      </c>
      <c r="B189" s="163" t="s">
        <v>463</v>
      </c>
      <c r="C189" s="164" t="s">
        <v>14</v>
      </c>
      <c r="D189" s="165">
        <v>3</v>
      </c>
      <c r="E189" s="82">
        <f>M189*$M$8%+M189</f>
        <v>109.44</v>
      </c>
      <c r="F189" s="144"/>
      <c r="G189" s="84">
        <v>8</v>
      </c>
      <c r="H189" s="145"/>
      <c r="I189" s="86">
        <f t="shared" si="50"/>
        <v>118.2</v>
      </c>
      <c r="J189" s="103" t="s">
        <v>464</v>
      </c>
      <c r="K189" s="88">
        <f t="shared" si="51"/>
        <v>328.32</v>
      </c>
      <c r="L189" s="88">
        <f t="shared" si="52"/>
        <v>354.59</v>
      </c>
      <c r="M189" s="63">
        <v>96</v>
      </c>
      <c r="N189" s="90">
        <f t="shared" si="53"/>
        <v>0.14</v>
      </c>
      <c r="O189" s="91">
        <f t="shared" si="54"/>
        <v>0.17</v>
      </c>
      <c r="P189" s="92">
        <f t="shared" si="55"/>
        <v>0.02</v>
      </c>
      <c r="Q189" s="93">
        <f t="shared" si="56"/>
        <v>45.96</v>
      </c>
      <c r="R189" s="1" t="s">
        <v>897</v>
      </c>
      <c r="S189" s="94">
        <f t="shared" si="57"/>
        <v>3</v>
      </c>
      <c r="T189" s="95">
        <f t="shared" si="58"/>
        <v>109.44</v>
      </c>
      <c r="U189" s="96">
        <f t="shared" si="59"/>
        <v>96</v>
      </c>
      <c r="W189" s="7" t="s">
        <v>898</v>
      </c>
    </row>
    <row r="190" spans="1:23" ht="30" customHeight="1">
      <c r="A190" s="160">
        <v>202</v>
      </c>
      <c r="B190" s="163" t="s">
        <v>465</v>
      </c>
      <c r="C190" s="164" t="s">
        <v>14</v>
      </c>
      <c r="D190" s="165">
        <v>10</v>
      </c>
      <c r="E190" s="82">
        <v>5.5</v>
      </c>
      <c r="F190" s="144"/>
      <c r="G190" s="84">
        <v>8</v>
      </c>
      <c r="H190" s="145"/>
      <c r="I190" s="86">
        <f t="shared" si="50"/>
        <v>5.94</v>
      </c>
      <c r="J190" s="103" t="s">
        <v>466</v>
      </c>
      <c r="K190" s="88">
        <f t="shared" si="51"/>
        <v>55</v>
      </c>
      <c r="L190" s="88">
        <f t="shared" si="52"/>
        <v>59.4</v>
      </c>
      <c r="M190" s="63">
        <v>3.8</v>
      </c>
      <c r="N190" s="90">
        <f t="shared" si="53"/>
        <v>0.4474</v>
      </c>
      <c r="O190" s="91">
        <f t="shared" si="54"/>
        <v>0.03</v>
      </c>
      <c r="P190" s="92">
        <f t="shared" si="55"/>
        <v>0.01</v>
      </c>
      <c r="Q190" s="93">
        <f t="shared" si="56"/>
        <v>24.61</v>
      </c>
      <c r="R190" s="1" t="s">
        <v>899</v>
      </c>
      <c r="S190" s="94">
        <f t="shared" si="57"/>
        <v>10</v>
      </c>
      <c r="T190" s="95">
        <f t="shared" si="58"/>
        <v>5.5</v>
      </c>
      <c r="U190" s="96">
        <f t="shared" si="59"/>
        <v>3.8</v>
      </c>
      <c r="W190" s="7" t="s">
        <v>900</v>
      </c>
    </row>
    <row r="191" spans="1:23" ht="30" customHeight="1">
      <c r="A191" s="160">
        <v>203</v>
      </c>
      <c r="B191" s="166" t="s">
        <v>467</v>
      </c>
      <c r="C191" s="164" t="s">
        <v>18</v>
      </c>
      <c r="D191" s="167">
        <v>25</v>
      </c>
      <c r="E191" s="82">
        <v>4</v>
      </c>
      <c r="F191" s="144"/>
      <c r="G191" s="84">
        <v>8</v>
      </c>
      <c r="H191" s="145"/>
      <c r="I191" s="86">
        <f t="shared" si="50"/>
        <v>4.32</v>
      </c>
      <c r="J191" s="103" t="s">
        <v>468</v>
      </c>
      <c r="K191" s="88">
        <f t="shared" si="51"/>
        <v>100</v>
      </c>
      <c r="L191" s="88">
        <f t="shared" si="52"/>
        <v>108</v>
      </c>
      <c r="M191" s="63">
        <v>3.09</v>
      </c>
      <c r="N191" s="90">
        <f t="shared" si="53"/>
        <v>0.2945</v>
      </c>
      <c r="O191" s="91">
        <f t="shared" si="54"/>
        <v>0.05</v>
      </c>
      <c r="P191" s="92">
        <f t="shared" si="55"/>
        <v>0.01</v>
      </c>
      <c r="Q191" s="93">
        <f t="shared" si="56"/>
        <v>29.45</v>
      </c>
      <c r="R191" s="1" t="s">
        <v>901</v>
      </c>
      <c r="S191" s="94">
        <f t="shared" si="57"/>
        <v>25</v>
      </c>
      <c r="T191" s="95">
        <f t="shared" si="58"/>
        <v>4</v>
      </c>
      <c r="U191" s="96">
        <f t="shared" si="59"/>
        <v>3.09</v>
      </c>
      <c r="W191" s="7" t="s">
        <v>902</v>
      </c>
    </row>
    <row r="192" spans="1:23" ht="28.5" customHeight="1">
      <c r="A192" s="216" t="s">
        <v>469</v>
      </c>
      <c r="B192" s="216"/>
      <c r="C192" s="216"/>
      <c r="D192" s="216"/>
      <c r="E192" s="216"/>
      <c r="F192" s="216"/>
      <c r="G192" s="216"/>
      <c r="H192" s="216"/>
      <c r="I192" s="216"/>
      <c r="J192" s="216"/>
      <c r="K192" s="168">
        <f>SUM(K9:K191)</f>
        <v>188322.5</v>
      </c>
      <c r="L192" s="168">
        <f>SUM(L9:L191)</f>
        <v>205099.41</v>
      </c>
      <c r="P192" s="169">
        <f>SUM(P9:P191)</f>
        <v>50.45</v>
      </c>
      <c r="W192" s="7" t="s">
        <v>903</v>
      </c>
    </row>
    <row r="193" spans="1:23" ht="16.5" customHeight="1">
      <c r="A193" s="170"/>
      <c r="C193" s="66"/>
      <c r="D193" s="66"/>
      <c r="E193" s="67"/>
      <c r="F193" s="67"/>
      <c r="G193" s="68"/>
      <c r="H193" s="67"/>
      <c r="I193" s="67"/>
      <c r="J193" s="69"/>
      <c r="K193" s="70"/>
      <c r="L193" s="72"/>
      <c r="W193" s="7" t="s">
        <v>904</v>
      </c>
    </row>
    <row r="194" spans="13:23" s="52" customFormat="1" ht="12.75" customHeight="1">
      <c r="M194" s="171"/>
      <c r="R194" s="94"/>
      <c r="V194" s="94"/>
      <c r="W194" s="7" t="s">
        <v>905</v>
      </c>
    </row>
    <row r="195" spans="1:23" s="45" customFormat="1" ht="12.75" customHeight="1">
      <c r="A195" s="172"/>
      <c r="B195" s="173"/>
      <c r="C195" s="53"/>
      <c r="D195" s="53"/>
      <c r="E195" s="174"/>
      <c r="F195" s="174"/>
      <c r="G195" s="175"/>
      <c r="H195" s="53"/>
      <c r="I195" s="53"/>
      <c r="J195" s="53"/>
      <c r="K195" s="53"/>
      <c r="L195" s="176"/>
      <c r="M195" s="63"/>
      <c r="R195" s="53"/>
      <c r="V195" s="53"/>
      <c r="W195" s="7" t="s">
        <v>906</v>
      </c>
    </row>
    <row r="196" spans="1:23" s="19" customFormat="1" ht="94.5" customHeight="1">
      <c r="A196" s="79">
        <v>3</v>
      </c>
      <c r="B196" s="177" t="s">
        <v>17</v>
      </c>
      <c r="C196" s="81" t="s">
        <v>18</v>
      </c>
      <c r="D196" s="81">
        <v>45</v>
      </c>
      <c r="E196" s="82">
        <v>59.4</v>
      </c>
      <c r="F196" s="178"/>
      <c r="G196" s="84">
        <v>8</v>
      </c>
      <c r="H196" s="178"/>
      <c r="I196" s="86">
        <f>E196*G196%+E196</f>
        <v>64.15</v>
      </c>
      <c r="J196" s="103" t="s">
        <v>19</v>
      </c>
      <c r="K196" s="88">
        <f>D196*E196</f>
        <v>2673</v>
      </c>
      <c r="L196" s="88">
        <f>K196*G196%+K196</f>
        <v>2886.84</v>
      </c>
      <c r="M196" s="63">
        <v>29</v>
      </c>
      <c r="N196" s="90">
        <f>(E196-M196)*100%/M196</f>
        <v>1.0483</v>
      </c>
      <c r="O196" s="91">
        <f aca="true" t="shared" si="60" ref="O196:O207">(K196/$K$208)*100</f>
        <v>26.71</v>
      </c>
      <c r="P196" s="92">
        <f>O196*N196</f>
        <v>28</v>
      </c>
      <c r="Q196" s="93">
        <f>K196*N196</f>
        <v>2802.11</v>
      </c>
      <c r="R196" s="179" t="s">
        <v>907</v>
      </c>
      <c r="S196" s="94">
        <f aca="true" t="shared" si="61" ref="S196:S207">SUM(D196)</f>
        <v>45</v>
      </c>
      <c r="T196" s="95">
        <f aca="true" t="shared" si="62" ref="T196:T207">E196</f>
        <v>59.4</v>
      </c>
      <c r="U196" s="96">
        <f aca="true" t="shared" si="63" ref="U196:U207">M196</f>
        <v>29</v>
      </c>
      <c r="V196" s="179"/>
      <c r="W196" s="7" t="s">
        <v>908</v>
      </c>
    </row>
    <row r="197" spans="1:23" ht="72" customHeight="1">
      <c r="A197" s="79">
        <v>6</v>
      </c>
      <c r="B197" s="104" t="s">
        <v>909</v>
      </c>
      <c r="C197" s="81" t="s">
        <v>18</v>
      </c>
      <c r="D197" s="102">
        <v>50</v>
      </c>
      <c r="E197" s="82">
        <v>75.6</v>
      </c>
      <c r="F197" s="100"/>
      <c r="G197" s="84">
        <v>8</v>
      </c>
      <c r="H197" s="81"/>
      <c r="I197" s="86">
        <f>E197*G197%+E197</f>
        <v>81.65</v>
      </c>
      <c r="J197" s="23" t="s">
        <v>26</v>
      </c>
      <c r="K197" s="88">
        <f>D197*E197</f>
        <v>3780</v>
      </c>
      <c r="L197" s="88">
        <f>K197*G197%+K197</f>
        <v>4082.4</v>
      </c>
      <c r="M197" s="63">
        <v>63</v>
      </c>
      <c r="N197" s="90">
        <f>(E197-M197)*100%/M197</f>
        <v>0.2</v>
      </c>
      <c r="O197" s="91">
        <f t="shared" si="60"/>
        <v>37.76</v>
      </c>
      <c r="P197" s="92">
        <f>O197*N197</f>
        <v>7.55</v>
      </c>
      <c r="Q197" s="93">
        <f>K197*N197</f>
        <v>756</v>
      </c>
      <c r="R197" s="1" t="s">
        <v>910</v>
      </c>
      <c r="S197" s="94">
        <f t="shared" si="61"/>
        <v>50</v>
      </c>
      <c r="T197" s="95">
        <f t="shared" si="62"/>
        <v>75.6</v>
      </c>
      <c r="U197" s="96">
        <f t="shared" si="63"/>
        <v>63</v>
      </c>
      <c r="W197" s="7" t="s">
        <v>911</v>
      </c>
    </row>
    <row r="198" spans="1:23" ht="207" customHeight="1">
      <c r="A198" s="79">
        <v>7</v>
      </c>
      <c r="B198" s="180" t="s">
        <v>912</v>
      </c>
      <c r="C198" s="81" t="s">
        <v>18</v>
      </c>
      <c r="D198" s="102">
        <v>10</v>
      </c>
      <c r="E198" s="82">
        <f>M198*$M$8%+M198</f>
        <v>182.4</v>
      </c>
      <c r="F198" s="100"/>
      <c r="G198" s="84">
        <v>8</v>
      </c>
      <c r="H198" s="81"/>
      <c r="I198" s="86">
        <f>E198*G198%+E198</f>
        <v>196.99</v>
      </c>
      <c r="J198" s="87" t="s">
        <v>28</v>
      </c>
      <c r="K198" s="88">
        <f>D198*E198</f>
        <v>1824</v>
      </c>
      <c r="L198" s="88">
        <f>K198*G198%+K198</f>
        <v>1969.92</v>
      </c>
      <c r="M198" s="63">
        <v>160</v>
      </c>
      <c r="N198" s="90">
        <f>(E198-M198)*100%/M198</f>
        <v>0.14</v>
      </c>
      <c r="O198" s="91">
        <f t="shared" si="60"/>
        <v>18.22</v>
      </c>
      <c r="P198" s="92">
        <f>O198*N198</f>
        <v>2.55</v>
      </c>
      <c r="Q198" s="93">
        <f>K198*N198</f>
        <v>255.36</v>
      </c>
      <c r="R198" s="1" t="s">
        <v>913</v>
      </c>
      <c r="S198" s="94">
        <f t="shared" si="61"/>
        <v>10</v>
      </c>
      <c r="T198" s="95">
        <f t="shared" si="62"/>
        <v>182.4</v>
      </c>
      <c r="U198" s="96">
        <f t="shared" si="63"/>
        <v>160</v>
      </c>
      <c r="W198" s="7" t="s">
        <v>914</v>
      </c>
    </row>
    <row r="199" spans="1:23" ht="24.75" customHeight="1">
      <c r="A199" s="79">
        <v>8</v>
      </c>
      <c r="B199" s="104" t="s">
        <v>29</v>
      </c>
      <c r="C199" s="81" t="s">
        <v>14</v>
      </c>
      <c r="D199" s="81">
        <v>20</v>
      </c>
      <c r="E199" s="82">
        <f>M199*$M$8%+M199</f>
        <v>34.2</v>
      </c>
      <c r="F199" s="100"/>
      <c r="G199" s="84">
        <v>8</v>
      </c>
      <c r="H199" s="81"/>
      <c r="I199" s="86">
        <f>E199*G199%+E199</f>
        <v>36.94</v>
      </c>
      <c r="J199" s="181" t="s">
        <v>30</v>
      </c>
      <c r="K199" s="88">
        <f>D199*E199</f>
        <v>684</v>
      </c>
      <c r="L199" s="88">
        <f>K199*G199%+K199</f>
        <v>738.72</v>
      </c>
      <c r="M199" s="63">
        <v>30</v>
      </c>
      <c r="N199" s="90">
        <f>(E199-M199)*100%/M199</f>
        <v>0.14</v>
      </c>
      <c r="O199" s="91">
        <f t="shared" si="60"/>
        <v>6.83</v>
      </c>
      <c r="P199" s="92">
        <f>O199*N199</f>
        <v>0.96</v>
      </c>
      <c r="Q199" s="93">
        <f>K199*N199</f>
        <v>95.76</v>
      </c>
      <c r="R199" s="1" t="s">
        <v>915</v>
      </c>
      <c r="S199" s="94">
        <f t="shared" si="61"/>
        <v>20</v>
      </c>
      <c r="T199" s="95">
        <f t="shared" si="62"/>
        <v>34.2</v>
      </c>
      <c r="U199" s="96">
        <f t="shared" si="63"/>
        <v>30</v>
      </c>
      <c r="W199" s="7" t="s">
        <v>916</v>
      </c>
    </row>
    <row r="200" spans="1:23" ht="30.75" customHeight="1">
      <c r="A200" s="79">
        <v>138</v>
      </c>
      <c r="B200" s="182" t="s">
        <v>332</v>
      </c>
      <c r="C200" s="183"/>
      <c r="D200" s="184"/>
      <c r="E200" s="82"/>
      <c r="F200" s="136"/>
      <c r="G200" s="84"/>
      <c r="H200" s="134"/>
      <c r="I200" s="86"/>
      <c r="J200" s="103"/>
      <c r="K200" s="88"/>
      <c r="L200" s="88"/>
      <c r="N200" s="90"/>
      <c r="O200" s="91">
        <f t="shared" si="60"/>
        <v>0</v>
      </c>
      <c r="P200" s="92"/>
      <c r="Q200" s="93"/>
      <c r="S200" s="94">
        <f t="shared" si="61"/>
        <v>0</v>
      </c>
      <c r="T200" s="95">
        <f t="shared" si="62"/>
        <v>0</v>
      </c>
      <c r="U200" s="96">
        <f t="shared" si="63"/>
        <v>0</v>
      </c>
      <c r="W200" s="7" t="s">
        <v>917</v>
      </c>
    </row>
    <row r="201" spans="1:23" ht="26.25" customHeight="1">
      <c r="A201" s="132" t="s">
        <v>36</v>
      </c>
      <c r="B201" s="133" t="s">
        <v>333</v>
      </c>
      <c r="C201" s="134" t="s">
        <v>161</v>
      </c>
      <c r="D201" s="135">
        <v>40</v>
      </c>
      <c r="E201" s="82">
        <f>M201*$M$8%+M201</f>
        <v>4.33</v>
      </c>
      <c r="F201" s="136"/>
      <c r="G201" s="84">
        <v>8</v>
      </c>
      <c r="H201" s="134"/>
      <c r="I201" s="86">
        <f aca="true" t="shared" si="64" ref="I201:I207">E201*G201%+E201</f>
        <v>4.68</v>
      </c>
      <c r="J201" s="87" t="s">
        <v>334</v>
      </c>
      <c r="K201" s="88">
        <f aca="true" t="shared" si="65" ref="K201:K207">D201*E201</f>
        <v>173.2</v>
      </c>
      <c r="L201" s="88">
        <f aca="true" t="shared" si="66" ref="L201:L207">K201*G201%+K201</f>
        <v>187.06</v>
      </c>
      <c r="M201" s="63">
        <v>3.8</v>
      </c>
      <c r="N201" s="90">
        <f aca="true" t="shared" si="67" ref="N201:N207">(E201-M201)*100%/M201</f>
        <v>0.1395</v>
      </c>
      <c r="O201" s="91">
        <f t="shared" si="60"/>
        <v>1.73</v>
      </c>
      <c r="P201" s="92">
        <f aca="true" t="shared" si="68" ref="P201:P207">O201*N201</f>
        <v>0.24</v>
      </c>
      <c r="Q201" s="93">
        <f aca="true" t="shared" si="69" ref="Q201:Q207">K201*N201</f>
        <v>24.16</v>
      </c>
      <c r="R201" s="1" t="s">
        <v>918</v>
      </c>
      <c r="S201" s="94">
        <f t="shared" si="61"/>
        <v>40</v>
      </c>
      <c r="T201" s="95">
        <f t="shared" si="62"/>
        <v>4.33</v>
      </c>
      <c r="U201" s="96">
        <f t="shared" si="63"/>
        <v>3.8</v>
      </c>
      <c r="W201" s="7" t="s">
        <v>919</v>
      </c>
    </row>
    <row r="202" spans="1:23" ht="23.25" customHeight="1">
      <c r="A202" s="132" t="s">
        <v>39</v>
      </c>
      <c r="B202" s="133" t="s">
        <v>335</v>
      </c>
      <c r="C202" s="134" t="s">
        <v>161</v>
      </c>
      <c r="D202" s="135">
        <v>25</v>
      </c>
      <c r="E202" s="82">
        <f>M202*$M$8%+M202</f>
        <v>4.33</v>
      </c>
      <c r="F202" s="136"/>
      <c r="G202" s="84">
        <v>8</v>
      </c>
      <c r="H202" s="134"/>
      <c r="I202" s="86">
        <f t="shared" si="64"/>
        <v>4.68</v>
      </c>
      <c r="J202" s="87" t="s">
        <v>336</v>
      </c>
      <c r="K202" s="88">
        <f t="shared" si="65"/>
        <v>108.25</v>
      </c>
      <c r="L202" s="88">
        <f t="shared" si="66"/>
        <v>116.91</v>
      </c>
      <c r="M202" s="63">
        <v>3.8</v>
      </c>
      <c r="N202" s="90">
        <f t="shared" si="67"/>
        <v>0.1395</v>
      </c>
      <c r="O202" s="91">
        <f t="shared" si="60"/>
        <v>1.08</v>
      </c>
      <c r="P202" s="92">
        <f t="shared" si="68"/>
        <v>0.15</v>
      </c>
      <c r="Q202" s="93">
        <f t="shared" si="69"/>
        <v>15.1</v>
      </c>
      <c r="R202" s="1" t="s">
        <v>920</v>
      </c>
      <c r="S202" s="94">
        <f t="shared" si="61"/>
        <v>25</v>
      </c>
      <c r="T202" s="95">
        <f t="shared" si="62"/>
        <v>4.33</v>
      </c>
      <c r="U202" s="96">
        <f t="shared" si="63"/>
        <v>3.8</v>
      </c>
      <c r="W202" s="7" t="s">
        <v>921</v>
      </c>
    </row>
    <row r="203" spans="1:23" ht="26.25" customHeight="1">
      <c r="A203" s="132" t="s">
        <v>41</v>
      </c>
      <c r="B203" s="133" t="s">
        <v>337</v>
      </c>
      <c r="C203" s="134" t="s">
        <v>161</v>
      </c>
      <c r="D203" s="135">
        <v>50</v>
      </c>
      <c r="E203" s="82">
        <f>M203*$M$8%+M203</f>
        <v>4.33</v>
      </c>
      <c r="F203" s="136"/>
      <c r="G203" s="84">
        <v>8</v>
      </c>
      <c r="H203" s="134"/>
      <c r="I203" s="86">
        <f t="shared" si="64"/>
        <v>4.68</v>
      </c>
      <c r="J203" s="87" t="s">
        <v>338</v>
      </c>
      <c r="K203" s="88">
        <f t="shared" si="65"/>
        <v>216.5</v>
      </c>
      <c r="L203" s="88">
        <f t="shared" si="66"/>
        <v>233.82</v>
      </c>
      <c r="M203" s="63">
        <v>3.8</v>
      </c>
      <c r="N203" s="90">
        <f t="shared" si="67"/>
        <v>0.1395</v>
      </c>
      <c r="O203" s="91">
        <f t="shared" si="60"/>
        <v>2.16</v>
      </c>
      <c r="P203" s="92">
        <f t="shared" si="68"/>
        <v>0.3</v>
      </c>
      <c r="Q203" s="93">
        <f t="shared" si="69"/>
        <v>30.2</v>
      </c>
      <c r="R203" s="1" t="s">
        <v>922</v>
      </c>
      <c r="S203" s="94">
        <f t="shared" si="61"/>
        <v>50</v>
      </c>
      <c r="T203" s="95">
        <f t="shared" si="62"/>
        <v>4.33</v>
      </c>
      <c r="U203" s="96">
        <f t="shared" si="63"/>
        <v>3.8</v>
      </c>
      <c r="W203" s="7" t="s">
        <v>923</v>
      </c>
    </row>
    <row r="204" spans="1:23" ht="21" customHeight="1">
      <c r="A204" s="132" t="s">
        <v>43</v>
      </c>
      <c r="B204" s="133" t="s">
        <v>339</v>
      </c>
      <c r="C204" s="134" t="s">
        <v>161</v>
      </c>
      <c r="D204" s="135">
        <v>15</v>
      </c>
      <c r="E204" s="82">
        <f>M204*$M$8%+M204</f>
        <v>6.84</v>
      </c>
      <c r="F204" s="136"/>
      <c r="G204" s="84">
        <v>8</v>
      </c>
      <c r="H204" s="134"/>
      <c r="I204" s="86">
        <f t="shared" si="64"/>
        <v>7.39</v>
      </c>
      <c r="J204" s="87" t="s">
        <v>340</v>
      </c>
      <c r="K204" s="88">
        <f t="shared" si="65"/>
        <v>102.6</v>
      </c>
      <c r="L204" s="88">
        <f t="shared" si="66"/>
        <v>110.81</v>
      </c>
      <c r="M204" s="63">
        <v>6</v>
      </c>
      <c r="N204" s="90">
        <f t="shared" si="67"/>
        <v>0.14</v>
      </c>
      <c r="O204" s="91">
        <f t="shared" si="60"/>
        <v>1.03</v>
      </c>
      <c r="P204" s="92">
        <f t="shared" si="68"/>
        <v>0.14</v>
      </c>
      <c r="Q204" s="93">
        <f t="shared" si="69"/>
        <v>14.36</v>
      </c>
      <c r="R204" s="1" t="s">
        <v>924</v>
      </c>
      <c r="S204" s="94">
        <f t="shared" si="61"/>
        <v>15</v>
      </c>
      <c r="T204" s="95">
        <f t="shared" si="62"/>
        <v>6.84</v>
      </c>
      <c r="U204" s="96">
        <f t="shared" si="63"/>
        <v>6</v>
      </c>
      <c r="W204" s="7" t="s">
        <v>925</v>
      </c>
    </row>
    <row r="205" spans="1:23" ht="22.5" customHeight="1">
      <c r="A205" s="132" t="s">
        <v>45</v>
      </c>
      <c r="B205" s="133" t="s">
        <v>341</v>
      </c>
      <c r="C205" s="134" t="s">
        <v>161</v>
      </c>
      <c r="D205" s="135">
        <v>50</v>
      </c>
      <c r="E205" s="82">
        <f>M205*$M$8%+M205</f>
        <v>4.56</v>
      </c>
      <c r="F205" s="136"/>
      <c r="G205" s="84">
        <v>8</v>
      </c>
      <c r="H205" s="134"/>
      <c r="I205" s="86">
        <f t="shared" si="64"/>
        <v>4.92</v>
      </c>
      <c r="J205" s="87" t="s">
        <v>342</v>
      </c>
      <c r="K205" s="88">
        <f t="shared" si="65"/>
        <v>228</v>
      </c>
      <c r="L205" s="88">
        <f t="shared" si="66"/>
        <v>246.24</v>
      </c>
      <c r="M205" s="63">
        <v>4</v>
      </c>
      <c r="N205" s="90">
        <f t="shared" si="67"/>
        <v>0.14</v>
      </c>
      <c r="O205" s="91">
        <f t="shared" si="60"/>
        <v>2.28</v>
      </c>
      <c r="P205" s="92">
        <f t="shared" si="68"/>
        <v>0.32</v>
      </c>
      <c r="Q205" s="93">
        <f t="shared" si="69"/>
        <v>31.92</v>
      </c>
      <c r="R205" s="1" t="s">
        <v>926</v>
      </c>
      <c r="S205" s="94">
        <f t="shared" si="61"/>
        <v>50</v>
      </c>
      <c r="T205" s="95">
        <f t="shared" si="62"/>
        <v>4.56</v>
      </c>
      <c r="U205" s="96">
        <f t="shared" si="63"/>
        <v>4</v>
      </c>
      <c r="W205" s="7" t="s">
        <v>927</v>
      </c>
    </row>
    <row r="206" spans="1:23" ht="28.5" customHeight="1">
      <c r="A206" s="132">
        <v>146</v>
      </c>
      <c r="B206" s="133" t="s">
        <v>928</v>
      </c>
      <c r="C206" s="134" t="s">
        <v>23</v>
      </c>
      <c r="D206" s="135">
        <v>10</v>
      </c>
      <c r="E206" s="82">
        <v>19.98</v>
      </c>
      <c r="F206" s="136"/>
      <c r="G206" s="84">
        <v>8</v>
      </c>
      <c r="H206" s="134"/>
      <c r="I206" s="86">
        <f t="shared" si="64"/>
        <v>21.58</v>
      </c>
      <c r="J206" s="181" t="s">
        <v>357</v>
      </c>
      <c r="K206" s="88">
        <f t="shared" si="65"/>
        <v>199.8</v>
      </c>
      <c r="L206" s="88">
        <f t="shared" si="66"/>
        <v>215.78</v>
      </c>
      <c r="M206" s="63">
        <v>16.33</v>
      </c>
      <c r="N206" s="90">
        <f t="shared" si="67"/>
        <v>0.2235</v>
      </c>
      <c r="O206" s="91">
        <f t="shared" si="60"/>
        <v>2</v>
      </c>
      <c r="P206" s="92">
        <f t="shared" si="68"/>
        <v>0.45</v>
      </c>
      <c r="Q206" s="93">
        <f t="shared" si="69"/>
        <v>44.66</v>
      </c>
      <c r="R206" s="1" t="s">
        <v>929</v>
      </c>
      <c r="S206" s="94">
        <f t="shared" si="61"/>
        <v>10</v>
      </c>
      <c r="T206" s="95">
        <f t="shared" si="62"/>
        <v>19.98</v>
      </c>
      <c r="U206" s="96">
        <f t="shared" si="63"/>
        <v>16.33</v>
      </c>
      <c r="W206" s="7" t="s">
        <v>930</v>
      </c>
    </row>
    <row r="207" spans="1:23" ht="45" customHeight="1">
      <c r="A207" s="132">
        <v>169</v>
      </c>
      <c r="B207" s="147" t="s">
        <v>931</v>
      </c>
      <c r="C207" s="143" t="s">
        <v>14</v>
      </c>
      <c r="D207" s="123">
        <v>1</v>
      </c>
      <c r="E207" s="82">
        <v>19.98</v>
      </c>
      <c r="F207" s="144"/>
      <c r="G207" s="84">
        <v>8</v>
      </c>
      <c r="H207" s="145"/>
      <c r="I207" s="86">
        <f t="shared" si="64"/>
        <v>21.58</v>
      </c>
      <c r="J207" s="103" t="s">
        <v>401</v>
      </c>
      <c r="K207" s="88">
        <f t="shared" si="65"/>
        <v>19.98</v>
      </c>
      <c r="L207" s="88">
        <f t="shared" si="66"/>
        <v>21.58</v>
      </c>
      <c r="M207" s="63">
        <v>3</v>
      </c>
      <c r="N207" s="90">
        <f t="shared" si="67"/>
        <v>5.66</v>
      </c>
      <c r="O207" s="91">
        <f t="shared" si="60"/>
        <v>0.2</v>
      </c>
      <c r="P207" s="92">
        <f t="shared" si="68"/>
        <v>1.13</v>
      </c>
      <c r="Q207" s="93">
        <f t="shared" si="69"/>
        <v>113.09</v>
      </c>
      <c r="R207" s="1" t="s">
        <v>932</v>
      </c>
      <c r="S207" s="94">
        <f t="shared" si="61"/>
        <v>1</v>
      </c>
      <c r="T207" s="95">
        <f t="shared" si="62"/>
        <v>19.98</v>
      </c>
      <c r="U207" s="96">
        <f t="shared" si="63"/>
        <v>3</v>
      </c>
      <c r="W207" s="7" t="s">
        <v>933</v>
      </c>
    </row>
    <row r="208" spans="11:23" ht="12.75">
      <c r="K208" s="185">
        <f>SUM(K196:K207)</f>
        <v>10009.33</v>
      </c>
      <c r="P208" s="186">
        <f>SUM(P196:P207)</f>
        <v>41.79</v>
      </c>
      <c r="W208" s="7" t="s">
        <v>934</v>
      </c>
    </row>
    <row r="209" ht="12.75">
      <c r="W209" s="7" t="s">
        <v>935</v>
      </c>
    </row>
    <row r="210" ht="12.75">
      <c r="W210" s="7" t="s">
        <v>936</v>
      </c>
    </row>
    <row r="211" ht="12.75">
      <c r="W211" s="7" t="s">
        <v>937</v>
      </c>
    </row>
    <row r="212" ht="12.75">
      <c r="W212" s="7" t="s">
        <v>938</v>
      </c>
    </row>
    <row r="213" spans="1:23" ht="62.25" customHeight="1">
      <c r="A213" s="79">
        <v>81</v>
      </c>
      <c r="B213" s="104" t="s">
        <v>939</v>
      </c>
      <c r="C213" s="81"/>
      <c r="D213" s="81"/>
      <c r="E213" s="82"/>
      <c r="F213" s="122"/>
      <c r="G213" s="84"/>
      <c r="H213" s="123"/>
      <c r="I213" s="86"/>
      <c r="J213" s="103"/>
      <c r="K213" s="88"/>
      <c r="L213" s="88"/>
      <c r="N213" s="90"/>
      <c r="O213" s="91"/>
      <c r="P213" s="92"/>
      <c r="Q213" s="93"/>
      <c r="S213" s="94"/>
      <c r="T213" s="95"/>
      <c r="U213" s="96"/>
      <c r="W213" s="7" t="s">
        <v>940</v>
      </c>
    </row>
    <row r="214" spans="1:23" ht="16.5" customHeight="1">
      <c r="A214" s="79" t="s">
        <v>36</v>
      </c>
      <c r="B214" s="104" t="s">
        <v>941</v>
      </c>
      <c r="C214" s="81" t="s">
        <v>14</v>
      </c>
      <c r="D214" s="81">
        <v>25</v>
      </c>
      <c r="E214" s="82">
        <f aca="true" t="shared" si="70" ref="E214:E243">M214*$M$8%+M214</f>
        <v>3.25</v>
      </c>
      <c r="F214" s="122"/>
      <c r="G214" s="84">
        <v>8</v>
      </c>
      <c r="H214" s="123"/>
      <c r="I214" s="86">
        <f aca="true" t="shared" si="71" ref="I214:I263">E214*G214%+E214</f>
        <v>3.51</v>
      </c>
      <c r="J214" s="103" t="s">
        <v>204</v>
      </c>
      <c r="K214" s="88">
        <f aca="true" t="shared" si="72" ref="K214:K263">D214*E214</f>
        <v>81.25</v>
      </c>
      <c r="L214" s="88">
        <f aca="true" t="shared" si="73" ref="L214:L263">K214*G214%+K214</f>
        <v>87.75</v>
      </c>
      <c r="M214" s="63">
        <v>2.85</v>
      </c>
      <c r="N214" s="90">
        <f aca="true" t="shared" si="74" ref="N214:N263">(E214-M214)*100%/M214</f>
        <v>0.1404</v>
      </c>
      <c r="O214" s="91">
        <f aca="true" t="shared" si="75" ref="O214:O264">(K214/$K$264)*100</f>
        <v>0.22</v>
      </c>
      <c r="P214" s="92">
        <f aca="true" t="shared" si="76" ref="P214:P263">O214*N214</f>
        <v>0.03</v>
      </c>
      <c r="Q214" s="93">
        <f aca="true" t="shared" si="77" ref="Q214:Q263">K214*N214</f>
        <v>11.41</v>
      </c>
      <c r="R214" s="1" t="s">
        <v>942</v>
      </c>
      <c r="S214" s="94">
        <f aca="true" t="shared" si="78" ref="S214:S263">SUM(D214)</f>
        <v>25</v>
      </c>
      <c r="T214" s="95">
        <f aca="true" t="shared" si="79" ref="T214:T263">E214</f>
        <v>3.25</v>
      </c>
      <c r="U214" s="96">
        <f aca="true" t="shared" si="80" ref="U214:U263">M214</f>
        <v>2.85</v>
      </c>
      <c r="W214" s="7" t="s">
        <v>943</v>
      </c>
    </row>
    <row r="215" spans="1:23" ht="16.5" customHeight="1">
      <c r="A215" s="79" t="s">
        <v>39</v>
      </c>
      <c r="B215" s="104" t="s">
        <v>944</v>
      </c>
      <c r="C215" s="81" t="s">
        <v>14</v>
      </c>
      <c r="D215" s="81">
        <v>50</v>
      </c>
      <c r="E215" s="82">
        <f t="shared" si="70"/>
        <v>3.25</v>
      </c>
      <c r="F215" s="122"/>
      <c r="G215" s="84">
        <v>8</v>
      </c>
      <c r="H215" s="123"/>
      <c r="I215" s="86">
        <f t="shared" si="71"/>
        <v>3.51</v>
      </c>
      <c r="J215" s="103" t="s">
        <v>204</v>
      </c>
      <c r="K215" s="88">
        <f t="shared" si="72"/>
        <v>162.5</v>
      </c>
      <c r="L215" s="88">
        <f t="shared" si="73"/>
        <v>175.5</v>
      </c>
      <c r="M215" s="63">
        <v>2.85</v>
      </c>
      <c r="N215" s="90">
        <f t="shared" si="74"/>
        <v>0.1404</v>
      </c>
      <c r="O215" s="91">
        <f t="shared" si="75"/>
        <v>0.45</v>
      </c>
      <c r="P215" s="92">
        <f t="shared" si="76"/>
        <v>0.06</v>
      </c>
      <c r="Q215" s="93">
        <f t="shared" si="77"/>
        <v>22.82</v>
      </c>
      <c r="R215" s="1" t="s">
        <v>945</v>
      </c>
      <c r="S215" s="94">
        <f t="shared" si="78"/>
        <v>50</v>
      </c>
      <c r="T215" s="95">
        <f t="shared" si="79"/>
        <v>3.25</v>
      </c>
      <c r="U215" s="96">
        <f t="shared" si="80"/>
        <v>2.85</v>
      </c>
      <c r="W215" s="7" t="s">
        <v>946</v>
      </c>
    </row>
    <row r="216" spans="1:23" ht="16.5" customHeight="1">
      <c r="A216" s="79" t="s">
        <v>41</v>
      </c>
      <c r="B216" s="104" t="s">
        <v>947</v>
      </c>
      <c r="C216" s="81" t="s">
        <v>14</v>
      </c>
      <c r="D216" s="81">
        <v>200</v>
      </c>
      <c r="E216" s="82">
        <f t="shared" si="70"/>
        <v>3.25</v>
      </c>
      <c r="F216" s="122"/>
      <c r="G216" s="84">
        <v>8</v>
      </c>
      <c r="H216" s="123"/>
      <c r="I216" s="86">
        <f t="shared" si="71"/>
        <v>3.51</v>
      </c>
      <c r="J216" s="103" t="s">
        <v>204</v>
      </c>
      <c r="K216" s="88">
        <f t="shared" si="72"/>
        <v>650</v>
      </c>
      <c r="L216" s="88">
        <f t="shared" si="73"/>
        <v>702</v>
      </c>
      <c r="M216" s="63">
        <v>2.85</v>
      </c>
      <c r="N216" s="90">
        <f t="shared" si="74"/>
        <v>0.1404</v>
      </c>
      <c r="O216" s="91">
        <f t="shared" si="75"/>
        <v>1.79</v>
      </c>
      <c r="P216" s="92">
        <f t="shared" si="76"/>
        <v>0.25</v>
      </c>
      <c r="Q216" s="93">
        <f t="shared" si="77"/>
        <v>91.26</v>
      </c>
      <c r="R216" s="1" t="s">
        <v>948</v>
      </c>
      <c r="S216" s="94">
        <f t="shared" si="78"/>
        <v>200</v>
      </c>
      <c r="T216" s="95">
        <f t="shared" si="79"/>
        <v>3.25</v>
      </c>
      <c r="U216" s="96">
        <f t="shared" si="80"/>
        <v>2.85</v>
      </c>
      <c r="W216" s="7" t="s">
        <v>949</v>
      </c>
    </row>
    <row r="217" spans="1:23" ht="16.5" customHeight="1">
      <c r="A217" s="79" t="s">
        <v>43</v>
      </c>
      <c r="B217" s="104" t="s">
        <v>950</v>
      </c>
      <c r="C217" s="81" t="s">
        <v>14</v>
      </c>
      <c r="D217" s="81">
        <v>170</v>
      </c>
      <c r="E217" s="82">
        <f t="shared" si="70"/>
        <v>3.25</v>
      </c>
      <c r="F217" s="122"/>
      <c r="G217" s="84">
        <v>8</v>
      </c>
      <c r="H217" s="123"/>
      <c r="I217" s="86">
        <f t="shared" si="71"/>
        <v>3.51</v>
      </c>
      <c r="J217" s="103" t="s">
        <v>204</v>
      </c>
      <c r="K217" s="88">
        <f t="shared" si="72"/>
        <v>552.5</v>
      </c>
      <c r="L217" s="88">
        <f t="shared" si="73"/>
        <v>596.7</v>
      </c>
      <c r="M217" s="63">
        <v>2.85</v>
      </c>
      <c r="N217" s="90">
        <f t="shared" si="74"/>
        <v>0.1404</v>
      </c>
      <c r="O217" s="91">
        <f t="shared" si="75"/>
        <v>1.52</v>
      </c>
      <c r="P217" s="92">
        <f t="shared" si="76"/>
        <v>0.21</v>
      </c>
      <c r="Q217" s="93">
        <f t="shared" si="77"/>
        <v>77.57</v>
      </c>
      <c r="R217" s="1" t="s">
        <v>951</v>
      </c>
      <c r="S217" s="94">
        <f t="shared" si="78"/>
        <v>170</v>
      </c>
      <c r="T217" s="95">
        <f t="shared" si="79"/>
        <v>3.25</v>
      </c>
      <c r="U217" s="96">
        <f t="shared" si="80"/>
        <v>2.85</v>
      </c>
      <c r="W217" s="7" t="s">
        <v>952</v>
      </c>
    </row>
    <row r="218" spans="1:23" ht="16.5" customHeight="1">
      <c r="A218" s="79" t="s">
        <v>45</v>
      </c>
      <c r="B218" s="104" t="s">
        <v>953</v>
      </c>
      <c r="C218" s="81" t="s">
        <v>14</v>
      </c>
      <c r="D218" s="81">
        <v>200</v>
      </c>
      <c r="E218" s="82">
        <f t="shared" si="70"/>
        <v>3.25</v>
      </c>
      <c r="F218" s="122"/>
      <c r="G218" s="84">
        <v>8</v>
      </c>
      <c r="H218" s="123"/>
      <c r="I218" s="86">
        <f t="shared" si="71"/>
        <v>3.51</v>
      </c>
      <c r="J218" s="103" t="s">
        <v>204</v>
      </c>
      <c r="K218" s="88">
        <f t="shared" si="72"/>
        <v>650</v>
      </c>
      <c r="L218" s="88">
        <f t="shared" si="73"/>
        <v>702</v>
      </c>
      <c r="M218" s="63">
        <v>2.85</v>
      </c>
      <c r="N218" s="90">
        <f t="shared" si="74"/>
        <v>0.1404</v>
      </c>
      <c r="O218" s="91">
        <f t="shared" si="75"/>
        <v>1.79</v>
      </c>
      <c r="P218" s="92">
        <f t="shared" si="76"/>
        <v>0.25</v>
      </c>
      <c r="Q218" s="93">
        <f t="shared" si="77"/>
        <v>91.26</v>
      </c>
      <c r="R218" s="1" t="s">
        <v>954</v>
      </c>
      <c r="S218" s="94">
        <f t="shared" si="78"/>
        <v>200</v>
      </c>
      <c r="T218" s="95">
        <f t="shared" si="79"/>
        <v>3.25</v>
      </c>
      <c r="U218" s="96">
        <f t="shared" si="80"/>
        <v>2.85</v>
      </c>
      <c r="W218" s="7" t="s">
        <v>955</v>
      </c>
    </row>
    <row r="219" spans="1:23" ht="16.5" customHeight="1">
      <c r="A219" s="79" t="s">
        <v>47</v>
      </c>
      <c r="B219" s="104" t="s">
        <v>956</v>
      </c>
      <c r="C219" s="81" t="s">
        <v>23</v>
      </c>
      <c r="D219" s="81">
        <v>15</v>
      </c>
      <c r="E219" s="82">
        <f t="shared" si="70"/>
        <v>3.25</v>
      </c>
      <c r="F219" s="122"/>
      <c r="G219" s="84">
        <v>8</v>
      </c>
      <c r="H219" s="123"/>
      <c r="I219" s="86">
        <f t="shared" si="71"/>
        <v>3.51</v>
      </c>
      <c r="J219" s="103" t="s">
        <v>204</v>
      </c>
      <c r="K219" s="88">
        <f t="shared" si="72"/>
        <v>48.75</v>
      </c>
      <c r="L219" s="88">
        <f t="shared" si="73"/>
        <v>52.65</v>
      </c>
      <c r="M219" s="63">
        <v>2.85</v>
      </c>
      <c r="N219" s="90">
        <f t="shared" si="74"/>
        <v>0.1404</v>
      </c>
      <c r="O219" s="91">
        <f t="shared" si="75"/>
        <v>0.13</v>
      </c>
      <c r="P219" s="92">
        <f t="shared" si="76"/>
        <v>0.02</v>
      </c>
      <c r="Q219" s="93">
        <f t="shared" si="77"/>
        <v>6.84</v>
      </c>
      <c r="R219" s="1" t="s">
        <v>957</v>
      </c>
      <c r="S219" s="94">
        <f t="shared" si="78"/>
        <v>15</v>
      </c>
      <c r="T219" s="95">
        <f t="shared" si="79"/>
        <v>3.25</v>
      </c>
      <c r="U219" s="96">
        <f t="shared" si="80"/>
        <v>2.85</v>
      </c>
      <c r="W219" s="7" t="s">
        <v>958</v>
      </c>
    </row>
    <row r="220" spans="1:23" ht="16.5" customHeight="1">
      <c r="A220" s="79" t="s">
        <v>49</v>
      </c>
      <c r="B220" s="104" t="s">
        <v>959</v>
      </c>
      <c r="C220" s="81" t="s">
        <v>14</v>
      </c>
      <c r="D220" s="81">
        <v>15</v>
      </c>
      <c r="E220" s="82">
        <f t="shared" si="70"/>
        <v>3.25</v>
      </c>
      <c r="F220" s="122"/>
      <c r="G220" s="84">
        <v>8</v>
      </c>
      <c r="H220" s="123"/>
      <c r="I220" s="86">
        <f t="shared" si="71"/>
        <v>3.51</v>
      </c>
      <c r="J220" s="103" t="s">
        <v>204</v>
      </c>
      <c r="K220" s="88">
        <f t="shared" si="72"/>
        <v>48.75</v>
      </c>
      <c r="L220" s="88">
        <f t="shared" si="73"/>
        <v>52.65</v>
      </c>
      <c r="M220" s="63">
        <v>2.85</v>
      </c>
      <c r="N220" s="90">
        <f t="shared" si="74"/>
        <v>0.1404</v>
      </c>
      <c r="O220" s="91">
        <f t="shared" si="75"/>
        <v>0.13</v>
      </c>
      <c r="P220" s="92">
        <f t="shared" si="76"/>
        <v>0.02</v>
      </c>
      <c r="Q220" s="93">
        <f t="shared" si="77"/>
        <v>6.84</v>
      </c>
      <c r="R220" s="1" t="s">
        <v>960</v>
      </c>
      <c r="S220" s="94">
        <f t="shared" si="78"/>
        <v>15</v>
      </c>
      <c r="T220" s="95">
        <f t="shared" si="79"/>
        <v>3.25</v>
      </c>
      <c r="U220" s="96">
        <f t="shared" si="80"/>
        <v>2.85</v>
      </c>
      <c r="W220" s="7" t="s">
        <v>961</v>
      </c>
    </row>
    <row r="221" spans="1:23" ht="16.5" customHeight="1">
      <c r="A221" s="79" t="s">
        <v>138</v>
      </c>
      <c r="B221" s="104" t="s">
        <v>962</v>
      </c>
      <c r="C221" s="81" t="s">
        <v>14</v>
      </c>
      <c r="D221" s="81">
        <v>15</v>
      </c>
      <c r="E221" s="82">
        <f t="shared" si="70"/>
        <v>3.25</v>
      </c>
      <c r="F221" s="122"/>
      <c r="G221" s="84">
        <v>8</v>
      </c>
      <c r="H221" s="123"/>
      <c r="I221" s="86">
        <f t="shared" si="71"/>
        <v>3.51</v>
      </c>
      <c r="J221" s="103" t="s">
        <v>204</v>
      </c>
      <c r="K221" s="88">
        <f t="shared" si="72"/>
        <v>48.75</v>
      </c>
      <c r="L221" s="88">
        <f t="shared" si="73"/>
        <v>52.65</v>
      </c>
      <c r="M221" s="63">
        <v>2.85</v>
      </c>
      <c r="N221" s="90">
        <f t="shared" si="74"/>
        <v>0.1404</v>
      </c>
      <c r="O221" s="91">
        <f t="shared" si="75"/>
        <v>0.13</v>
      </c>
      <c r="P221" s="92">
        <f t="shared" si="76"/>
        <v>0.02</v>
      </c>
      <c r="Q221" s="93">
        <f t="shared" si="77"/>
        <v>6.84</v>
      </c>
      <c r="R221" s="1" t="s">
        <v>963</v>
      </c>
      <c r="S221" s="94">
        <f t="shared" si="78"/>
        <v>15</v>
      </c>
      <c r="T221" s="95">
        <f t="shared" si="79"/>
        <v>3.25</v>
      </c>
      <c r="U221" s="96">
        <f t="shared" si="80"/>
        <v>2.85</v>
      </c>
      <c r="W221" s="7" t="s">
        <v>964</v>
      </c>
    </row>
    <row r="222" spans="1:23" ht="16.5" customHeight="1">
      <c r="A222" s="79" t="s">
        <v>149</v>
      </c>
      <c r="B222" s="104" t="s">
        <v>965</v>
      </c>
      <c r="C222" s="81" t="s">
        <v>23</v>
      </c>
      <c r="D222" s="81">
        <v>15</v>
      </c>
      <c r="E222" s="82">
        <f t="shared" si="70"/>
        <v>4.72</v>
      </c>
      <c r="F222" s="122"/>
      <c r="G222" s="84">
        <v>8</v>
      </c>
      <c r="H222" s="123"/>
      <c r="I222" s="86">
        <f t="shared" si="71"/>
        <v>5.1</v>
      </c>
      <c r="J222" s="103" t="s">
        <v>201</v>
      </c>
      <c r="K222" s="88">
        <f t="shared" si="72"/>
        <v>70.8</v>
      </c>
      <c r="L222" s="88">
        <f t="shared" si="73"/>
        <v>76.46</v>
      </c>
      <c r="M222" s="63">
        <v>4.14</v>
      </c>
      <c r="N222" s="90">
        <f t="shared" si="74"/>
        <v>0.1401</v>
      </c>
      <c r="O222" s="91">
        <f t="shared" si="75"/>
        <v>0.19</v>
      </c>
      <c r="P222" s="92">
        <f t="shared" si="76"/>
        <v>0.03</v>
      </c>
      <c r="Q222" s="93">
        <f t="shared" si="77"/>
        <v>9.92</v>
      </c>
      <c r="R222" s="1" t="s">
        <v>966</v>
      </c>
      <c r="S222" s="94">
        <f t="shared" si="78"/>
        <v>15</v>
      </c>
      <c r="T222" s="95">
        <f t="shared" si="79"/>
        <v>4.72</v>
      </c>
      <c r="U222" s="96">
        <f t="shared" si="80"/>
        <v>4.14</v>
      </c>
      <c r="W222" s="7" t="s">
        <v>967</v>
      </c>
    </row>
    <row r="223" spans="1:23" ht="16.5" customHeight="1">
      <c r="A223" s="79" t="s">
        <v>211</v>
      </c>
      <c r="B223" s="104" t="s">
        <v>968</v>
      </c>
      <c r="C223" s="81" t="s">
        <v>23</v>
      </c>
      <c r="D223" s="81">
        <v>15</v>
      </c>
      <c r="E223" s="82">
        <f t="shared" si="70"/>
        <v>6.4</v>
      </c>
      <c r="F223" s="122"/>
      <c r="G223" s="84">
        <v>8</v>
      </c>
      <c r="H223" s="123"/>
      <c r="I223" s="86">
        <f t="shared" si="71"/>
        <v>6.91</v>
      </c>
      <c r="J223" s="103" t="s">
        <v>201</v>
      </c>
      <c r="K223" s="88">
        <f t="shared" si="72"/>
        <v>96</v>
      </c>
      <c r="L223" s="88">
        <f t="shared" si="73"/>
        <v>103.68</v>
      </c>
      <c r="M223" s="63">
        <v>5.61</v>
      </c>
      <c r="N223" s="90">
        <f t="shared" si="74"/>
        <v>0.1408</v>
      </c>
      <c r="O223" s="91">
        <f t="shared" si="75"/>
        <v>0.26</v>
      </c>
      <c r="P223" s="92">
        <f t="shared" si="76"/>
        <v>0.04</v>
      </c>
      <c r="Q223" s="93">
        <f t="shared" si="77"/>
        <v>13.52</v>
      </c>
      <c r="R223" s="1" t="s">
        <v>969</v>
      </c>
      <c r="S223" s="94">
        <f t="shared" si="78"/>
        <v>15</v>
      </c>
      <c r="T223" s="95">
        <f t="shared" si="79"/>
        <v>6.4</v>
      </c>
      <c r="U223" s="96">
        <f t="shared" si="80"/>
        <v>5.61</v>
      </c>
      <c r="W223" s="7" t="s">
        <v>970</v>
      </c>
    </row>
    <row r="224" spans="1:23" ht="16.5" customHeight="1">
      <c r="A224" s="79" t="s">
        <v>213</v>
      </c>
      <c r="B224" s="104" t="s">
        <v>971</v>
      </c>
      <c r="C224" s="81"/>
      <c r="D224" s="81">
        <v>15</v>
      </c>
      <c r="E224" s="82">
        <f t="shared" si="70"/>
        <v>3.25</v>
      </c>
      <c r="F224" s="122"/>
      <c r="G224" s="84">
        <v>8</v>
      </c>
      <c r="H224" s="123"/>
      <c r="I224" s="86">
        <f t="shared" si="71"/>
        <v>3.51</v>
      </c>
      <c r="J224" s="103" t="s">
        <v>204</v>
      </c>
      <c r="K224" s="88">
        <f t="shared" si="72"/>
        <v>48.75</v>
      </c>
      <c r="L224" s="88">
        <f t="shared" si="73"/>
        <v>52.65</v>
      </c>
      <c r="M224" s="63">
        <v>2.85</v>
      </c>
      <c r="N224" s="90">
        <f t="shared" si="74"/>
        <v>0.1404</v>
      </c>
      <c r="O224" s="91">
        <f t="shared" si="75"/>
        <v>0.13</v>
      </c>
      <c r="P224" s="92">
        <f t="shared" si="76"/>
        <v>0.02</v>
      </c>
      <c r="Q224" s="93">
        <f t="shared" si="77"/>
        <v>6.84</v>
      </c>
      <c r="R224" s="1" t="s">
        <v>972</v>
      </c>
      <c r="S224" s="94">
        <f t="shared" si="78"/>
        <v>15</v>
      </c>
      <c r="T224" s="95">
        <f t="shared" si="79"/>
        <v>3.25</v>
      </c>
      <c r="U224" s="96">
        <f t="shared" si="80"/>
        <v>2.85</v>
      </c>
      <c r="W224" s="7" t="s">
        <v>973</v>
      </c>
    </row>
    <row r="225" spans="1:23" ht="16.5" customHeight="1">
      <c r="A225" s="79" t="s">
        <v>215</v>
      </c>
      <c r="B225" s="104" t="s">
        <v>974</v>
      </c>
      <c r="C225" s="81" t="s">
        <v>14</v>
      </c>
      <c r="D225" s="81">
        <v>15</v>
      </c>
      <c r="E225" s="82">
        <f t="shared" si="70"/>
        <v>3.25</v>
      </c>
      <c r="F225" s="122"/>
      <c r="G225" s="84">
        <v>8</v>
      </c>
      <c r="H225" s="123"/>
      <c r="I225" s="86">
        <f t="shared" si="71"/>
        <v>3.51</v>
      </c>
      <c r="J225" s="103" t="s">
        <v>204</v>
      </c>
      <c r="K225" s="88">
        <f t="shared" si="72"/>
        <v>48.75</v>
      </c>
      <c r="L225" s="88">
        <f t="shared" si="73"/>
        <v>52.65</v>
      </c>
      <c r="M225" s="63">
        <v>2.85</v>
      </c>
      <c r="N225" s="90">
        <f t="shared" si="74"/>
        <v>0.1404</v>
      </c>
      <c r="O225" s="91">
        <f t="shared" si="75"/>
        <v>0.13</v>
      </c>
      <c r="P225" s="92">
        <f t="shared" si="76"/>
        <v>0.02</v>
      </c>
      <c r="Q225" s="93">
        <f t="shared" si="77"/>
        <v>6.84</v>
      </c>
      <c r="R225" s="1" t="s">
        <v>975</v>
      </c>
      <c r="S225" s="94">
        <f t="shared" si="78"/>
        <v>15</v>
      </c>
      <c r="T225" s="95">
        <f t="shared" si="79"/>
        <v>3.25</v>
      </c>
      <c r="U225" s="96">
        <f t="shared" si="80"/>
        <v>2.85</v>
      </c>
      <c r="W225" s="7" t="s">
        <v>976</v>
      </c>
    </row>
    <row r="226" spans="1:23" ht="64.5" customHeight="1">
      <c r="A226" s="79">
        <v>82</v>
      </c>
      <c r="B226" s="104" t="s">
        <v>977</v>
      </c>
      <c r="C226" s="81" t="s">
        <v>14</v>
      </c>
      <c r="D226" s="81">
        <v>80</v>
      </c>
      <c r="E226" s="82">
        <f t="shared" si="70"/>
        <v>19.38</v>
      </c>
      <c r="F226" s="122"/>
      <c r="G226" s="84">
        <v>8</v>
      </c>
      <c r="H226" s="123"/>
      <c r="I226" s="86">
        <f t="shared" si="71"/>
        <v>20.93</v>
      </c>
      <c r="J226" s="87" t="s">
        <v>225</v>
      </c>
      <c r="K226" s="88">
        <f t="shared" si="72"/>
        <v>1550.4</v>
      </c>
      <c r="L226" s="88">
        <f t="shared" si="73"/>
        <v>1674.43</v>
      </c>
      <c r="M226" s="63">
        <v>17</v>
      </c>
      <c r="N226" s="90">
        <f t="shared" si="74"/>
        <v>0.14</v>
      </c>
      <c r="O226" s="91">
        <f t="shared" si="75"/>
        <v>4.27</v>
      </c>
      <c r="P226" s="92">
        <f t="shared" si="76"/>
        <v>0.6</v>
      </c>
      <c r="Q226" s="93">
        <f t="shared" si="77"/>
        <v>217.06</v>
      </c>
      <c r="R226" s="1" t="s">
        <v>978</v>
      </c>
      <c r="S226" s="94">
        <f t="shared" si="78"/>
        <v>80</v>
      </c>
      <c r="T226" s="95">
        <f t="shared" si="79"/>
        <v>19.38</v>
      </c>
      <c r="U226" s="96">
        <f t="shared" si="80"/>
        <v>17</v>
      </c>
      <c r="W226" s="7" t="s">
        <v>979</v>
      </c>
    </row>
    <row r="227" spans="1:23" ht="64.5" customHeight="1">
      <c r="A227" s="79">
        <v>83</v>
      </c>
      <c r="B227" s="104" t="s">
        <v>980</v>
      </c>
      <c r="C227" s="81" t="s">
        <v>23</v>
      </c>
      <c r="D227" s="81">
        <v>40</v>
      </c>
      <c r="E227" s="82">
        <f t="shared" si="70"/>
        <v>19.38</v>
      </c>
      <c r="F227" s="122"/>
      <c r="G227" s="84">
        <v>8</v>
      </c>
      <c r="H227" s="123"/>
      <c r="I227" s="86">
        <f t="shared" si="71"/>
        <v>20.93</v>
      </c>
      <c r="J227" s="87" t="s">
        <v>223</v>
      </c>
      <c r="K227" s="88">
        <f t="shared" si="72"/>
        <v>775.2</v>
      </c>
      <c r="L227" s="88">
        <f t="shared" si="73"/>
        <v>837.22</v>
      </c>
      <c r="M227" s="63">
        <v>17</v>
      </c>
      <c r="N227" s="90">
        <f t="shared" si="74"/>
        <v>0.14</v>
      </c>
      <c r="O227" s="91">
        <f t="shared" si="75"/>
        <v>2.13</v>
      </c>
      <c r="P227" s="92">
        <f t="shared" si="76"/>
        <v>0.3</v>
      </c>
      <c r="Q227" s="93">
        <f t="shared" si="77"/>
        <v>108.53</v>
      </c>
      <c r="R227" s="1" t="s">
        <v>981</v>
      </c>
      <c r="S227" s="94">
        <f t="shared" si="78"/>
        <v>40</v>
      </c>
      <c r="T227" s="95">
        <f t="shared" si="79"/>
        <v>19.38</v>
      </c>
      <c r="U227" s="96">
        <f t="shared" si="80"/>
        <v>17</v>
      </c>
      <c r="W227" s="7" t="s">
        <v>982</v>
      </c>
    </row>
    <row r="228" spans="1:23" ht="58.5" customHeight="1">
      <c r="A228" s="79">
        <v>84</v>
      </c>
      <c r="B228" s="104" t="s">
        <v>983</v>
      </c>
      <c r="C228" s="81" t="s">
        <v>14</v>
      </c>
      <c r="D228" s="81">
        <v>50</v>
      </c>
      <c r="E228" s="82">
        <f t="shared" si="70"/>
        <v>19.38</v>
      </c>
      <c r="F228" s="122"/>
      <c r="G228" s="84">
        <v>8</v>
      </c>
      <c r="H228" s="123"/>
      <c r="I228" s="86">
        <f t="shared" si="71"/>
        <v>20.93</v>
      </c>
      <c r="J228" s="87" t="s">
        <v>221</v>
      </c>
      <c r="K228" s="88">
        <f t="shared" si="72"/>
        <v>969</v>
      </c>
      <c r="L228" s="88">
        <f t="shared" si="73"/>
        <v>1046.52</v>
      </c>
      <c r="M228" s="63">
        <v>17</v>
      </c>
      <c r="N228" s="90">
        <f t="shared" si="74"/>
        <v>0.14</v>
      </c>
      <c r="O228" s="91">
        <f t="shared" si="75"/>
        <v>2.67</v>
      </c>
      <c r="P228" s="92">
        <f t="shared" si="76"/>
        <v>0.37</v>
      </c>
      <c r="Q228" s="93">
        <f t="shared" si="77"/>
        <v>135.66</v>
      </c>
      <c r="R228" s="1" t="s">
        <v>984</v>
      </c>
      <c r="S228" s="94">
        <f t="shared" si="78"/>
        <v>50</v>
      </c>
      <c r="T228" s="95">
        <f t="shared" si="79"/>
        <v>19.38</v>
      </c>
      <c r="U228" s="96">
        <f t="shared" si="80"/>
        <v>17</v>
      </c>
      <c r="W228" s="7" t="s">
        <v>985</v>
      </c>
    </row>
    <row r="229" spans="1:23" ht="67.5" customHeight="1">
      <c r="A229" s="79">
        <v>85</v>
      </c>
      <c r="B229" s="104" t="s">
        <v>986</v>
      </c>
      <c r="C229" s="81" t="s">
        <v>14</v>
      </c>
      <c r="D229" s="81">
        <v>15</v>
      </c>
      <c r="E229" s="82">
        <f t="shared" si="70"/>
        <v>19.38</v>
      </c>
      <c r="F229" s="122"/>
      <c r="G229" s="84">
        <v>8</v>
      </c>
      <c r="H229" s="123"/>
      <c r="I229" s="86">
        <f t="shared" si="71"/>
        <v>20.93</v>
      </c>
      <c r="J229" s="87" t="s">
        <v>219</v>
      </c>
      <c r="K229" s="88">
        <f t="shared" si="72"/>
        <v>290.7</v>
      </c>
      <c r="L229" s="88">
        <f t="shared" si="73"/>
        <v>313.96</v>
      </c>
      <c r="M229" s="63">
        <v>17</v>
      </c>
      <c r="N229" s="90">
        <f t="shared" si="74"/>
        <v>0.14</v>
      </c>
      <c r="O229" s="91">
        <f t="shared" si="75"/>
        <v>0.8</v>
      </c>
      <c r="P229" s="92">
        <f t="shared" si="76"/>
        <v>0.11</v>
      </c>
      <c r="Q229" s="93">
        <f t="shared" si="77"/>
        <v>40.7</v>
      </c>
      <c r="R229" s="1" t="s">
        <v>987</v>
      </c>
      <c r="S229" s="94">
        <f t="shared" si="78"/>
        <v>15</v>
      </c>
      <c r="T229" s="95">
        <f t="shared" si="79"/>
        <v>19.38</v>
      </c>
      <c r="U229" s="96">
        <f t="shared" si="80"/>
        <v>17</v>
      </c>
      <c r="W229" s="7" t="s">
        <v>988</v>
      </c>
    </row>
    <row r="230" spans="1:23" ht="50.25" customHeight="1">
      <c r="A230" s="79">
        <v>86</v>
      </c>
      <c r="B230" s="104" t="s">
        <v>989</v>
      </c>
      <c r="C230" s="81" t="s">
        <v>14</v>
      </c>
      <c r="D230" s="81">
        <v>20</v>
      </c>
      <c r="E230" s="82">
        <f t="shared" si="70"/>
        <v>18.81</v>
      </c>
      <c r="F230" s="122"/>
      <c r="G230" s="84">
        <v>8</v>
      </c>
      <c r="H230" s="123"/>
      <c r="I230" s="86">
        <f t="shared" si="71"/>
        <v>20.31</v>
      </c>
      <c r="J230" s="103" t="s">
        <v>227</v>
      </c>
      <c r="K230" s="88">
        <f t="shared" si="72"/>
        <v>376.2</v>
      </c>
      <c r="L230" s="88">
        <f t="shared" si="73"/>
        <v>406.3</v>
      </c>
      <c r="M230" s="63">
        <v>16.5</v>
      </c>
      <c r="N230" s="90">
        <f t="shared" si="74"/>
        <v>0.14</v>
      </c>
      <c r="O230" s="91">
        <f t="shared" si="75"/>
        <v>1.04</v>
      </c>
      <c r="P230" s="92">
        <f t="shared" si="76"/>
        <v>0.15</v>
      </c>
      <c r="Q230" s="93">
        <f t="shared" si="77"/>
        <v>52.67</v>
      </c>
      <c r="R230" s="1" t="s">
        <v>990</v>
      </c>
      <c r="S230" s="94">
        <f t="shared" si="78"/>
        <v>20</v>
      </c>
      <c r="T230" s="95">
        <f t="shared" si="79"/>
        <v>18.81</v>
      </c>
      <c r="U230" s="96">
        <f t="shared" si="80"/>
        <v>16.5</v>
      </c>
      <c r="W230" s="7" t="s">
        <v>991</v>
      </c>
    </row>
    <row r="231" spans="1:23" ht="45" customHeight="1">
      <c r="A231" s="79">
        <v>87</v>
      </c>
      <c r="B231" s="104" t="s">
        <v>992</v>
      </c>
      <c r="C231" s="81" t="s">
        <v>14</v>
      </c>
      <c r="D231" s="81">
        <v>15</v>
      </c>
      <c r="E231" s="82">
        <f t="shared" si="70"/>
        <v>18.81</v>
      </c>
      <c r="F231" s="122"/>
      <c r="G231" s="84">
        <v>8</v>
      </c>
      <c r="H231" s="123"/>
      <c r="I231" s="86">
        <f t="shared" si="71"/>
        <v>20.31</v>
      </c>
      <c r="J231" s="103" t="s">
        <v>228</v>
      </c>
      <c r="K231" s="88">
        <f t="shared" si="72"/>
        <v>282.15</v>
      </c>
      <c r="L231" s="88">
        <f t="shared" si="73"/>
        <v>304.72</v>
      </c>
      <c r="M231" s="63">
        <v>16.5</v>
      </c>
      <c r="N231" s="90">
        <f t="shared" si="74"/>
        <v>0.14</v>
      </c>
      <c r="O231" s="91">
        <f t="shared" si="75"/>
        <v>0.78</v>
      </c>
      <c r="P231" s="92">
        <f t="shared" si="76"/>
        <v>0.11</v>
      </c>
      <c r="Q231" s="93">
        <f t="shared" si="77"/>
        <v>39.5</v>
      </c>
      <c r="R231" s="1" t="s">
        <v>993</v>
      </c>
      <c r="S231" s="94">
        <f t="shared" si="78"/>
        <v>15</v>
      </c>
      <c r="T231" s="95">
        <f t="shared" si="79"/>
        <v>18.81</v>
      </c>
      <c r="U231" s="96">
        <f t="shared" si="80"/>
        <v>16.5</v>
      </c>
      <c r="W231" s="7" t="s">
        <v>994</v>
      </c>
    </row>
    <row r="232" spans="1:23" ht="45" customHeight="1">
      <c r="A232" s="79">
        <v>88</v>
      </c>
      <c r="B232" s="104" t="s">
        <v>995</v>
      </c>
      <c r="C232" s="81" t="s">
        <v>23</v>
      </c>
      <c r="D232" s="81">
        <v>5</v>
      </c>
      <c r="E232" s="82">
        <f t="shared" si="70"/>
        <v>18.81</v>
      </c>
      <c r="F232" s="122"/>
      <c r="G232" s="84">
        <v>8</v>
      </c>
      <c r="H232" s="123"/>
      <c r="I232" s="86">
        <f t="shared" si="71"/>
        <v>20.31</v>
      </c>
      <c r="J232" s="103" t="s">
        <v>231</v>
      </c>
      <c r="K232" s="88">
        <f t="shared" si="72"/>
        <v>94.05</v>
      </c>
      <c r="L232" s="88">
        <f t="shared" si="73"/>
        <v>101.57</v>
      </c>
      <c r="M232" s="63">
        <v>16.5</v>
      </c>
      <c r="N232" s="90">
        <f t="shared" si="74"/>
        <v>0.14</v>
      </c>
      <c r="O232" s="91">
        <f t="shared" si="75"/>
        <v>0.26</v>
      </c>
      <c r="P232" s="92">
        <f t="shared" si="76"/>
        <v>0.04</v>
      </c>
      <c r="Q232" s="93">
        <f t="shared" si="77"/>
        <v>13.17</v>
      </c>
      <c r="R232" s="1" t="s">
        <v>996</v>
      </c>
      <c r="S232" s="94">
        <f t="shared" si="78"/>
        <v>5</v>
      </c>
      <c r="T232" s="95">
        <f t="shared" si="79"/>
        <v>18.81</v>
      </c>
      <c r="U232" s="96">
        <f t="shared" si="80"/>
        <v>16.5</v>
      </c>
      <c r="W232" s="7" t="s">
        <v>997</v>
      </c>
    </row>
    <row r="233" spans="1:23" ht="45" customHeight="1">
      <c r="A233" s="79">
        <v>89</v>
      </c>
      <c r="B233" s="104" t="s">
        <v>998</v>
      </c>
      <c r="C233" s="81" t="s">
        <v>14</v>
      </c>
      <c r="D233" s="81">
        <v>25</v>
      </c>
      <c r="E233" s="82">
        <f t="shared" si="70"/>
        <v>18.81</v>
      </c>
      <c r="F233" s="122"/>
      <c r="G233" s="84">
        <v>8</v>
      </c>
      <c r="H233" s="123"/>
      <c r="I233" s="86">
        <f t="shared" si="71"/>
        <v>20.31</v>
      </c>
      <c r="J233" s="103" t="s">
        <v>229</v>
      </c>
      <c r="K233" s="88">
        <f t="shared" si="72"/>
        <v>470.25</v>
      </c>
      <c r="L233" s="88">
        <f t="shared" si="73"/>
        <v>507.87</v>
      </c>
      <c r="M233" s="63">
        <v>16.5</v>
      </c>
      <c r="N233" s="90">
        <f t="shared" si="74"/>
        <v>0.14</v>
      </c>
      <c r="O233" s="91">
        <f t="shared" si="75"/>
        <v>1.29</v>
      </c>
      <c r="P233" s="92">
        <f t="shared" si="76"/>
        <v>0.18</v>
      </c>
      <c r="Q233" s="93">
        <f t="shared" si="77"/>
        <v>65.84</v>
      </c>
      <c r="R233" s="1" t="s">
        <v>999</v>
      </c>
      <c r="S233" s="94">
        <f t="shared" si="78"/>
        <v>25</v>
      </c>
      <c r="T233" s="95">
        <f t="shared" si="79"/>
        <v>18.81</v>
      </c>
      <c r="U233" s="96">
        <f t="shared" si="80"/>
        <v>16.5</v>
      </c>
      <c r="W233" s="7" t="s">
        <v>1000</v>
      </c>
    </row>
    <row r="234" spans="1:23" ht="42.75" customHeight="1">
      <c r="A234" s="79">
        <v>90</v>
      </c>
      <c r="B234" s="104" t="s">
        <v>232</v>
      </c>
      <c r="C234" s="81" t="s">
        <v>14</v>
      </c>
      <c r="D234" s="81">
        <v>6</v>
      </c>
      <c r="E234" s="82">
        <f t="shared" si="70"/>
        <v>3.44</v>
      </c>
      <c r="F234" s="122"/>
      <c r="G234" s="84">
        <v>8</v>
      </c>
      <c r="H234" s="123"/>
      <c r="I234" s="86">
        <f t="shared" si="71"/>
        <v>3.72</v>
      </c>
      <c r="J234" s="87" t="s">
        <v>233</v>
      </c>
      <c r="K234" s="88">
        <f t="shared" si="72"/>
        <v>20.64</v>
      </c>
      <c r="L234" s="88">
        <f t="shared" si="73"/>
        <v>22.29</v>
      </c>
      <c r="M234" s="63">
        <v>3.02</v>
      </c>
      <c r="N234" s="90">
        <f t="shared" si="74"/>
        <v>0.1391</v>
      </c>
      <c r="O234" s="91">
        <f t="shared" si="75"/>
        <v>0.06</v>
      </c>
      <c r="P234" s="92">
        <f t="shared" si="76"/>
        <v>0.01</v>
      </c>
      <c r="Q234" s="93">
        <f t="shared" si="77"/>
        <v>2.87</v>
      </c>
      <c r="R234" s="1" t="s">
        <v>1001</v>
      </c>
      <c r="S234" s="94">
        <f t="shared" si="78"/>
        <v>6</v>
      </c>
      <c r="T234" s="95">
        <f t="shared" si="79"/>
        <v>3.44</v>
      </c>
      <c r="U234" s="96">
        <f t="shared" si="80"/>
        <v>3.02</v>
      </c>
      <c r="W234" s="7" t="s">
        <v>1002</v>
      </c>
    </row>
    <row r="235" spans="1:23" ht="45.75" customHeight="1">
      <c r="A235" s="79">
        <v>91</v>
      </c>
      <c r="B235" s="104" t="s">
        <v>234</v>
      </c>
      <c r="C235" s="81" t="s">
        <v>14</v>
      </c>
      <c r="D235" s="81">
        <v>10</v>
      </c>
      <c r="E235" s="82">
        <f t="shared" si="70"/>
        <v>1.58</v>
      </c>
      <c r="F235" s="122"/>
      <c r="G235" s="84">
        <v>8</v>
      </c>
      <c r="H235" s="123"/>
      <c r="I235" s="86">
        <f t="shared" si="71"/>
        <v>1.71</v>
      </c>
      <c r="J235" s="87" t="s">
        <v>235</v>
      </c>
      <c r="K235" s="88">
        <f t="shared" si="72"/>
        <v>15.8</v>
      </c>
      <c r="L235" s="88">
        <f t="shared" si="73"/>
        <v>17.06</v>
      </c>
      <c r="M235" s="63">
        <v>1.39</v>
      </c>
      <c r="N235" s="90">
        <f t="shared" si="74"/>
        <v>0.1367</v>
      </c>
      <c r="O235" s="91">
        <f t="shared" si="75"/>
        <v>0.04</v>
      </c>
      <c r="P235" s="92">
        <f t="shared" si="76"/>
        <v>0.01</v>
      </c>
      <c r="Q235" s="93">
        <f t="shared" si="77"/>
        <v>2.16</v>
      </c>
      <c r="R235" s="1" t="s">
        <v>1003</v>
      </c>
      <c r="S235" s="94">
        <f t="shared" si="78"/>
        <v>10</v>
      </c>
      <c r="T235" s="95">
        <f t="shared" si="79"/>
        <v>1.58</v>
      </c>
      <c r="U235" s="96">
        <f t="shared" si="80"/>
        <v>1.39</v>
      </c>
      <c r="W235" s="7" t="s">
        <v>1004</v>
      </c>
    </row>
    <row r="236" spans="1:23" ht="43.5" customHeight="1">
      <c r="A236" s="79">
        <v>92</v>
      </c>
      <c r="B236" s="104" t="s">
        <v>236</v>
      </c>
      <c r="C236" s="81" t="s">
        <v>14</v>
      </c>
      <c r="D236" s="81">
        <v>180</v>
      </c>
      <c r="E236" s="82">
        <f t="shared" si="70"/>
        <v>2.01</v>
      </c>
      <c r="F236" s="122"/>
      <c r="G236" s="84">
        <v>8</v>
      </c>
      <c r="H236" s="123"/>
      <c r="I236" s="86">
        <f t="shared" si="71"/>
        <v>2.17</v>
      </c>
      <c r="J236" s="87" t="s">
        <v>237</v>
      </c>
      <c r="K236" s="88">
        <f t="shared" si="72"/>
        <v>361.8</v>
      </c>
      <c r="L236" s="88">
        <f t="shared" si="73"/>
        <v>390.74</v>
      </c>
      <c r="M236" s="63">
        <v>1.76</v>
      </c>
      <c r="N236" s="90">
        <f t="shared" si="74"/>
        <v>0.142</v>
      </c>
      <c r="O236" s="91">
        <f t="shared" si="75"/>
        <v>1</v>
      </c>
      <c r="P236" s="92">
        <f t="shared" si="76"/>
        <v>0.14</v>
      </c>
      <c r="Q236" s="93">
        <f t="shared" si="77"/>
        <v>51.38</v>
      </c>
      <c r="R236" s="1" t="s">
        <v>1005</v>
      </c>
      <c r="S236" s="94">
        <f t="shared" si="78"/>
        <v>180</v>
      </c>
      <c r="T236" s="95">
        <f t="shared" si="79"/>
        <v>2.01</v>
      </c>
      <c r="U236" s="96">
        <f t="shared" si="80"/>
        <v>1.76</v>
      </c>
      <c r="W236" s="7" t="s">
        <v>1006</v>
      </c>
    </row>
    <row r="237" spans="1:23" ht="51.75" customHeight="1">
      <c r="A237" s="79">
        <v>93</v>
      </c>
      <c r="B237" s="104" t="s">
        <v>238</v>
      </c>
      <c r="C237" s="81" t="s">
        <v>14</v>
      </c>
      <c r="D237" s="81">
        <v>100</v>
      </c>
      <c r="E237" s="82">
        <f t="shared" si="70"/>
        <v>1.58</v>
      </c>
      <c r="F237" s="122"/>
      <c r="G237" s="84">
        <v>8</v>
      </c>
      <c r="H237" s="123"/>
      <c r="I237" s="86">
        <f t="shared" si="71"/>
        <v>1.71</v>
      </c>
      <c r="J237" s="87" t="s">
        <v>239</v>
      </c>
      <c r="K237" s="88">
        <f t="shared" si="72"/>
        <v>158</v>
      </c>
      <c r="L237" s="88">
        <f t="shared" si="73"/>
        <v>170.64</v>
      </c>
      <c r="M237" s="63">
        <v>1.39</v>
      </c>
      <c r="N237" s="90">
        <f t="shared" si="74"/>
        <v>0.1367</v>
      </c>
      <c r="O237" s="91">
        <f t="shared" si="75"/>
        <v>0.43</v>
      </c>
      <c r="P237" s="92">
        <f t="shared" si="76"/>
        <v>0.06</v>
      </c>
      <c r="Q237" s="93">
        <f t="shared" si="77"/>
        <v>21.6</v>
      </c>
      <c r="R237" s="1" t="s">
        <v>1007</v>
      </c>
      <c r="S237" s="94">
        <f t="shared" si="78"/>
        <v>100</v>
      </c>
      <c r="T237" s="95">
        <f t="shared" si="79"/>
        <v>1.58</v>
      </c>
      <c r="U237" s="96">
        <f t="shared" si="80"/>
        <v>1.39</v>
      </c>
      <c r="W237" s="7" t="s">
        <v>1008</v>
      </c>
    </row>
    <row r="238" spans="1:23" s="28" customFormat="1" ht="44.25" customHeight="1">
      <c r="A238" s="79">
        <v>94</v>
      </c>
      <c r="B238" s="104" t="s">
        <v>240</v>
      </c>
      <c r="C238" s="81" t="s">
        <v>14</v>
      </c>
      <c r="D238" s="81">
        <v>50</v>
      </c>
      <c r="E238" s="82">
        <f t="shared" si="70"/>
        <v>0.68</v>
      </c>
      <c r="F238" s="111"/>
      <c r="G238" s="84">
        <v>8</v>
      </c>
      <c r="H238" s="112"/>
      <c r="I238" s="86">
        <f t="shared" si="71"/>
        <v>0.73</v>
      </c>
      <c r="J238" s="87" t="s">
        <v>34</v>
      </c>
      <c r="K238" s="88">
        <f t="shared" si="72"/>
        <v>34</v>
      </c>
      <c r="L238" s="88">
        <f t="shared" si="73"/>
        <v>36.72</v>
      </c>
      <c r="M238" s="63">
        <v>0.6</v>
      </c>
      <c r="N238" s="90">
        <f t="shared" si="74"/>
        <v>0.1333</v>
      </c>
      <c r="O238" s="91">
        <f t="shared" si="75"/>
        <v>0.09</v>
      </c>
      <c r="P238" s="92">
        <f t="shared" si="76"/>
        <v>0.01</v>
      </c>
      <c r="Q238" s="93">
        <f t="shared" si="77"/>
        <v>4.53</v>
      </c>
      <c r="R238" s="53" t="s">
        <v>1009</v>
      </c>
      <c r="S238" s="94">
        <f t="shared" si="78"/>
        <v>50</v>
      </c>
      <c r="T238" s="95">
        <f t="shared" si="79"/>
        <v>0.68</v>
      </c>
      <c r="U238" s="96">
        <f t="shared" si="80"/>
        <v>0.6</v>
      </c>
      <c r="V238" s="63"/>
      <c r="W238" s="7" t="s">
        <v>1010</v>
      </c>
    </row>
    <row r="239" spans="1:23" ht="42.75" customHeight="1">
      <c r="A239" s="79">
        <v>95</v>
      </c>
      <c r="B239" s="104" t="s">
        <v>241</v>
      </c>
      <c r="C239" s="81" t="s">
        <v>14</v>
      </c>
      <c r="D239" s="81">
        <v>50</v>
      </c>
      <c r="E239" s="82">
        <f t="shared" si="70"/>
        <v>1.58</v>
      </c>
      <c r="F239" s="122"/>
      <c r="G239" s="84">
        <v>8</v>
      </c>
      <c r="H239" s="123"/>
      <c r="I239" s="86">
        <f t="shared" si="71"/>
        <v>1.71</v>
      </c>
      <c r="J239" s="87" t="s">
        <v>242</v>
      </c>
      <c r="K239" s="88">
        <f t="shared" si="72"/>
        <v>79</v>
      </c>
      <c r="L239" s="88">
        <f t="shared" si="73"/>
        <v>85.32</v>
      </c>
      <c r="M239" s="63">
        <v>1.39</v>
      </c>
      <c r="N239" s="90">
        <f t="shared" si="74"/>
        <v>0.1367</v>
      </c>
      <c r="O239" s="91">
        <f t="shared" si="75"/>
        <v>0.22</v>
      </c>
      <c r="P239" s="92">
        <f t="shared" si="76"/>
        <v>0.03</v>
      </c>
      <c r="Q239" s="93">
        <f t="shared" si="77"/>
        <v>10.8</v>
      </c>
      <c r="R239" s="1" t="s">
        <v>1011</v>
      </c>
      <c r="S239" s="94">
        <f t="shared" si="78"/>
        <v>50</v>
      </c>
      <c r="T239" s="95">
        <f t="shared" si="79"/>
        <v>1.58</v>
      </c>
      <c r="U239" s="96">
        <f t="shared" si="80"/>
        <v>1.39</v>
      </c>
      <c r="W239" s="7" t="s">
        <v>1012</v>
      </c>
    </row>
    <row r="240" spans="1:23" ht="48.75" customHeight="1">
      <c r="A240" s="79">
        <v>96</v>
      </c>
      <c r="B240" s="104" t="s">
        <v>243</v>
      </c>
      <c r="C240" s="81" t="s">
        <v>14</v>
      </c>
      <c r="D240" s="81">
        <v>15</v>
      </c>
      <c r="E240" s="82">
        <f t="shared" si="70"/>
        <v>1.58</v>
      </c>
      <c r="F240" s="122"/>
      <c r="G240" s="84">
        <v>8</v>
      </c>
      <c r="H240" s="123"/>
      <c r="I240" s="86">
        <f t="shared" si="71"/>
        <v>1.71</v>
      </c>
      <c r="J240" s="87" t="s">
        <v>244</v>
      </c>
      <c r="K240" s="88">
        <f t="shared" si="72"/>
        <v>23.7</v>
      </c>
      <c r="L240" s="88">
        <f t="shared" si="73"/>
        <v>25.6</v>
      </c>
      <c r="M240" s="63">
        <v>1.39</v>
      </c>
      <c r="N240" s="90">
        <f t="shared" si="74"/>
        <v>0.1367</v>
      </c>
      <c r="O240" s="91">
        <f t="shared" si="75"/>
        <v>0.07</v>
      </c>
      <c r="P240" s="92">
        <f t="shared" si="76"/>
        <v>0.01</v>
      </c>
      <c r="Q240" s="93">
        <f t="shared" si="77"/>
        <v>3.24</v>
      </c>
      <c r="R240" s="1" t="s">
        <v>1013</v>
      </c>
      <c r="S240" s="94">
        <f t="shared" si="78"/>
        <v>15</v>
      </c>
      <c r="T240" s="95">
        <f t="shared" si="79"/>
        <v>1.58</v>
      </c>
      <c r="U240" s="96">
        <f t="shared" si="80"/>
        <v>1.39</v>
      </c>
      <c r="W240" s="7" t="s">
        <v>1014</v>
      </c>
    </row>
    <row r="241" spans="1:23" ht="45" customHeight="1">
      <c r="A241" s="79">
        <v>97</v>
      </c>
      <c r="B241" s="104" t="s">
        <v>245</v>
      </c>
      <c r="C241" s="81" t="s">
        <v>14</v>
      </c>
      <c r="D241" s="81">
        <v>10</v>
      </c>
      <c r="E241" s="82">
        <f t="shared" si="70"/>
        <v>1.58</v>
      </c>
      <c r="F241" s="122"/>
      <c r="G241" s="84">
        <v>8</v>
      </c>
      <c r="H241" s="123"/>
      <c r="I241" s="86">
        <f t="shared" si="71"/>
        <v>1.71</v>
      </c>
      <c r="J241" s="87" t="s">
        <v>246</v>
      </c>
      <c r="K241" s="88">
        <f t="shared" si="72"/>
        <v>15.8</v>
      </c>
      <c r="L241" s="88">
        <f t="shared" si="73"/>
        <v>17.06</v>
      </c>
      <c r="M241" s="63">
        <v>1.39</v>
      </c>
      <c r="N241" s="90">
        <f t="shared" si="74"/>
        <v>0.1367</v>
      </c>
      <c r="O241" s="91">
        <f t="shared" si="75"/>
        <v>0.04</v>
      </c>
      <c r="P241" s="92">
        <f t="shared" si="76"/>
        <v>0.01</v>
      </c>
      <c r="Q241" s="93">
        <f t="shared" si="77"/>
        <v>2.16</v>
      </c>
      <c r="R241" s="1" t="s">
        <v>1015</v>
      </c>
      <c r="S241" s="94">
        <f t="shared" si="78"/>
        <v>10</v>
      </c>
      <c r="T241" s="95">
        <f t="shared" si="79"/>
        <v>1.58</v>
      </c>
      <c r="U241" s="96">
        <f t="shared" si="80"/>
        <v>1.39</v>
      </c>
      <c r="W241" s="7" t="s">
        <v>1016</v>
      </c>
    </row>
    <row r="242" spans="1:23" ht="45.75" customHeight="1">
      <c r="A242" s="79">
        <v>98</v>
      </c>
      <c r="B242" s="104" t="s">
        <v>247</v>
      </c>
      <c r="C242" s="81" t="s">
        <v>14</v>
      </c>
      <c r="D242" s="81">
        <v>5</v>
      </c>
      <c r="E242" s="82">
        <f t="shared" si="70"/>
        <v>2.01</v>
      </c>
      <c r="F242" s="122"/>
      <c r="G242" s="84">
        <v>8</v>
      </c>
      <c r="H242" s="123"/>
      <c r="I242" s="86">
        <f t="shared" si="71"/>
        <v>2.17</v>
      </c>
      <c r="J242" s="87" t="s">
        <v>248</v>
      </c>
      <c r="K242" s="88">
        <f t="shared" si="72"/>
        <v>10.05</v>
      </c>
      <c r="L242" s="88">
        <f t="shared" si="73"/>
        <v>10.85</v>
      </c>
      <c r="M242" s="63">
        <v>1.76</v>
      </c>
      <c r="N242" s="90">
        <f t="shared" si="74"/>
        <v>0.142</v>
      </c>
      <c r="O242" s="91">
        <f t="shared" si="75"/>
        <v>0.03</v>
      </c>
      <c r="P242" s="92">
        <f t="shared" si="76"/>
        <v>0</v>
      </c>
      <c r="Q242" s="93">
        <f t="shared" si="77"/>
        <v>1.43</v>
      </c>
      <c r="R242" s="1" t="s">
        <v>1017</v>
      </c>
      <c r="S242" s="94">
        <f t="shared" si="78"/>
        <v>5</v>
      </c>
      <c r="T242" s="95">
        <f t="shared" si="79"/>
        <v>2.01</v>
      </c>
      <c r="U242" s="96">
        <f t="shared" si="80"/>
        <v>1.76</v>
      </c>
      <c r="W242" s="7" t="s">
        <v>1018</v>
      </c>
    </row>
    <row r="243" spans="1:23" ht="190.5" customHeight="1">
      <c r="A243" s="79">
        <v>99</v>
      </c>
      <c r="B243" s="187" t="s">
        <v>1019</v>
      </c>
      <c r="C243" s="81" t="s">
        <v>14</v>
      </c>
      <c r="D243" s="81">
        <v>2</v>
      </c>
      <c r="E243" s="82">
        <f t="shared" si="70"/>
        <v>15.5</v>
      </c>
      <c r="F243" s="122"/>
      <c r="G243" s="84">
        <v>8</v>
      </c>
      <c r="H243" s="123"/>
      <c r="I243" s="86">
        <f t="shared" si="71"/>
        <v>16.74</v>
      </c>
      <c r="J243" s="87" t="s">
        <v>250</v>
      </c>
      <c r="K243" s="88">
        <f t="shared" si="72"/>
        <v>31</v>
      </c>
      <c r="L243" s="88">
        <f t="shared" si="73"/>
        <v>33.48</v>
      </c>
      <c r="M243" s="63">
        <v>13.6</v>
      </c>
      <c r="N243" s="90">
        <f t="shared" si="74"/>
        <v>0.1397</v>
      </c>
      <c r="O243" s="91">
        <f t="shared" si="75"/>
        <v>0.09</v>
      </c>
      <c r="P243" s="92">
        <f t="shared" si="76"/>
        <v>0.01</v>
      </c>
      <c r="Q243" s="93">
        <f t="shared" si="77"/>
        <v>4.33</v>
      </c>
      <c r="R243" s="1" t="s">
        <v>1020</v>
      </c>
      <c r="S243" s="94">
        <f t="shared" si="78"/>
        <v>2</v>
      </c>
      <c r="T243" s="95">
        <f t="shared" si="79"/>
        <v>15.5</v>
      </c>
      <c r="U243" s="96">
        <f t="shared" si="80"/>
        <v>13.6</v>
      </c>
      <c r="V243" s="1" t="s">
        <v>1021</v>
      </c>
      <c r="W243" s="7" t="s">
        <v>1022</v>
      </c>
    </row>
    <row r="244" spans="1:23" ht="144" customHeight="1">
      <c r="A244" s="132">
        <v>152</v>
      </c>
      <c r="B244" s="188" t="s">
        <v>368</v>
      </c>
      <c r="C244" s="123" t="s">
        <v>14</v>
      </c>
      <c r="D244" s="123">
        <v>2000</v>
      </c>
      <c r="E244" s="82">
        <v>6.8</v>
      </c>
      <c r="F244" s="144"/>
      <c r="G244" s="84">
        <v>8</v>
      </c>
      <c r="H244" s="157"/>
      <c r="I244" s="86">
        <f t="shared" si="71"/>
        <v>7.34</v>
      </c>
      <c r="J244" s="103" t="s">
        <v>369</v>
      </c>
      <c r="K244" s="88">
        <f t="shared" si="72"/>
        <v>13600</v>
      </c>
      <c r="L244" s="88">
        <f t="shared" si="73"/>
        <v>14688</v>
      </c>
      <c r="M244" s="63">
        <v>3.1</v>
      </c>
      <c r="N244" s="90">
        <f t="shared" si="74"/>
        <v>1.1935</v>
      </c>
      <c r="O244" s="91">
        <f t="shared" si="75"/>
        <v>37.43</v>
      </c>
      <c r="P244" s="92">
        <f t="shared" si="76"/>
        <v>44.67</v>
      </c>
      <c r="Q244" s="93">
        <f t="shared" si="77"/>
        <v>16231.6</v>
      </c>
      <c r="R244" s="1" t="s">
        <v>1023</v>
      </c>
      <c r="S244" s="94">
        <f t="shared" si="78"/>
        <v>2000</v>
      </c>
      <c r="T244" s="95">
        <f t="shared" si="79"/>
        <v>6.8</v>
      </c>
      <c r="U244" s="96">
        <f t="shared" si="80"/>
        <v>3.1</v>
      </c>
      <c r="W244" s="7" t="s">
        <v>1024</v>
      </c>
    </row>
    <row r="245" spans="1:23" ht="54.75" customHeight="1">
      <c r="A245" s="132">
        <v>153</v>
      </c>
      <c r="B245" s="146" t="s">
        <v>370</v>
      </c>
      <c r="C245" s="123" t="s">
        <v>14</v>
      </c>
      <c r="D245" s="123">
        <v>130</v>
      </c>
      <c r="E245" s="82">
        <v>5</v>
      </c>
      <c r="F245" s="144"/>
      <c r="G245" s="84">
        <v>8</v>
      </c>
      <c r="H245" s="157"/>
      <c r="I245" s="86">
        <f t="shared" si="71"/>
        <v>5.4</v>
      </c>
      <c r="J245" s="103" t="s">
        <v>371</v>
      </c>
      <c r="K245" s="88">
        <f t="shared" si="72"/>
        <v>650</v>
      </c>
      <c r="L245" s="88">
        <f t="shared" si="73"/>
        <v>702</v>
      </c>
      <c r="M245" s="63">
        <v>2.5</v>
      </c>
      <c r="N245" s="90">
        <f t="shared" si="74"/>
        <v>1</v>
      </c>
      <c r="O245" s="91">
        <f t="shared" si="75"/>
        <v>1.79</v>
      </c>
      <c r="P245" s="92">
        <f t="shared" si="76"/>
        <v>1.79</v>
      </c>
      <c r="Q245" s="93">
        <f t="shared" si="77"/>
        <v>650</v>
      </c>
      <c r="R245" s="1" t="s">
        <v>1025</v>
      </c>
      <c r="S245" s="94">
        <f t="shared" si="78"/>
        <v>130</v>
      </c>
      <c r="T245" s="95">
        <f t="shared" si="79"/>
        <v>5</v>
      </c>
      <c r="U245" s="96">
        <f t="shared" si="80"/>
        <v>2.5</v>
      </c>
      <c r="W245" s="7" t="s">
        <v>1026</v>
      </c>
    </row>
    <row r="246" spans="1:23" ht="21.75" customHeight="1">
      <c r="A246" s="132">
        <v>154</v>
      </c>
      <c r="B246" s="189" t="s">
        <v>372</v>
      </c>
      <c r="C246" s="190" t="s">
        <v>23</v>
      </c>
      <c r="D246" s="135">
        <v>10</v>
      </c>
      <c r="E246" s="82">
        <v>55</v>
      </c>
      <c r="F246" s="144"/>
      <c r="G246" s="84">
        <v>8</v>
      </c>
      <c r="H246" s="145"/>
      <c r="I246" s="86">
        <f t="shared" si="71"/>
        <v>59.4</v>
      </c>
      <c r="J246" s="87" t="s">
        <v>373</v>
      </c>
      <c r="K246" s="88">
        <f t="shared" si="72"/>
        <v>550</v>
      </c>
      <c r="L246" s="88">
        <f t="shared" si="73"/>
        <v>594</v>
      </c>
      <c r="M246" s="63">
        <v>14</v>
      </c>
      <c r="N246" s="90">
        <f t="shared" si="74"/>
        <v>2.9286</v>
      </c>
      <c r="O246" s="91">
        <f t="shared" si="75"/>
        <v>1.51</v>
      </c>
      <c r="P246" s="92">
        <f t="shared" si="76"/>
        <v>4.42</v>
      </c>
      <c r="Q246" s="93">
        <f t="shared" si="77"/>
        <v>1610.73</v>
      </c>
      <c r="R246" s="1" t="s">
        <v>1027</v>
      </c>
      <c r="S246" s="94">
        <f t="shared" si="78"/>
        <v>10</v>
      </c>
      <c r="T246" s="95">
        <f t="shared" si="79"/>
        <v>55</v>
      </c>
      <c r="U246" s="96">
        <f t="shared" si="80"/>
        <v>14</v>
      </c>
      <c r="V246" s="1" t="s">
        <v>1028</v>
      </c>
      <c r="W246" s="7" t="s">
        <v>1029</v>
      </c>
    </row>
    <row r="247" spans="1:23" ht="26.25" customHeight="1">
      <c r="A247" s="132">
        <v>155</v>
      </c>
      <c r="B247" s="189" t="s">
        <v>374</v>
      </c>
      <c r="C247" s="190" t="s">
        <v>23</v>
      </c>
      <c r="D247" s="135">
        <v>380</v>
      </c>
      <c r="E247" s="82">
        <f>M247*$M$8%+M247</f>
        <v>5.48</v>
      </c>
      <c r="F247" s="144"/>
      <c r="G247" s="84">
        <v>8</v>
      </c>
      <c r="H247" s="145"/>
      <c r="I247" s="86">
        <f t="shared" si="71"/>
        <v>5.92</v>
      </c>
      <c r="J247" s="103" t="s">
        <v>375</v>
      </c>
      <c r="K247" s="88">
        <f t="shared" si="72"/>
        <v>2082.4</v>
      </c>
      <c r="L247" s="88">
        <f t="shared" si="73"/>
        <v>2248.99</v>
      </c>
      <c r="M247" s="63">
        <v>4.81</v>
      </c>
      <c r="N247" s="90">
        <f t="shared" si="74"/>
        <v>0.1393</v>
      </c>
      <c r="O247" s="91">
        <f t="shared" si="75"/>
        <v>5.73</v>
      </c>
      <c r="P247" s="92">
        <f t="shared" si="76"/>
        <v>0.8</v>
      </c>
      <c r="Q247" s="93">
        <f t="shared" si="77"/>
        <v>290.08</v>
      </c>
      <c r="R247" s="1" t="s">
        <v>1030</v>
      </c>
      <c r="S247" s="94">
        <f t="shared" si="78"/>
        <v>380</v>
      </c>
      <c r="T247" s="95">
        <f t="shared" si="79"/>
        <v>5.48</v>
      </c>
      <c r="U247" s="96">
        <f t="shared" si="80"/>
        <v>4.81</v>
      </c>
      <c r="W247" s="7" t="s">
        <v>1031</v>
      </c>
    </row>
    <row r="248" spans="1:23" ht="30" customHeight="1">
      <c r="A248" s="132">
        <v>156</v>
      </c>
      <c r="B248" s="189" t="s">
        <v>1032</v>
      </c>
      <c r="C248" s="190" t="s">
        <v>14</v>
      </c>
      <c r="D248" s="135">
        <v>13</v>
      </c>
      <c r="E248" s="82">
        <v>46.89</v>
      </c>
      <c r="F248" s="144"/>
      <c r="G248" s="84">
        <v>8</v>
      </c>
      <c r="H248" s="145"/>
      <c r="I248" s="86">
        <f t="shared" si="71"/>
        <v>50.64</v>
      </c>
      <c r="J248" s="103" t="s">
        <v>1033</v>
      </c>
      <c r="K248" s="88">
        <f t="shared" si="72"/>
        <v>609.57</v>
      </c>
      <c r="L248" s="88">
        <f t="shared" si="73"/>
        <v>658.34</v>
      </c>
      <c r="M248" s="63">
        <v>37.91</v>
      </c>
      <c r="N248" s="90">
        <f t="shared" si="74"/>
        <v>0.2369</v>
      </c>
      <c r="O248" s="91">
        <f t="shared" si="75"/>
        <v>1.68</v>
      </c>
      <c r="P248" s="92">
        <f t="shared" si="76"/>
        <v>0.4</v>
      </c>
      <c r="Q248" s="93">
        <f t="shared" si="77"/>
        <v>144.41</v>
      </c>
      <c r="R248" s="1" t="s">
        <v>1034</v>
      </c>
      <c r="S248" s="94">
        <f t="shared" si="78"/>
        <v>13</v>
      </c>
      <c r="T248" s="95">
        <f t="shared" si="79"/>
        <v>46.89</v>
      </c>
      <c r="U248" s="96">
        <f t="shared" si="80"/>
        <v>37.91</v>
      </c>
      <c r="W248" s="7" t="s">
        <v>1035</v>
      </c>
    </row>
    <row r="249" spans="1:23" ht="21.75" customHeight="1">
      <c r="A249" s="132">
        <v>157</v>
      </c>
      <c r="B249" s="154" t="s">
        <v>376</v>
      </c>
      <c r="C249" s="143" t="s">
        <v>14</v>
      </c>
      <c r="D249" s="123">
        <v>10</v>
      </c>
      <c r="E249" s="82">
        <v>15</v>
      </c>
      <c r="F249" s="144"/>
      <c r="G249" s="84">
        <v>8</v>
      </c>
      <c r="H249" s="145"/>
      <c r="I249" s="86">
        <f t="shared" si="71"/>
        <v>16.2</v>
      </c>
      <c r="J249" s="103" t="s">
        <v>377</v>
      </c>
      <c r="K249" s="88">
        <f t="shared" si="72"/>
        <v>150</v>
      </c>
      <c r="L249" s="88">
        <f t="shared" si="73"/>
        <v>162</v>
      </c>
      <c r="M249" s="63">
        <v>8.06</v>
      </c>
      <c r="N249" s="90">
        <f t="shared" si="74"/>
        <v>0.861</v>
      </c>
      <c r="O249" s="91">
        <f t="shared" si="75"/>
        <v>0.41</v>
      </c>
      <c r="P249" s="92">
        <f t="shared" si="76"/>
        <v>0.35</v>
      </c>
      <c r="Q249" s="93">
        <f t="shared" si="77"/>
        <v>129.15</v>
      </c>
      <c r="R249" s="1" t="s">
        <v>1036</v>
      </c>
      <c r="S249" s="94">
        <f t="shared" si="78"/>
        <v>10</v>
      </c>
      <c r="T249" s="95">
        <f t="shared" si="79"/>
        <v>15</v>
      </c>
      <c r="U249" s="96">
        <f t="shared" si="80"/>
        <v>8.06</v>
      </c>
      <c r="W249" s="7" t="s">
        <v>1037</v>
      </c>
    </row>
    <row r="250" spans="1:23" ht="23.25" customHeight="1">
      <c r="A250" s="132">
        <v>158</v>
      </c>
      <c r="B250" s="191" t="s">
        <v>378</v>
      </c>
      <c r="C250" s="143" t="s">
        <v>14</v>
      </c>
      <c r="D250" s="123">
        <v>40</v>
      </c>
      <c r="E250" s="82">
        <f>M250*$M$8%+M250</f>
        <v>6.11</v>
      </c>
      <c r="F250" s="144"/>
      <c r="G250" s="84">
        <v>8</v>
      </c>
      <c r="H250" s="145"/>
      <c r="I250" s="86">
        <f t="shared" si="71"/>
        <v>6.6</v>
      </c>
      <c r="J250" s="103" t="s">
        <v>379</v>
      </c>
      <c r="K250" s="88">
        <f t="shared" si="72"/>
        <v>244.4</v>
      </c>
      <c r="L250" s="88">
        <f t="shared" si="73"/>
        <v>263.95</v>
      </c>
      <c r="M250" s="63">
        <v>5.36</v>
      </c>
      <c r="N250" s="90">
        <f t="shared" si="74"/>
        <v>0.1399</v>
      </c>
      <c r="O250" s="91">
        <f t="shared" si="75"/>
        <v>0.67</v>
      </c>
      <c r="P250" s="92">
        <f t="shared" si="76"/>
        <v>0.09</v>
      </c>
      <c r="Q250" s="93">
        <f t="shared" si="77"/>
        <v>34.19</v>
      </c>
      <c r="R250" s="1" t="s">
        <v>1038</v>
      </c>
      <c r="S250" s="94">
        <f t="shared" si="78"/>
        <v>40</v>
      </c>
      <c r="T250" s="95">
        <f t="shared" si="79"/>
        <v>6.11</v>
      </c>
      <c r="U250" s="96">
        <f t="shared" si="80"/>
        <v>5.36</v>
      </c>
      <c r="W250" s="7" t="s">
        <v>1039</v>
      </c>
    </row>
    <row r="251" spans="1:23" ht="30" customHeight="1">
      <c r="A251" s="132">
        <v>159</v>
      </c>
      <c r="B251" s="154" t="s">
        <v>380</v>
      </c>
      <c r="C251" s="143" t="s">
        <v>161</v>
      </c>
      <c r="D251" s="123">
        <v>100</v>
      </c>
      <c r="E251" s="82">
        <f>M251*$M$8%+M251</f>
        <v>21.96</v>
      </c>
      <c r="F251" s="144"/>
      <c r="G251" s="84">
        <v>8</v>
      </c>
      <c r="H251" s="145"/>
      <c r="I251" s="86">
        <f t="shared" si="71"/>
        <v>23.72</v>
      </c>
      <c r="J251" s="103" t="s">
        <v>381</v>
      </c>
      <c r="K251" s="88">
        <f t="shared" si="72"/>
        <v>2196</v>
      </c>
      <c r="L251" s="88">
        <f t="shared" si="73"/>
        <v>2371.68</v>
      </c>
      <c r="M251" s="63">
        <v>19.26</v>
      </c>
      <c r="N251" s="90">
        <f t="shared" si="74"/>
        <v>0.1402</v>
      </c>
      <c r="O251" s="91">
        <f t="shared" si="75"/>
        <v>6.04</v>
      </c>
      <c r="P251" s="92">
        <f t="shared" si="76"/>
        <v>0.85</v>
      </c>
      <c r="Q251" s="93">
        <f t="shared" si="77"/>
        <v>307.88</v>
      </c>
      <c r="R251" s="1" t="s">
        <v>1040</v>
      </c>
      <c r="S251" s="94">
        <f t="shared" si="78"/>
        <v>100</v>
      </c>
      <c r="T251" s="95">
        <f t="shared" si="79"/>
        <v>21.96</v>
      </c>
      <c r="U251" s="96">
        <f t="shared" si="80"/>
        <v>19.26</v>
      </c>
      <c r="V251" s="1" t="s">
        <v>1041</v>
      </c>
      <c r="W251" s="7" t="s">
        <v>1042</v>
      </c>
    </row>
    <row r="252" spans="1:23" ht="21.75" customHeight="1">
      <c r="A252" s="132">
        <v>160</v>
      </c>
      <c r="B252" s="154" t="s">
        <v>382</v>
      </c>
      <c r="C252" s="143" t="s">
        <v>161</v>
      </c>
      <c r="D252" s="123">
        <v>70</v>
      </c>
      <c r="E252" s="82">
        <f>M252*$M$8%+M252</f>
        <v>8.63</v>
      </c>
      <c r="F252" s="144"/>
      <c r="G252" s="84">
        <v>8</v>
      </c>
      <c r="H252" s="145"/>
      <c r="I252" s="86">
        <f t="shared" si="71"/>
        <v>9.32</v>
      </c>
      <c r="J252" s="87" t="s">
        <v>383</v>
      </c>
      <c r="K252" s="88">
        <f t="shared" si="72"/>
        <v>604.1</v>
      </c>
      <c r="L252" s="88">
        <f t="shared" si="73"/>
        <v>652.43</v>
      </c>
      <c r="M252" s="63">
        <v>7.57</v>
      </c>
      <c r="N252" s="90">
        <f t="shared" si="74"/>
        <v>0.14</v>
      </c>
      <c r="O252" s="91">
        <f t="shared" si="75"/>
        <v>1.66</v>
      </c>
      <c r="P252" s="92">
        <f t="shared" si="76"/>
        <v>0.23</v>
      </c>
      <c r="Q252" s="93">
        <f t="shared" si="77"/>
        <v>84.57</v>
      </c>
      <c r="R252" s="1" t="s">
        <v>1043</v>
      </c>
      <c r="S252" s="94">
        <f t="shared" si="78"/>
        <v>70</v>
      </c>
      <c r="T252" s="95">
        <f t="shared" si="79"/>
        <v>8.63</v>
      </c>
      <c r="U252" s="96">
        <f t="shared" si="80"/>
        <v>7.57</v>
      </c>
      <c r="V252" s="1" t="s">
        <v>1044</v>
      </c>
      <c r="W252" s="7" t="s">
        <v>1045</v>
      </c>
    </row>
    <row r="253" spans="1:23" ht="26.25" customHeight="1">
      <c r="A253" s="132">
        <v>161</v>
      </c>
      <c r="B253" s="156" t="s">
        <v>384</v>
      </c>
      <c r="C253" s="143" t="s">
        <v>14</v>
      </c>
      <c r="D253" s="123">
        <v>20</v>
      </c>
      <c r="E253" s="82">
        <f>M253*$M$8%+M253</f>
        <v>32.95</v>
      </c>
      <c r="F253" s="144"/>
      <c r="G253" s="84">
        <v>8</v>
      </c>
      <c r="H253" s="145"/>
      <c r="I253" s="86">
        <f t="shared" si="71"/>
        <v>35.59</v>
      </c>
      <c r="J253" s="87" t="s">
        <v>385</v>
      </c>
      <c r="K253" s="88">
        <f t="shared" si="72"/>
        <v>659</v>
      </c>
      <c r="L253" s="88">
        <f t="shared" si="73"/>
        <v>711.72</v>
      </c>
      <c r="M253" s="63">
        <v>28.9</v>
      </c>
      <c r="N253" s="90">
        <f t="shared" si="74"/>
        <v>0.1401</v>
      </c>
      <c r="O253" s="91">
        <f t="shared" si="75"/>
        <v>1.81</v>
      </c>
      <c r="P253" s="92">
        <f t="shared" si="76"/>
        <v>0.25</v>
      </c>
      <c r="Q253" s="93">
        <f t="shared" si="77"/>
        <v>92.33</v>
      </c>
      <c r="R253" s="1" t="s">
        <v>1046</v>
      </c>
      <c r="S253" s="94">
        <f t="shared" si="78"/>
        <v>20</v>
      </c>
      <c r="T253" s="95">
        <f t="shared" si="79"/>
        <v>32.95</v>
      </c>
      <c r="U253" s="96">
        <f t="shared" si="80"/>
        <v>28.9</v>
      </c>
      <c r="V253" s="1" t="s">
        <v>1047</v>
      </c>
      <c r="W253" s="7" t="s">
        <v>1048</v>
      </c>
    </row>
    <row r="254" spans="1:23" ht="27" customHeight="1">
      <c r="A254" s="132">
        <v>162</v>
      </c>
      <c r="B254" s="156" t="s">
        <v>386</v>
      </c>
      <c r="C254" s="143" t="s">
        <v>14</v>
      </c>
      <c r="D254" s="123">
        <v>25</v>
      </c>
      <c r="E254" s="82">
        <v>16.59</v>
      </c>
      <c r="F254" s="144"/>
      <c r="G254" s="84">
        <v>8</v>
      </c>
      <c r="H254" s="145"/>
      <c r="I254" s="86">
        <f t="shared" si="71"/>
        <v>17.92</v>
      </c>
      <c r="J254" s="103" t="s">
        <v>387</v>
      </c>
      <c r="K254" s="88">
        <f t="shared" si="72"/>
        <v>414.75</v>
      </c>
      <c r="L254" s="88">
        <f t="shared" si="73"/>
        <v>447.93</v>
      </c>
      <c r="M254" s="63">
        <v>11</v>
      </c>
      <c r="N254" s="90">
        <f t="shared" si="74"/>
        <v>0.5082</v>
      </c>
      <c r="O254" s="91">
        <f t="shared" si="75"/>
        <v>1.14</v>
      </c>
      <c r="P254" s="92">
        <f t="shared" si="76"/>
        <v>0.58</v>
      </c>
      <c r="Q254" s="93">
        <f t="shared" si="77"/>
        <v>210.78</v>
      </c>
      <c r="R254" s="158">
        <v>1911000</v>
      </c>
      <c r="S254" s="94">
        <f t="shared" si="78"/>
        <v>25</v>
      </c>
      <c r="T254" s="95">
        <f t="shared" si="79"/>
        <v>16.59</v>
      </c>
      <c r="U254" s="96">
        <f t="shared" si="80"/>
        <v>11</v>
      </c>
      <c r="W254" s="7" t="s">
        <v>1049</v>
      </c>
    </row>
    <row r="255" spans="1:23" ht="24" customHeight="1">
      <c r="A255" s="132">
        <v>163</v>
      </c>
      <c r="B255" s="154" t="s">
        <v>388</v>
      </c>
      <c r="C255" s="143" t="s">
        <v>161</v>
      </c>
      <c r="D255" s="123">
        <v>100</v>
      </c>
      <c r="E255" s="82">
        <f aca="true" t="shared" si="81" ref="E255:E263">M255*$M$8%+M255</f>
        <v>7.47</v>
      </c>
      <c r="F255" s="144"/>
      <c r="G255" s="84">
        <v>8</v>
      </c>
      <c r="H255" s="145"/>
      <c r="I255" s="86">
        <f t="shared" si="71"/>
        <v>8.07</v>
      </c>
      <c r="J255" s="87" t="s">
        <v>389</v>
      </c>
      <c r="K255" s="88">
        <f t="shared" si="72"/>
        <v>747</v>
      </c>
      <c r="L255" s="88">
        <f t="shared" si="73"/>
        <v>806.76</v>
      </c>
      <c r="M255" s="152">
        <v>6.55</v>
      </c>
      <c r="N255" s="90">
        <f t="shared" si="74"/>
        <v>0.1405</v>
      </c>
      <c r="O255" s="91">
        <f t="shared" si="75"/>
        <v>2.06</v>
      </c>
      <c r="P255" s="92">
        <f t="shared" si="76"/>
        <v>0.29</v>
      </c>
      <c r="Q255" s="93">
        <f t="shared" si="77"/>
        <v>104.95</v>
      </c>
      <c r="R255" s="1" t="s">
        <v>1050</v>
      </c>
      <c r="S255" s="94">
        <f t="shared" si="78"/>
        <v>100</v>
      </c>
      <c r="T255" s="95">
        <f t="shared" si="79"/>
        <v>7.47</v>
      </c>
      <c r="U255" s="96">
        <f t="shared" si="80"/>
        <v>6.55</v>
      </c>
      <c r="W255" s="7" t="s">
        <v>1051</v>
      </c>
    </row>
    <row r="256" spans="1:23" ht="24" customHeight="1">
      <c r="A256" s="132">
        <v>164</v>
      </c>
      <c r="B256" s="154" t="s">
        <v>390</v>
      </c>
      <c r="C256" s="143" t="s">
        <v>161</v>
      </c>
      <c r="D256" s="123">
        <v>100</v>
      </c>
      <c r="E256" s="82">
        <f t="shared" si="81"/>
        <v>5.14</v>
      </c>
      <c r="F256" s="144"/>
      <c r="G256" s="84">
        <v>8</v>
      </c>
      <c r="H256" s="145"/>
      <c r="I256" s="86">
        <f t="shared" si="71"/>
        <v>5.55</v>
      </c>
      <c r="J256" s="87" t="s">
        <v>391</v>
      </c>
      <c r="K256" s="88">
        <f t="shared" si="72"/>
        <v>514</v>
      </c>
      <c r="L256" s="88">
        <f t="shared" si="73"/>
        <v>555.12</v>
      </c>
      <c r="M256" s="152">
        <v>4.51</v>
      </c>
      <c r="N256" s="90">
        <f t="shared" si="74"/>
        <v>0.1397</v>
      </c>
      <c r="O256" s="91">
        <f t="shared" si="75"/>
        <v>1.41</v>
      </c>
      <c r="P256" s="92">
        <f t="shared" si="76"/>
        <v>0.2</v>
      </c>
      <c r="Q256" s="93">
        <f t="shared" si="77"/>
        <v>71.81</v>
      </c>
      <c r="R256" s="1" t="s">
        <v>1052</v>
      </c>
      <c r="S256" s="94">
        <f t="shared" si="78"/>
        <v>100</v>
      </c>
      <c r="T256" s="95">
        <f t="shared" si="79"/>
        <v>5.14</v>
      </c>
      <c r="U256" s="96">
        <f t="shared" si="80"/>
        <v>4.51</v>
      </c>
      <c r="W256" s="7" t="s">
        <v>1053</v>
      </c>
    </row>
    <row r="257" spans="1:23" ht="30" customHeight="1">
      <c r="A257" s="160">
        <v>188</v>
      </c>
      <c r="B257" s="192" t="s">
        <v>1054</v>
      </c>
      <c r="C257" s="160" t="s">
        <v>23</v>
      </c>
      <c r="D257" s="161">
        <v>5</v>
      </c>
      <c r="E257" s="82">
        <f t="shared" si="81"/>
        <v>15.39</v>
      </c>
      <c r="F257" s="144"/>
      <c r="G257" s="84">
        <v>8</v>
      </c>
      <c r="H257" s="145"/>
      <c r="I257" s="86">
        <f t="shared" si="71"/>
        <v>16.62</v>
      </c>
      <c r="J257" s="193" t="s">
        <v>440</v>
      </c>
      <c r="K257" s="88">
        <f t="shared" si="72"/>
        <v>76.95</v>
      </c>
      <c r="L257" s="88">
        <f t="shared" si="73"/>
        <v>83.11</v>
      </c>
      <c r="M257" s="63">
        <v>13.5</v>
      </c>
      <c r="N257" s="90">
        <f t="shared" si="74"/>
        <v>0.14</v>
      </c>
      <c r="O257" s="91">
        <f t="shared" si="75"/>
        <v>0.21</v>
      </c>
      <c r="P257" s="92">
        <f t="shared" si="76"/>
        <v>0.03</v>
      </c>
      <c r="Q257" s="93">
        <f t="shared" si="77"/>
        <v>10.77</v>
      </c>
      <c r="R257" s="194" t="s">
        <v>1055</v>
      </c>
      <c r="S257" s="94">
        <f t="shared" si="78"/>
        <v>5</v>
      </c>
      <c r="T257" s="95">
        <f t="shared" si="79"/>
        <v>15.39</v>
      </c>
      <c r="U257" s="96">
        <f t="shared" si="80"/>
        <v>13.5</v>
      </c>
      <c r="W257" s="7" t="s">
        <v>1056</v>
      </c>
    </row>
    <row r="258" spans="1:23" ht="30" customHeight="1">
      <c r="A258" s="160">
        <v>189</v>
      </c>
      <c r="B258" s="192" t="s">
        <v>1057</v>
      </c>
      <c r="C258" s="160" t="s">
        <v>23</v>
      </c>
      <c r="D258" s="161">
        <v>5</v>
      </c>
      <c r="E258" s="82">
        <f t="shared" si="81"/>
        <v>15.39</v>
      </c>
      <c r="F258" s="144"/>
      <c r="G258" s="84">
        <v>8</v>
      </c>
      <c r="H258" s="145"/>
      <c r="I258" s="86">
        <f t="shared" si="71"/>
        <v>16.62</v>
      </c>
      <c r="J258" s="103" t="s">
        <v>442</v>
      </c>
      <c r="K258" s="88">
        <f t="shared" si="72"/>
        <v>76.95</v>
      </c>
      <c r="L258" s="88">
        <f t="shared" si="73"/>
        <v>83.11</v>
      </c>
      <c r="M258" s="63">
        <v>13.5</v>
      </c>
      <c r="N258" s="90">
        <f t="shared" si="74"/>
        <v>0.14</v>
      </c>
      <c r="O258" s="91">
        <f t="shared" si="75"/>
        <v>0.21</v>
      </c>
      <c r="P258" s="92">
        <f t="shared" si="76"/>
        <v>0.03</v>
      </c>
      <c r="Q258" s="93">
        <f t="shared" si="77"/>
        <v>10.77</v>
      </c>
      <c r="R258" s="1" t="s">
        <v>1058</v>
      </c>
      <c r="S258" s="94">
        <f t="shared" si="78"/>
        <v>5</v>
      </c>
      <c r="T258" s="95">
        <f t="shared" si="79"/>
        <v>15.39</v>
      </c>
      <c r="U258" s="96">
        <f t="shared" si="80"/>
        <v>13.5</v>
      </c>
      <c r="W258" s="7" t="s">
        <v>1059</v>
      </c>
    </row>
    <row r="259" spans="1:23" ht="30" customHeight="1">
      <c r="A259" s="160">
        <v>190</v>
      </c>
      <c r="B259" s="192" t="s">
        <v>1060</v>
      </c>
      <c r="C259" s="160" t="s">
        <v>23</v>
      </c>
      <c r="D259" s="161">
        <v>200</v>
      </c>
      <c r="E259" s="82">
        <f t="shared" si="81"/>
        <v>15.39</v>
      </c>
      <c r="F259" s="144"/>
      <c r="G259" s="84">
        <v>8</v>
      </c>
      <c r="H259" s="145"/>
      <c r="I259" s="86">
        <f t="shared" si="71"/>
        <v>16.62</v>
      </c>
      <c r="J259" s="103" t="s">
        <v>444</v>
      </c>
      <c r="K259" s="88">
        <f t="shared" si="72"/>
        <v>3078</v>
      </c>
      <c r="L259" s="88">
        <f t="shared" si="73"/>
        <v>3324.24</v>
      </c>
      <c r="M259" s="63">
        <v>13.5</v>
      </c>
      <c r="N259" s="90">
        <f t="shared" si="74"/>
        <v>0.14</v>
      </c>
      <c r="O259" s="91">
        <f t="shared" si="75"/>
        <v>8.47</v>
      </c>
      <c r="P259" s="92">
        <f t="shared" si="76"/>
        <v>1.19</v>
      </c>
      <c r="Q259" s="93">
        <f t="shared" si="77"/>
        <v>430.92</v>
      </c>
      <c r="R259" s="1" t="s">
        <v>1061</v>
      </c>
      <c r="S259" s="94">
        <f t="shared" si="78"/>
        <v>200</v>
      </c>
      <c r="T259" s="95">
        <f t="shared" si="79"/>
        <v>15.39</v>
      </c>
      <c r="U259" s="96">
        <f t="shared" si="80"/>
        <v>13.5</v>
      </c>
      <c r="W259" s="7" t="s">
        <v>1062</v>
      </c>
    </row>
    <row r="260" spans="1:23" ht="30" customHeight="1">
      <c r="A260" s="160">
        <v>191</v>
      </c>
      <c r="B260" s="192" t="s">
        <v>1063</v>
      </c>
      <c r="C260" s="160" t="s">
        <v>23</v>
      </c>
      <c r="D260" s="161">
        <v>50</v>
      </c>
      <c r="E260" s="82">
        <f t="shared" si="81"/>
        <v>15.39</v>
      </c>
      <c r="F260" s="144"/>
      <c r="G260" s="84">
        <v>8</v>
      </c>
      <c r="H260" s="145"/>
      <c r="I260" s="86">
        <f t="shared" si="71"/>
        <v>16.62</v>
      </c>
      <c r="J260" s="103" t="s">
        <v>446</v>
      </c>
      <c r="K260" s="88">
        <f t="shared" si="72"/>
        <v>769.5</v>
      </c>
      <c r="L260" s="88">
        <f t="shared" si="73"/>
        <v>831.06</v>
      </c>
      <c r="M260" s="63">
        <v>13.5</v>
      </c>
      <c r="N260" s="90">
        <f t="shared" si="74"/>
        <v>0.14</v>
      </c>
      <c r="O260" s="91">
        <f t="shared" si="75"/>
        <v>2.12</v>
      </c>
      <c r="P260" s="92">
        <f t="shared" si="76"/>
        <v>0.3</v>
      </c>
      <c r="Q260" s="93">
        <f t="shared" si="77"/>
        <v>107.73</v>
      </c>
      <c r="R260" s="1" t="s">
        <v>1064</v>
      </c>
      <c r="S260" s="94">
        <f t="shared" si="78"/>
        <v>50</v>
      </c>
      <c r="T260" s="95">
        <f t="shared" si="79"/>
        <v>15.39</v>
      </c>
      <c r="U260" s="96">
        <f t="shared" si="80"/>
        <v>13.5</v>
      </c>
      <c r="W260" s="7" t="s">
        <v>1065</v>
      </c>
    </row>
    <row r="261" spans="1:23" ht="30" customHeight="1">
      <c r="A261" s="160">
        <v>192</v>
      </c>
      <c r="B261" s="192" t="s">
        <v>1066</v>
      </c>
      <c r="C261" s="160" t="s">
        <v>62</v>
      </c>
      <c r="D261" s="161">
        <v>25</v>
      </c>
      <c r="E261" s="82">
        <f t="shared" si="81"/>
        <v>34.2</v>
      </c>
      <c r="F261" s="144"/>
      <c r="G261" s="84">
        <v>8</v>
      </c>
      <c r="H261" s="145"/>
      <c r="I261" s="86">
        <f t="shared" si="71"/>
        <v>36.94</v>
      </c>
      <c r="J261" s="103" t="s">
        <v>448</v>
      </c>
      <c r="K261" s="88">
        <f t="shared" si="72"/>
        <v>855</v>
      </c>
      <c r="L261" s="88">
        <f t="shared" si="73"/>
        <v>923.4</v>
      </c>
      <c r="M261" s="63">
        <v>30</v>
      </c>
      <c r="N261" s="90">
        <f t="shared" si="74"/>
        <v>0.14</v>
      </c>
      <c r="O261" s="91">
        <f t="shared" si="75"/>
        <v>2.35</v>
      </c>
      <c r="P261" s="92">
        <f t="shared" si="76"/>
        <v>0.33</v>
      </c>
      <c r="Q261" s="93">
        <f t="shared" si="77"/>
        <v>119.7</v>
      </c>
      <c r="R261" s="1" t="s">
        <v>1067</v>
      </c>
      <c r="S261" s="94">
        <f t="shared" si="78"/>
        <v>25</v>
      </c>
      <c r="T261" s="95">
        <f t="shared" si="79"/>
        <v>34.2</v>
      </c>
      <c r="U261" s="96">
        <f t="shared" si="80"/>
        <v>30</v>
      </c>
      <c r="V261" s="1" t="s">
        <v>1068</v>
      </c>
      <c r="W261" s="7" t="s">
        <v>1069</v>
      </c>
    </row>
    <row r="262" spans="1:23" ht="63.75">
      <c r="A262" s="160">
        <v>194</v>
      </c>
      <c r="B262" s="163" t="s">
        <v>451</v>
      </c>
      <c r="C262" s="164" t="s">
        <v>14</v>
      </c>
      <c r="D262" s="165">
        <v>10</v>
      </c>
      <c r="E262" s="82">
        <f t="shared" si="81"/>
        <v>31.01</v>
      </c>
      <c r="F262" s="144"/>
      <c r="G262" s="84">
        <v>8</v>
      </c>
      <c r="H262" s="145"/>
      <c r="I262" s="86">
        <f t="shared" si="71"/>
        <v>33.49</v>
      </c>
      <c r="J262" s="103" t="s">
        <v>452</v>
      </c>
      <c r="K262" s="88">
        <f t="shared" si="72"/>
        <v>310.1</v>
      </c>
      <c r="L262" s="88">
        <f t="shared" si="73"/>
        <v>334.91</v>
      </c>
      <c r="M262" s="63">
        <v>27.2</v>
      </c>
      <c r="N262" s="90">
        <f t="shared" si="74"/>
        <v>0.1401</v>
      </c>
      <c r="O262" s="91">
        <f t="shared" si="75"/>
        <v>0.85</v>
      </c>
      <c r="P262" s="92">
        <f t="shared" si="76"/>
        <v>0.12</v>
      </c>
      <c r="Q262" s="93">
        <f t="shared" si="77"/>
        <v>43.45</v>
      </c>
      <c r="R262" s="1" t="s">
        <v>1070</v>
      </c>
      <c r="S262" s="94">
        <f t="shared" si="78"/>
        <v>10</v>
      </c>
      <c r="T262" s="95">
        <f t="shared" si="79"/>
        <v>31.01</v>
      </c>
      <c r="U262" s="96">
        <f t="shared" si="80"/>
        <v>27.2</v>
      </c>
      <c r="V262" s="5" t="s">
        <v>1071</v>
      </c>
      <c r="W262" s="7" t="s">
        <v>1072</v>
      </c>
    </row>
    <row r="263" spans="1:23" ht="47.25" customHeight="1">
      <c r="A263" s="160">
        <v>195</v>
      </c>
      <c r="B263" s="163" t="s">
        <v>453</v>
      </c>
      <c r="C263" s="164" t="s">
        <v>14</v>
      </c>
      <c r="D263" s="165">
        <v>4</v>
      </c>
      <c r="E263" s="82">
        <f t="shared" si="81"/>
        <v>21.66</v>
      </c>
      <c r="F263" s="144"/>
      <c r="G263" s="84">
        <v>8</v>
      </c>
      <c r="H263" s="145"/>
      <c r="I263" s="86">
        <f t="shared" si="71"/>
        <v>23.39</v>
      </c>
      <c r="J263" s="103" t="s">
        <v>454</v>
      </c>
      <c r="K263" s="88">
        <f t="shared" si="72"/>
        <v>86.64</v>
      </c>
      <c r="L263" s="88">
        <f t="shared" si="73"/>
        <v>93.57</v>
      </c>
      <c r="M263" s="63">
        <v>19</v>
      </c>
      <c r="N263" s="90">
        <f t="shared" si="74"/>
        <v>0.14</v>
      </c>
      <c r="O263" s="91">
        <f t="shared" si="75"/>
        <v>0.24</v>
      </c>
      <c r="P263" s="92">
        <f t="shared" si="76"/>
        <v>0.03</v>
      </c>
      <c r="Q263" s="93">
        <f t="shared" si="77"/>
        <v>12.13</v>
      </c>
      <c r="R263" s="1" t="s">
        <v>1073</v>
      </c>
      <c r="S263" s="94">
        <f t="shared" si="78"/>
        <v>4</v>
      </c>
      <c r="T263" s="95">
        <f t="shared" si="79"/>
        <v>21.66</v>
      </c>
      <c r="U263" s="96">
        <f t="shared" si="80"/>
        <v>19</v>
      </c>
      <c r="W263" s="7" t="s">
        <v>1074</v>
      </c>
    </row>
    <row r="264" spans="11:23" ht="12.75">
      <c r="K264" s="62">
        <f>SUM(K214:K263)</f>
        <v>36338.9</v>
      </c>
      <c r="O264" s="7">
        <f t="shared" si="75"/>
        <v>100</v>
      </c>
      <c r="P264" s="186">
        <f>SUM(P214:P263)</f>
        <v>60.07</v>
      </c>
      <c r="W264" s="7" t="s">
        <v>1075</v>
      </c>
    </row>
    <row r="265" ht="12.75">
      <c r="W265" s="7" t="s">
        <v>1076</v>
      </c>
    </row>
    <row r="266" ht="12.75">
      <c r="W266" s="7" t="s">
        <v>1077</v>
      </c>
    </row>
    <row r="267" spans="1:23" ht="24" customHeight="1">
      <c r="A267" s="132">
        <v>147</v>
      </c>
      <c r="B267" s="133" t="s">
        <v>358</v>
      </c>
      <c r="C267" s="134" t="s">
        <v>23</v>
      </c>
      <c r="D267" s="135">
        <v>480</v>
      </c>
      <c r="E267" s="82">
        <v>9.5</v>
      </c>
      <c r="F267" s="136"/>
      <c r="G267" s="84">
        <v>8</v>
      </c>
      <c r="H267" s="134"/>
      <c r="I267" s="86">
        <f>E267*G267%+E267</f>
        <v>10.26</v>
      </c>
      <c r="J267" s="87" t="s">
        <v>359</v>
      </c>
      <c r="K267" s="88">
        <f>D267*E267</f>
        <v>4560</v>
      </c>
      <c r="L267" s="88">
        <f>K267*G267%+K267</f>
        <v>4924.8</v>
      </c>
      <c r="M267" s="63">
        <v>2.6</v>
      </c>
      <c r="N267" s="90">
        <f>(E267-M267)*100%/M267</f>
        <v>2.6538</v>
      </c>
      <c r="O267" s="91">
        <f>(K267/$K$270)*100</f>
        <v>94.84</v>
      </c>
      <c r="P267" s="92">
        <f>O267*N267</f>
        <v>251.69</v>
      </c>
      <c r="Q267" s="93">
        <f>K267*N267</f>
        <v>12101.33</v>
      </c>
      <c r="R267" s="1" t="s">
        <v>1078</v>
      </c>
      <c r="S267" s="94">
        <f>SUM(D267)</f>
        <v>480</v>
      </c>
      <c r="T267" s="95">
        <f>E267</f>
        <v>9.5</v>
      </c>
      <c r="U267" s="96">
        <f>M267</f>
        <v>2.6</v>
      </c>
      <c r="W267" s="7" t="s">
        <v>1079</v>
      </c>
    </row>
    <row r="268" spans="1:23" s="45" customFormat="1" ht="24" customHeight="1">
      <c r="A268" s="195">
        <v>186</v>
      </c>
      <c r="B268" s="196" t="s">
        <v>1080</v>
      </c>
      <c r="C268" s="143" t="s">
        <v>14</v>
      </c>
      <c r="D268" s="123">
        <v>65</v>
      </c>
      <c r="E268" s="82">
        <v>1.6</v>
      </c>
      <c r="F268" s="197"/>
      <c r="G268" s="84">
        <v>8</v>
      </c>
      <c r="H268" s="197"/>
      <c r="I268" s="86">
        <f>E268*G268%+E268</f>
        <v>1.73</v>
      </c>
      <c r="J268" s="162" t="s">
        <v>436</v>
      </c>
      <c r="K268" s="88">
        <f>D268*E268</f>
        <v>104</v>
      </c>
      <c r="L268" s="88">
        <f>K268*G268%+K268</f>
        <v>112.32</v>
      </c>
      <c r="M268" s="63">
        <v>0.1</v>
      </c>
      <c r="N268" s="90">
        <f>(E268-M268)*100%/M268</f>
        <v>15</v>
      </c>
      <c r="O268" s="91">
        <f>(K268/$K$270)*100</f>
        <v>2.16</v>
      </c>
      <c r="P268" s="92">
        <f>O268*N268</f>
        <v>32.4</v>
      </c>
      <c r="Q268" s="93">
        <f>K268*N268</f>
        <v>1560</v>
      </c>
      <c r="R268" s="198" t="s">
        <v>1081</v>
      </c>
      <c r="S268" s="94">
        <f>SUM(D268)</f>
        <v>65</v>
      </c>
      <c r="T268" s="95">
        <f>E268</f>
        <v>1.6</v>
      </c>
      <c r="U268" s="96">
        <f>M268</f>
        <v>0.1</v>
      </c>
      <c r="V268" s="53"/>
      <c r="W268" s="7" t="s">
        <v>1082</v>
      </c>
    </row>
    <row r="269" spans="1:23" s="45" customFormat="1" ht="27.75" customHeight="1">
      <c r="A269" s="195">
        <v>187</v>
      </c>
      <c r="B269" s="196" t="s">
        <v>437</v>
      </c>
      <c r="C269" s="143" t="s">
        <v>14</v>
      </c>
      <c r="D269" s="123">
        <v>90</v>
      </c>
      <c r="E269" s="82">
        <v>1.6</v>
      </c>
      <c r="F269" s="197"/>
      <c r="G269" s="84">
        <v>8</v>
      </c>
      <c r="H269" s="197"/>
      <c r="I269" s="86">
        <f>E269*G269%+E269</f>
        <v>1.73</v>
      </c>
      <c r="J269" s="103" t="s">
        <v>438</v>
      </c>
      <c r="K269" s="88">
        <f>D269*E269</f>
        <v>144</v>
      </c>
      <c r="L269" s="88">
        <f>K269*G269%+K269</f>
        <v>155.52</v>
      </c>
      <c r="M269" s="63">
        <v>0.1</v>
      </c>
      <c r="N269" s="90">
        <f>(E269-M269)*100%/M269</f>
        <v>15</v>
      </c>
      <c r="O269" s="91">
        <f>(K269/$K$270)*100</f>
        <v>3</v>
      </c>
      <c r="P269" s="92">
        <f>O269*N269</f>
        <v>45</v>
      </c>
      <c r="Q269" s="93">
        <f>K269*N269</f>
        <v>2160</v>
      </c>
      <c r="R269" s="198" t="s">
        <v>1083</v>
      </c>
      <c r="S269" s="94">
        <f>SUM(D269)</f>
        <v>90</v>
      </c>
      <c r="T269" s="95">
        <f>E269</f>
        <v>1.6</v>
      </c>
      <c r="U269" s="96">
        <f>M269</f>
        <v>0.1</v>
      </c>
      <c r="V269" s="53"/>
      <c r="W269" s="7" t="s">
        <v>1084</v>
      </c>
    </row>
    <row r="270" spans="11:23" ht="12.75">
      <c r="K270" s="62">
        <f>SUM(K267:K269)</f>
        <v>4808</v>
      </c>
      <c r="P270" s="186">
        <f>SUM(P267:P269)</f>
        <v>329.09</v>
      </c>
      <c r="W270" s="7" t="s">
        <v>1085</v>
      </c>
    </row>
    <row r="271" ht="12.75">
      <c r="W271" s="7" t="s">
        <v>1086</v>
      </c>
    </row>
    <row r="272" ht="12.75">
      <c r="W272" s="7" t="s">
        <v>1087</v>
      </c>
    </row>
    <row r="273" spans="1:23" ht="22.5" customHeight="1">
      <c r="A273" s="79">
        <v>132</v>
      </c>
      <c r="B273" s="117" t="s">
        <v>320</v>
      </c>
      <c r="C273" s="128" t="s">
        <v>161</v>
      </c>
      <c r="D273" s="81">
        <v>2400</v>
      </c>
      <c r="E273" s="82">
        <v>0.16</v>
      </c>
      <c r="F273" s="119"/>
      <c r="G273" s="84">
        <v>8</v>
      </c>
      <c r="H273" s="119"/>
      <c r="I273" s="86">
        <f aca="true" t="shared" si="82" ref="I273:I278">E273*G273%+E273</f>
        <v>0.17</v>
      </c>
      <c r="J273" s="87" t="s">
        <v>321</v>
      </c>
      <c r="K273" s="88">
        <f aca="true" t="shared" si="83" ref="K273:K278">D273*E273</f>
        <v>384</v>
      </c>
      <c r="L273" s="88">
        <f aca="true" t="shared" si="84" ref="L273:L278">K273*G273%+K273</f>
        <v>414.72</v>
      </c>
      <c r="M273" s="63">
        <v>0.08</v>
      </c>
      <c r="N273" s="90">
        <f aca="true" t="shared" si="85" ref="N273:N278">(E273-M273)*100%/M273</f>
        <v>1</v>
      </c>
      <c r="O273" s="91">
        <f aca="true" t="shared" si="86" ref="O273:O278">(K273/$K$279)*100</f>
        <v>13.78</v>
      </c>
      <c r="P273" s="92">
        <f aca="true" t="shared" si="87" ref="P273:P278">O273*N273</f>
        <v>13.78</v>
      </c>
      <c r="Q273" s="93">
        <f aca="true" t="shared" si="88" ref="Q273:Q278">K273*N273</f>
        <v>384</v>
      </c>
      <c r="R273" s="1" t="s">
        <v>1088</v>
      </c>
      <c r="S273" s="94">
        <f aca="true" t="shared" si="89" ref="S273:S278">SUM(D273)</f>
        <v>2400</v>
      </c>
      <c r="T273" s="95">
        <f aca="true" t="shared" si="90" ref="T273:T278">E273</f>
        <v>0.16</v>
      </c>
      <c r="U273" s="96">
        <f aca="true" t="shared" si="91" ref="U273:U278">M273</f>
        <v>0.08</v>
      </c>
      <c r="W273" s="7" t="s">
        <v>1089</v>
      </c>
    </row>
    <row r="274" spans="1:23" ht="26.25" customHeight="1">
      <c r="A274" s="132">
        <v>174</v>
      </c>
      <c r="B274" s="129" t="s">
        <v>1090</v>
      </c>
      <c r="C274" s="143" t="s">
        <v>23</v>
      </c>
      <c r="D274" s="123">
        <v>200</v>
      </c>
      <c r="E274" s="82">
        <v>2.5</v>
      </c>
      <c r="F274" s="144"/>
      <c r="G274" s="84">
        <v>8</v>
      </c>
      <c r="H274" s="145"/>
      <c r="I274" s="86">
        <f t="shared" si="82"/>
        <v>2.7</v>
      </c>
      <c r="J274" s="103" t="s">
        <v>413</v>
      </c>
      <c r="K274" s="88">
        <f t="shared" si="83"/>
        <v>500</v>
      </c>
      <c r="L274" s="88">
        <f t="shared" si="84"/>
        <v>540</v>
      </c>
      <c r="M274" s="63">
        <v>1.2</v>
      </c>
      <c r="N274" s="90">
        <f t="shared" si="85"/>
        <v>1.0833</v>
      </c>
      <c r="O274" s="91">
        <f t="shared" si="86"/>
        <v>17.94</v>
      </c>
      <c r="P274" s="92">
        <f t="shared" si="87"/>
        <v>19.43</v>
      </c>
      <c r="Q274" s="93">
        <f t="shared" si="88"/>
        <v>541.65</v>
      </c>
      <c r="R274" s="1" t="s">
        <v>1091</v>
      </c>
      <c r="S274" s="94">
        <f t="shared" si="89"/>
        <v>200</v>
      </c>
      <c r="T274" s="95">
        <f t="shared" si="90"/>
        <v>2.5</v>
      </c>
      <c r="U274" s="96">
        <f t="shared" si="91"/>
        <v>1.2</v>
      </c>
      <c r="W274" s="7" t="s">
        <v>1092</v>
      </c>
    </row>
    <row r="275" spans="1:23" ht="26.25" customHeight="1">
      <c r="A275" s="132">
        <v>175</v>
      </c>
      <c r="B275" s="129" t="s">
        <v>414</v>
      </c>
      <c r="C275" s="143" t="s">
        <v>23</v>
      </c>
      <c r="D275" s="123">
        <v>100</v>
      </c>
      <c r="E275" s="82">
        <v>2.5</v>
      </c>
      <c r="F275" s="144"/>
      <c r="G275" s="84">
        <v>8</v>
      </c>
      <c r="H275" s="145"/>
      <c r="I275" s="86">
        <f t="shared" si="82"/>
        <v>2.7</v>
      </c>
      <c r="J275" s="199" t="s">
        <v>415</v>
      </c>
      <c r="K275" s="88">
        <f t="shared" si="83"/>
        <v>250</v>
      </c>
      <c r="L275" s="88">
        <f t="shared" si="84"/>
        <v>270</v>
      </c>
      <c r="M275" s="63">
        <v>1.49</v>
      </c>
      <c r="N275" s="90">
        <f t="shared" si="85"/>
        <v>0.6779</v>
      </c>
      <c r="O275" s="91">
        <f t="shared" si="86"/>
        <v>8.97</v>
      </c>
      <c r="P275" s="92">
        <f t="shared" si="87"/>
        <v>6.08</v>
      </c>
      <c r="Q275" s="93">
        <f t="shared" si="88"/>
        <v>169.48</v>
      </c>
      <c r="R275" s="1" t="s">
        <v>1093</v>
      </c>
      <c r="S275" s="94">
        <f t="shared" si="89"/>
        <v>100</v>
      </c>
      <c r="T275" s="95">
        <f t="shared" si="90"/>
        <v>2.5</v>
      </c>
      <c r="U275" s="96">
        <f t="shared" si="91"/>
        <v>1.49</v>
      </c>
      <c r="W275" s="7" t="s">
        <v>1094</v>
      </c>
    </row>
    <row r="276" spans="1:23" ht="66" customHeight="1">
      <c r="A276" s="132">
        <v>176</v>
      </c>
      <c r="B276" s="153" t="s">
        <v>1095</v>
      </c>
      <c r="C276" s="143" t="s">
        <v>23</v>
      </c>
      <c r="D276" s="123">
        <v>20</v>
      </c>
      <c r="E276" s="82">
        <f>M276*$M$8%+M276</f>
        <v>7.15</v>
      </c>
      <c r="F276" s="144"/>
      <c r="G276" s="84">
        <v>8</v>
      </c>
      <c r="H276" s="145"/>
      <c r="I276" s="86">
        <f t="shared" si="82"/>
        <v>7.72</v>
      </c>
      <c r="J276" s="103" t="s">
        <v>417</v>
      </c>
      <c r="K276" s="88">
        <f t="shared" si="83"/>
        <v>143</v>
      </c>
      <c r="L276" s="88">
        <f t="shared" si="84"/>
        <v>154.44</v>
      </c>
      <c r="M276" s="63">
        <v>6.27</v>
      </c>
      <c r="N276" s="90">
        <f t="shared" si="85"/>
        <v>0.1404</v>
      </c>
      <c r="O276" s="91">
        <f t="shared" si="86"/>
        <v>5.13</v>
      </c>
      <c r="P276" s="92">
        <f t="shared" si="87"/>
        <v>0.72</v>
      </c>
      <c r="Q276" s="93">
        <f t="shared" si="88"/>
        <v>20.08</v>
      </c>
      <c r="R276" s="1" t="s">
        <v>1096</v>
      </c>
      <c r="S276" s="94">
        <f t="shared" si="89"/>
        <v>20</v>
      </c>
      <c r="T276" s="95">
        <f t="shared" si="90"/>
        <v>7.15</v>
      </c>
      <c r="U276" s="96">
        <f t="shared" si="91"/>
        <v>6.27</v>
      </c>
      <c r="W276" s="7" t="s">
        <v>1097</v>
      </c>
    </row>
    <row r="277" spans="1:23" ht="69.75" customHeight="1">
      <c r="A277" s="132">
        <v>177</v>
      </c>
      <c r="B277" s="153" t="s">
        <v>1098</v>
      </c>
      <c r="C277" s="143" t="s">
        <v>23</v>
      </c>
      <c r="D277" s="123">
        <v>50</v>
      </c>
      <c r="E277" s="82">
        <v>18.6</v>
      </c>
      <c r="F277" s="144"/>
      <c r="G277" s="84">
        <v>8</v>
      </c>
      <c r="H277" s="145"/>
      <c r="I277" s="86">
        <f t="shared" si="82"/>
        <v>20.09</v>
      </c>
      <c r="J277" s="103" t="s">
        <v>419</v>
      </c>
      <c r="K277" s="88">
        <f t="shared" si="83"/>
        <v>930</v>
      </c>
      <c r="L277" s="88">
        <f t="shared" si="84"/>
        <v>1004.4</v>
      </c>
      <c r="M277" s="63">
        <v>15.26</v>
      </c>
      <c r="N277" s="90">
        <f t="shared" si="85"/>
        <v>0.2189</v>
      </c>
      <c r="O277" s="91">
        <f t="shared" si="86"/>
        <v>33.37</v>
      </c>
      <c r="P277" s="92">
        <f t="shared" si="87"/>
        <v>7.3</v>
      </c>
      <c r="Q277" s="93">
        <f t="shared" si="88"/>
        <v>203.58</v>
      </c>
      <c r="R277" s="1" t="s">
        <v>1099</v>
      </c>
      <c r="S277" s="94">
        <f t="shared" si="89"/>
        <v>50</v>
      </c>
      <c r="T277" s="95">
        <f t="shared" si="90"/>
        <v>18.6</v>
      </c>
      <c r="U277" s="96">
        <f t="shared" si="91"/>
        <v>15.26</v>
      </c>
      <c r="W277" s="7" t="s">
        <v>1100</v>
      </c>
    </row>
    <row r="278" spans="1:23" ht="26.25" customHeight="1">
      <c r="A278" s="132">
        <v>179</v>
      </c>
      <c r="B278" s="129" t="s">
        <v>422</v>
      </c>
      <c r="C278" s="143" t="s">
        <v>62</v>
      </c>
      <c r="D278" s="123">
        <v>20</v>
      </c>
      <c r="E278" s="82">
        <v>29</v>
      </c>
      <c r="F278" s="144"/>
      <c r="G278" s="84">
        <v>8</v>
      </c>
      <c r="H278" s="145"/>
      <c r="I278" s="86">
        <f t="shared" si="82"/>
        <v>31.32</v>
      </c>
      <c r="J278" s="103" t="s">
        <v>423</v>
      </c>
      <c r="K278" s="88">
        <f t="shared" si="83"/>
        <v>580</v>
      </c>
      <c r="L278" s="88">
        <f t="shared" si="84"/>
        <v>626.4</v>
      </c>
      <c r="M278" s="63">
        <v>20</v>
      </c>
      <c r="N278" s="90">
        <f t="shared" si="85"/>
        <v>0.45</v>
      </c>
      <c r="O278" s="91">
        <f t="shared" si="86"/>
        <v>20.81</v>
      </c>
      <c r="P278" s="92">
        <f t="shared" si="87"/>
        <v>9.36</v>
      </c>
      <c r="Q278" s="93">
        <f t="shared" si="88"/>
        <v>261</v>
      </c>
      <c r="R278" s="158" t="s">
        <v>1101</v>
      </c>
      <c r="S278" s="94">
        <f t="shared" si="89"/>
        <v>20</v>
      </c>
      <c r="T278" s="95">
        <f t="shared" si="90"/>
        <v>29</v>
      </c>
      <c r="U278" s="96">
        <f t="shared" si="91"/>
        <v>20</v>
      </c>
      <c r="W278" s="7" t="s">
        <v>1102</v>
      </c>
    </row>
    <row r="279" spans="11:16" ht="12.75">
      <c r="K279" s="62">
        <f>SUM(K273:K278)</f>
        <v>2787</v>
      </c>
      <c r="P279" s="186">
        <f>SUM(P273:P278)</f>
        <v>56.67</v>
      </c>
    </row>
  </sheetData>
  <sheetProtection selectLockedCells="1" selectUnlockedCells="1"/>
  <mergeCells count="12">
    <mergeCell ref="A2:L2"/>
    <mergeCell ref="A5:A8"/>
    <mergeCell ref="B5:B8"/>
    <mergeCell ref="C5:C8"/>
    <mergeCell ref="D5:D8"/>
    <mergeCell ref="E5:E8"/>
    <mergeCell ref="G5:H8"/>
    <mergeCell ref="I5:I8"/>
    <mergeCell ref="J5:J8"/>
    <mergeCell ref="K5:K8"/>
    <mergeCell ref="L5:L8"/>
    <mergeCell ref="A192:J19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Marcjanna</dc:creator>
  <cp:keywords/>
  <dc:description/>
  <cp:lastModifiedBy>spzozrypin</cp:lastModifiedBy>
  <cp:lastPrinted>2022-06-23T06:53:39Z</cp:lastPrinted>
  <dcterms:created xsi:type="dcterms:W3CDTF">2006-12-29T06:53:15Z</dcterms:created>
  <dcterms:modified xsi:type="dcterms:W3CDTF">2022-07-14T09:19:31Z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0x010100479A000A324CA64EACF57DC911360FE1</vt:lpwstr>
  </property>
</Properties>
</file>