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kas\Desktop\ZP.272.07.2023 (Leki)\Pytania i Odpowiedzi\"/>
    </mc:Choice>
  </mc:AlternateContent>
  <xr:revisionPtr revIDLastSave="0" documentId="13_ncr:1_{56BEA692-90C9-49B3-B935-5B7B92DB83A7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Formularz asortymentowo-cenowy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" i="1" l="1"/>
  <c r="I129" i="1"/>
  <c r="J129" i="1" s="1"/>
  <c r="G129" i="1"/>
  <c r="I128" i="1"/>
  <c r="J128" i="1" s="1"/>
  <c r="G128" i="1"/>
  <c r="I127" i="1"/>
  <c r="G127" i="1"/>
  <c r="I126" i="1"/>
  <c r="G126" i="1"/>
  <c r="I125" i="1"/>
  <c r="G125" i="1"/>
  <c r="G124" i="1"/>
  <c r="J123" i="1"/>
  <c r="I123" i="1"/>
  <c r="G123" i="1"/>
  <c r="I122" i="1"/>
  <c r="J122" i="1" s="1"/>
  <c r="G122" i="1"/>
  <c r="I121" i="1"/>
  <c r="J121" i="1" s="1"/>
  <c r="G121" i="1"/>
  <c r="I120" i="1"/>
  <c r="J120" i="1" s="1"/>
  <c r="G120" i="1"/>
  <c r="I119" i="1"/>
  <c r="J119" i="1" s="1"/>
  <c r="G119" i="1"/>
  <c r="I118" i="1"/>
  <c r="J118" i="1" s="1"/>
  <c r="G118" i="1"/>
  <c r="I117" i="1"/>
  <c r="J117" i="1" s="1"/>
  <c r="G117" i="1"/>
  <c r="I116" i="1"/>
  <c r="J116" i="1" s="1"/>
  <c r="G116" i="1"/>
  <c r="I115" i="1"/>
  <c r="J115" i="1" s="1"/>
  <c r="G115" i="1"/>
  <c r="I114" i="1"/>
  <c r="J114" i="1" s="1"/>
  <c r="G114" i="1"/>
  <c r="I108" i="1"/>
  <c r="J108" i="1" s="1"/>
  <c r="G108" i="1"/>
  <c r="I107" i="1"/>
  <c r="J107" i="1" s="1"/>
  <c r="G107" i="1"/>
  <c r="I106" i="1"/>
  <c r="J106" i="1" s="1"/>
  <c r="G106" i="1"/>
  <c r="I105" i="1"/>
  <c r="G105" i="1"/>
  <c r="I93" i="1"/>
  <c r="I94" i="1" s="1"/>
  <c r="C156" i="1" s="1"/>
  <c r="G93" i="1"/>
  <c r="I87" i="1"/>
  <c r="J87" i="1" s="1"/>
  <c r="G87" i="1"/>
  <c r="I86" i="1"/>
  <c r="J86" i="1" s="1"/>
  <c r="G86" i="1"/>
  <c r="I85" i="1"/>
  <c r="J85" i="1" s="1"/>
  <c r="G85" i="1"/>
  <c r="I84" i="1"/>
  <c r="J84" i="1" s="1"/>
  <c r="G84" i="1"/>
  <c r="I78" i="1"/>
  <c r="I79" i="1" s="1"/>
  <c r="C153" i="1" s="1"/>
  <c r="G78" i="1"/>
  <c r="I73" i="1"/>
  <c r="C151" i="1" s="1"/>
  <c r="I72" i="1"/>
  <c r="J72" i="1" s="1"/>
  <c r="J73" i="1" s="1"/>
  <c r="E151" i="1" s="1"/>
  <c r="G72" i="1"/>
  <c r="I66" i="1"/>
  <c r="J66" i="1" s="1"/>
  <c r="J67" i="1" s="1"/>
  <c r="E149" i="1" s="1"/>
  <c r="G66" i="1"/>
  <c r="I58" i="1"/>
  <c r="J58" i="1" s="1"/>
  <c r="G58" i="1"/>
  <c r="I57" i="1"/>
  <c r="J57" i="1" s="1"/>
  <c r="G57" i="1"/>
  <c r="I56" i="1"/>
  <c r="J56" i="1" s="1"/>
  <c r="G56" i="1"/>
  <c r="I50" i="1"/>
  <c r="I51" i="1" s="1"/>
  <c r="C145" i="1" s="1"/>
  <c r="G50" i="1"/>
  <c r="I49" i="1"/>
  <c r="J49" i="1" s="1"/>
  <c r="G49" i="1"/>
  <c r="I43" i="1"/>
  <c r="J43" i="1" s="1"/>
  <c r="G43" i="1"/>
  <c r="I42" i="1"/>
  <c r="J42" i="1" s="1"/>
  <c r="J44" i="1" s="1"/>
  <c r="E143" i="1" s="1"/>
  <c r="G42" i="1"/>
  <c r="I36" i="1"/>
  <c r="J36" i="1" s="1"/>
  <c r="G36" i="1"/>
  <c r="I35" i="1"/>
  <c r="J35" i="1" s="1"/>
  <c r="G35" i="1"/>
  <c r="I34" i="1"/>
  <c r="J34" i="1" s="1"/>
  <c r="G34" i="1"/>
  <c r="I33" i="1"/>
  <c r="J33" i="1" s="1"/>
  <c r="G33" i="1"/>
  <c r="I32" i="1"/>
  <c r="J32" i="1" s="1"/>
  <c r="G32" i="1"/>
  <c r="I31" i="1"/>
  <c r="J31" i="1" s="1"/>
  <c r="G31" i="1"/>
  <c r="I30" i="1"/>
  <c r="J30" i="1" s="1"/>
  <c r="G30" i="1"/>
  <c r="J29" i="1"/>
  <c r="I29" i="1"/>
  <c r="G29" i="1"/>
  <c r="I28" i="1"/>
  <c r="J28" i="1" s="1"/>
  <c r="G28" i="1"/>
  <c r="D28" i="1"/>
  <c r="I27" i="1"/>
  <c r="J27" i="1" s="1"/>
  <c r="G27" i="1"/>
  <c r="I26" i="1"/>
  <c r="J26" i="1" s="1"/>
  <c r="G26" i="1"/>
  <c r="I25" i="1"/>
  <c r="J25" i="1" s="1"/>
  <c r="G25" i="1"/>
  <c r="I24" i="1"/>
  <c r="J24" i="1" s="1"/>
  <c r="G24" i="1"/>
  <c r="I23" i="1"/>
  <c r="J23" i="1" s="1"/>
  <c r="G23" i="1"/>
  <c r="I22" i="1"/>
  <c r="J22" i="1" s="1"/>
  <c r="G22" i="1"/>
  <c r="I21" i="1"/>
  <c r="J21" i="1" s="1"/>
  <c r="G21" i="1"/>
  <c r="I20" i="1"/>
  <c r="J20" i="1" s="1"/>
  <c r="G20" i="1"/>
  <c r="I19" i="1"/>
  <c r="J19" i="1" s="1"/>
  <c r="G19" i="1"/>
  <c r="I18" i="1"/>
  <c r="J18" i="1" s="1"/>
  <c r="G18" i="1"/>
  <c r="I17" i="1"/>
  <c r="J17" i="1" s="1"/>
  <c r="G17" i="1"/>
  <c r="I11" i="1"/>
  <c r="I12" i="1" s="1"/>
  <c r="C139" i="1" s="1"/>
  <c r="G11" i="1"/>
  <c r="I5" i="1"/>
  <c r="J5" i="1" s="1"/>
  <c r="G5" i="1"/>
  <c r="I4" i="1"/>
  <c r="I6" i="1" s="1"/>
  <c r="C137" i="1" s="1"/>
  <c r="G4" i="1"/>
  <c r="I109" i="1" l="1"/>
  <c r="C157" i="1" s="1"/>
  <c r="J59" i="1"/>
  <c r="E147" i="1" s="1"/>
  <c r="J37" i="1"/>
  <c r="E141" i="1" s="1"/>
  <c r="J88" i="1"/>
  <c r="E155" i="1" s="1"/>
  <c r="J130" i="1"/>
  <c r="E158" i="1" s="1"/>
  <c r="J11" i="1"/>
  <c r="J12" i="1" s="1"/>
  <c r="E139" i="1" s="1"/>
  <c r="I37" i="1"/>
  <c r="C141" i="1" s="1"/>
  <c r="I67" i="1"/>
  <c r="C149" i="1" s="1"/>
  <c r="I88" i="1"/>
  <c r="C155" i="1" s="1"/>
  <c r="I130" i="1"/>
  <c r="C158" i="1" s="1"/>
  <c r="J78" i="1"/>
  <c r="J79" i="1" s="1"/>
  <c r="E153" i="1" s="1"/>
  <c r="J105" i="1"/>
  <c r="J109" i="1" s="1"/>
  <c r="E157" i="1" s="1"/>
  <c r="J50" i="1"/>
  <c r="J51" i="1" s="1"/>
  <c r="E145" i="1" s="1"/>
  <c r="I59" i="1"/>
  <c r="C147" i="1" s="1"/>
  <c r="J6" i="1"/>
  <c r="E137" i="1" s="1"/>
  <c r="I44" i="1"/>
  <c r="C143" i="1" s="1"/>
  <c r="J93" i="1"/>
  <c r="J94" i="1" s="1"/>
  <c r="E156" i="1" s="1"/>
  <c r="C159" i="1" l="1"/>
  <c r="E159" i="1"/>
</calcChain>
</file>

<file path=xl/sharedStrings.xml><?xml version="1.0" encoding="utf-8"?>
<sst xmlns="http://schemas.openxmlformats.org/spreadsheetml/2006/main" count="379" uniqueCount="163">
  <si>
    <t>Pakiet</t>
  </si>
  <si>
    <t xml:space="preserve">Immunoglobulina ludzka </t>
  </si>
  <si>
    <t>L.p.</t>
  </si>
  <si>
    <t>Opis przedmiotu zamówienia</t>
  </si>
  <si>
    <t>Dawka</t>
  </si>
  <si>
    <t>J.m.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</si>
  <si>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</si>
  <si>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</si>
  <si>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</si>
  <si>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</si>
  <si>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</si>
  <si>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</si>
  <si>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1. Nazwa handlowa
2. EAN</t>
  </si>
  <si>
    <t>Nazwa producenta</t>
  </si>
  <si>
    <t xml:space="preserve">Immunoglobulina ludzka anty-rh0(D) </t>
  </si>
  <si>
    <t>50 µg /ml</t>
  </si>
  <si>
    <t>150 µg/ml</t>
  </si>
  <si>
    <t>Razem</t>
  </si>
  <si>
    <t>………………………………………..</t>
  </si>
  <si>
    <t>podpis</t>
  </si>
  <si>
    <t>2</t>
  </si>
  <si>
    <t>Immunoglobulina ludzka II</t>
  </si>
  <si>
    <t>Lp</t>
  </si>
  <si>
    <t>Cena jednostkowa netto</t>
  </si>
  <si>
    <t>Immunoglobulina ludzka anty-rh0(D)</t>
  </si>
  <si>
    <t>300 µg/ml</t>
  </si>
  <si>
    <t>RAZEM</t>
  </si>
  <si>
    <r>
      <rPr>
        <i/>
        <sz val="7"/>
        <color rgb="FF000000"/>
        <rFont val="Arial"/>
        <family val="2"/>
        <charset val="238"/>
      </rPr>
      <t>Produkty lecznicze różne</t>
    </r>
    <r>
      <rPr>
        <sz val="7"/>
        <color rgb="FF000000"/>
        <rFont val="Arial"/>
        <family val="2"/>
        <charset val="238"/>
      </rPr>
      <t xml:space="preserve"> </t>
    </r>
  </si>
  <si>
    <t>Acidum aceticum   100g</t>
  </si>
  <si>
    <t>op. 100 g</t>
  </si>
  <si>
    <t xml:space="preserve">Clarithromycinum </t>
  </si>
  <si>
    <t>500 mg</t>
  </si>
  <si>
    <t>op. 14 tabl.</t>
  </si>
  <si>
    <t>Clobetasolum propionias maść</t>
  </si>
  <si>
    <t>0,5 mg/g</t>
  </si>
  <si>
    <t>op. 30 g</t>
  </si>
  <si>
    <t>Dinatrii phosphas dodecahydricus + Natrii dihydrogenophosphas monohydricus - roztwór doodbytniczy</t>
  </si>
  <si>
    <t>(32,2 mg + 139 mg)/ml</t>
  </si>
  <si>
    <t>op. 150 ml</t>
  </si>
  <si>
    <t>Fiolet gencjanowy rozt. spirytusowy</t>
  </si>
  <si>
    <t>op. 20 ml</t>
  </si>
  <si>
    <t>Fiolet gencjanowy rozt. wodny</t>
  </si>
  <si>
    <t>Glycerinum</t>
  </si>
  <si>
    <t>Levofloxacinum</t>
  </si>
  <si>
    <t>op. 10 tabl.</t>
  </si>
  <si>
    <t>Maść cholesterolowa 1 kg</t>
  </si>
  <si>
    <t>op.1000 g</t>
  </si>
  <si>
    <t>Maść typu Poldermin hydro</t>
  </si>
  <si>
    <t>op. 500 g</t>
  </si>
  <si>
    <t>Mometasonum  furoas  maść</t>
  </si>
  <si>
    <t>1mg/g</t>
  </si>
  <si>
    <t>op. 50 g</t>
  </si>
  <si>
    <t>Mometasonum  furoas krem</t>
  </si>
  <si>
    <t>Parafinum liguidum  0,8 - 0,9 kg</t>
  </si>
  <si>
    <t>op. 800 - 900 g</t>
  </si>
  <si>
    <t>Parafinum liguidum 100 g</t>
  </si>
  <si>
    <t>Permethrinum maść</t>
  </si>
  <si>
    <t>0,05g/g</t>
  </si>
  <si>
    <t>Plyn Lugola</t>
  </si>
  <si>
    <t>op. 20 g</t>
  </si>
  <si>
    <t>Spirytus salicylatus rozt.</t>
  </si>
  <si>
    <t>op. 800 mg</t>
  </si>
  <si>
    <t>Tramadoli hydrochloridum + Paracetamolum</t>
  </si>
  <si>
    <t>37,5 mg + 325 mg</t>
  </si>
  <si>
    <t>op. 90 tabl.</t>
  </si>
  <si>
    <t xml:space="preserve">Tramadoli hydrochloridum + Paracetamolum - o przedłużonym działaniu  </t>
  </si>
  <si>
    <t>75 mg + 650 mg</t>
  </si>
  <si>
    <t>Vaselinum album 20 g</t>
  </si>
  <si>
    <t>4</t>
  </si>
  <si>
    <t xml:space="preserve">Albumina ludzka </t>
  </si>
  <si>
    <t xml:space="preserve"> Cena jednostkowa netto    </t>
  </si>
  <si>
    <t xml:space="preserve">Albuminum humanum - roztwór do infuzji </t>
  </si>
  <si>
    <t xml:space="preserve">200 g/l </t>
  </si>
  <si>
    <t>op. 100 ml</t>
  </si>
  <si>
    <t>op. 50ml</t>
  </si>
  <si>
    <t>5</t>
  </si>
  <si>
    <t xml:space="preserve">Dexketoprofen postać doustna i parenteralna </t>
  </si>
  <si>
    <t>Dexketoprofenum</t>
  </si>
  <si>
    <t>25 mg</t>
  </si>
  <si>
    <t>op. 30 tabl.</t>
  </si>
  <si>
    <t xml:space="preserve">Dexketoprofenum - roztwór do infuzji </t>
  </si>
  <si>
    <t>100 mg/2 ml</t>
  </si>
  <si>
    <t>op. 5 amp.</t>
  </si>
  <si>
    <t xml:space="preserve">Ethanolum </t>
  </si>
  <si>
    <t xml:space="preserve">  Cena jednostkowa netto     </t>
  </si>
  <si>
    <t>Ethanolum – zarejestrowany jako produkt leczniczy</t>
  </si>
  <si>
    <t>op. 1000 ml</t>
  </si>
  <si>
    <t>op. 250 ml</t>
  </si>
  <si>
    <t>7</t>
  </si>
  <si>
    <t>Sugammadeks</t>
  </si>
  <si>
    <r>
      <rPr>
        <b/>
        <sz val="7"/>
        <rFont val="Arial"/>
        <family val="2"/>
        <charset val="238"/>
      </rPr>
      <t xml:space="preserve">1. Nazwa handlowa
2. </t>
    </r>
    <r>
      <rPr>
        <b/>
        <sz val="7"/>
        <color rgb="FF000000"/>
        <rFont val="Arial"/>
        <family val="2"/>
        <charset val="238"/>
      </rPr>
      <t xml:space="preserve"> EAN</t>
    </r>
  </si>
  <si>
    <t>Sugammadeks - roztwór do wstrzykiwań</t>
  </si>
  <si>
    <t>200mg/2ml</t>
  </si>
  <si>
    <t>op. 10 fiol.</t>
  </si>
  <si>
    <t>8</t>
  </si>
  <si>
    <t xml:space="preserve">Antybiotyki </t>
  </si>
  <si>
    <t>Ceftriaksonum - proszek do sporządzania roztworu do inj. i inf.</t>
  </si>
  <si>
    <t>2000 mg</t>
  </si>
  <si>
    <t>1 fiol.</t>
  </si>
  <si>
    <t>9</t>
  </si>
  <si>
    <t>Płyny dożylne krwiozastępcze koloidowe</t>
  </si>
  <si>
    <t>Preparat osoczozastępczy zawierający 4% żelatyny w roztworze elektrolitów o zawartości co najmniej : Na+, K+,Mg2+, Ca2+, Cl-, aniony organiczne</t>
  </si>
  <si>
    <t xml:space="preserve">500 ml butelka z dwoma portami </t>
  </si>
  <si>
    <t>10</t>
  </si>
  <si>
    <t>Roztwór soli fizjologicznej do irygacji</t>
  </si>
  <si>
    <r>
      <rPr>
        <sz val="7"/>
        <color rgb="FF000000"/>
        <rFont val="Arial"/>
        <family val="2"/>
        <charset val="1"/>
      </rPr>
      <t xml:space="preserve">Natrium chloratumr roztwór  do przepłukiwań,butelka okrągła, łatwe otwieranie </t>
    </r>
    <r>
      <rPr>
        <b/>
        <sz val="7"/>
        <color rgb="FF000000"/>
        <rFont val="Arial"/>
        <family val="2"/>
        <charset val="1"/>
      </rPr>
      <t>(nakrętka)</t>
    </r>
    <r>
      <rPr>
        <sz val="7"/>
        <color rgb="FF000000"/>
        <rFont val="Arial"/>
        <family val="2"/>
        <charset val="1"/>
      </rPr>
      <t xml:space="preserve"> i dozowanie w warunkach sali operacyjnej. Preparat jałowy i apirogenny,  możliwość ogrzania do 40 ° C</t>
    </r>
  </si>
  <si>
    <t xml:space="preserve"> 9mg/ml </t>
  </si>
  <si>
    <t>500 ml but.</t>
  </si>
  <si>
    <t xml:space="preserve">Natrium chloratum pro irigatione </t>
  </si>
  <si>
    <t>1000 ml but.</t>
  </si>
  <si>
    <t xml:space="preserve">Natrium chloratum pro irigatione – jałowy i apirogenny roztwór do irygacji, w worku typu Clear-Flex umożliwiający szybki dostęp do zawartości.                                              </t>
  </si>
  <si>
    <t>1000 ml worek</t>
  </si>
  <si>
    <t>Natrium chloratum pro irigatione – wyrób medyczny</t>
  </si>
  <si>
    <t>3000 ml worek</t>
  </si>
  <si>
    <t>11</t>
  </si>
  <si>
    <t>Bupivacaini hydrochloridum + Epinephrinum - roztwór do wstrzykiwań</t>
  </si>
  <si>
    <t>(5mg+5 µg)/ml</t>
  </si>
  <si>
    <t>5 fiol. 20 ml</t>
  </si>
  <si>
    <t>12</t>
  </si>
  <si>
    <t xml:space="preserve">Koncentraty suplementów do żywienia pozajelitowego </t>
  </si>
  <si>
    <t>N(2) - L - alanylum – glutaminum 200 mg/ml - koncentrat do sporządzania roztworu do inf.</t>
  </si>
  <si>
    <t>but. 50 ml</t>
  </si>
  <si>
    <t xml:space="preserve">but. 100 ml </t>
  </si>
  <si>
    <t>Emulsja zawierająca olej rybny wysoko oczyszczony - emulsja do infuzji</t>
  </si>
  <si>
    <t>13</t>
  </si>
  <si>
    <t xml:space="preserve">Diety doustne i dojelitowe </t>
  </si>
  <si>
    <r>
      <rPr>
        <b/>
        <sz val="7"/>
        <color rgb="FF000000"/>
        <rFont val="Arial"/>
        <family val="2"/>
        <charset val="238"/>
      </rPr>
      <t>Dieta dla pacjentów z zaburzeniami metabolizmu glukozy</t>
    </r>
    <r>
      <rPr>
        <sz val="7"/>
        <color rgb="FF000000"/>
        <rFont val="Arial"/>
        <family val="2"/>
        <charset val="238"/>
      </rPr>
      <t xml:space="preserve"> - kompletna pod względem odżywczym
- białko (min 80 % kazeina) 4,8 g/ 100 ml
- niska zawartość węglowodanów 9,25 g/100 ml - 10,5 g/100 ml
- normokaloryczna 1-1,1 kcal/ml
- bogatoresztkowa zawartość rozpuszczalnego błonnika min.2 g/100 ml 
- osmolarność 215 mOsmol/l - 320 mOsm/l</t>
    </r>
  </si>
  <si>
    <t>op. 500 ml</t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</si>
  <si>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 </t>
    </r>
    <r>
      <rPr>
        <sz val="7"/>
        <color rgb="FF000000"/>
        <rFont val="Arial"/>
        <family val="2"/>
        <charset val="238"/>
      </rPr>
      <t xml:space="preserve">zawierająca min. kwasy tłuszczowe omega - 3, argininę </t>
    </r>
    <r>
      <rPr>
        <b/>
        <sz val="7"/>
        <color rgb="FF000000"/>
        <rFont val="Arial"/>
        <family val="2"/>
        <charset val="238"/>
      </rPr>
      <t>(immunożywienie)</t>
    </r>
    <r>
      <rPr>
        <sz val="7"/>
        <color rgb="FF000000"/>
        <rFont val="Arial"/>
        <family val="2"/>
        <charset val="238"/>
      </rPr>
      <t xml:space="preserve"> - kompletna pod względem odżywczym
- wysokobiałkowa (kazeina i L-arginina) min. 7,6 g/ 100 ml
- węglowodany 17,0 - 19 g/100 ml
- hiperkaloryczna 1,4 - 1,44 kcal/ml
- zawartość błonnika min.1,4 g/100 ml 
- osmolarność 560 mOsmol/l - 680 mOsm/l                                                                              różne smaki</t>
    </r>
  </si>
  <si>
    <t>op. 3 szt x 237 ml</t>
  </si>
  <si>
    <r>
      <rPr>
        <b/>
        <sz val="7"/>
        <color rgb="FF000000"/>
        <rFont val="Arial"/>
        <family val="2"/>
        <charset val="238"/>
      </rPr>
      <t xml:space="preserve">Dieta wysokoenergetyczna </t>
    </r>
    <r>
      <rPr>
        <sz val="7"/>
        <color rgb="FF000000"/>
        <rFont val="Arial"/>
        <family val="2"/>
        <charset val="238"/>
      </rPr>
      <t>- kompletna pod względem odżywczym
- hiperkaloryczna 1,4 - 2,0 kcal/ml
- białko (kazeina i białko serwatkowe) 8,5 - 9,0 g/ 100 ml
- osmolarność 520 mOsmol/l - 560 mOsm/l
- zawartość błonnika &lt;1 g/100 ml 
różne smaki</t>
    </r>
  </si>
  <si>
    <t>op. 4 szt x 200 ml</t>
  </si>
  <si>
    <r>
      <rPr>
        <b/>
        <sz val="7"/>
        <color rgb="FF000000"/>
        <rFont val="Arial"/>
        <family val="2"/>
        <charset val="238"/>
      </rPr>
      <t xml:space="preserve">Dieta o zwiększonej zawartości błonnika </t>
    </r>
    <r>
      <rPr>
        <sz val="7"/>
        <color rgb="FF000000"/>
        <rFont val="Arial"/>
        <family val="2"/>
        <charset val="238"/>
      </rPr>
      <t>- kompletna pod względem odżywczym
- zawartość błonnika 2,5 g/100 ml 
- hiperkaloryczna 1,4 - 2,0 kcal/ml
- białko (kazeina i białko serwatkowe) 8,5 - 9,0/ 100 ml
- osmolarność 520 mOsmol/l - 560 mOsm/l
różne smaki</t>
    </r>
  </si>
  <si>
    <r>
      <rPr>
        <b/>
        <sz val="7"/>
        <color rgb="FF000000"/>
        <rFont val="Arial"/>
        <family val="2"/>
        <charset val="238"/>
      </rPr>
      <t xml:space="preserve">Dieta o zwiększonej zawartości białka </t>
    </r>
    <r>
      <rPr>
        <sz val="7"/>
        <color rgb="FF000000"/>
        <rFont val="Arial"/>
        <family val="2"/>
        <charset val="238"/>
      </rPr>
      <t>- kompletna pod względem odżywczym
- wysokobiałkowa (kazeina i białko serwatkowe) min. 9,1 g/ 100 ml
- zawartość błonnika 2,5 g/100 ml 
- hiperkaloryczna 1,4 - 2,0 kcal/ml
- osmolarność 330 mOsmol/l - 390 mOsm/l
różne smaki</t>
    </r>
  </si>
  <si>
    <r>
      <rPr>
        <b/>
        <sz val="7"/>
        <color rgb="FF000000"/>
        <rFont val="Arial"/>
        <family val="2"/>
        <charset val="238"/>
      </rPr>
      <t xml:space="preserve">Dieta dla pacjentów z zaburzeniami metabolizmu glukozy </t>
    </r>
    <r>
      <rPr>
        <sz val="7"/>
        <color rgb="FF000000"/>
        <rFont val="Arial"/>
        <family val="2"/>
        <charset val="238"/>
      </rPr>
      <t>- kompletna pod względem odżywczym
- wysokobiałkowa (kazeina i białko serwatkowe) min. 9,0 g/ 100 ml
- zawartość błonnika 2,5 g/100 ml 
- hiperkaloryczna 1,4 - 2,0 kcal/ml
- osmolarność 300 mOsmol/l - 330 mOsm/l
różne smaki</t>
    </r>
  </si>
  <si>
    <r>
      <rPr>
        <b/>
        <sz val="7"/>
        <rFont val="Arial"/>
        <family val="2"/>
        <charset val="238"/>
      </rPr>
      <t>Dieta standardowa zawierająca</t>
    </r>
    <r>
      <rPr>
        <b/>
        <sz val="7"/>
        <color rgb="FF000000"/>
        <rFont val="Arial"/>
        <family val="2"/>
        <charset val="238"/>
      </rPr>
      <t xml:space="preserve"> kwasy omega 3 i 6</t>
    </r>
    <r>
      <rPr>
        <b/>
        <sz val="7"/>
        <rFont val="Arial"/>
        <family val="2"/>
        <charset val="238"/>
      </rPr>
      <t xml:space="preserve"> -</t>
    </r>
    <r>
      <rPr>
        <sz val="7"/>
        <rFont val="Arial"/>
        <family val="2"/>
        <charset val="238"/>
      </rPr>
      <t xml:space="preserve"> kompletna pod względem odżywczym 
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bezresztkowa
- normokaloryczna 1 kcal/ml, 
- zawartość białka lub mieszaniny białek min. 3,8 g/100ml , 
- osmolarność 200 mOsmol/l - 255 mOsm/l</t>
    </r>
  </si>
  <si>
    <r>
      <rPr>
        <b/>
        <sz val="7"/>
        <rFont val="Arial"/>
        <family val="2"/>
        <charset val="238"/>
      </rPr>
      <t xml:space="preserve">Dieta dla pacjentów w ciężkim stanie - </t>
    </r>
    <r>
      <rPr>
        <sz val="7"/>
        <rFont val="Arial"/>
        <family val="2"/>
        <charset val="238"/>
      </rPr>
      <t>kompletna pod względem odżywczym, 
- wysokobiałkowa zawartość białka kazeinowegi min. 6,3 g białka/100ml ,
- kaloryczność min. 1,0 kcal/ml
- osmolarność 270 mOsmol/l - 300 mOsmol/l, 
zawierająca min. glutaminę</t>
    </r>
  </si>
  <si>
    <r>
      <rPr>
        <b/>
        <sz val="7"/>
        <rFont val="Arial"/>
        <family val="2"/>
        <charset val="238"/>
      </rPr>
      <t>Dieta wysokoenergetyczna -</t>
    </r>
    <r>
      <rPr>
        <sz val="7"/>
        <rFont val="Arial"/>
        <family val="2"/>
        <charset val="238"/>
      </rPr>
      <t xml:space="preserve"> kompletna pod względem odżywczym
- hiperkaloryczna 1,5 - 1,6 kcal/ml,
- bezresztkowa, 
- zawartość (białka kazeiny) 5,6 - 6,5 g/100ml,
- osmolarność 260 mOsmol/l - 372 mOsm/l</t>
    </r>
  </si>
  <si>
    <r>
      <rPr>
        <b/>
        <sz val="7"/>
        <rFont val="Arial"/>
        <family val="2"/>
        <charset val="238"/>
      </rPr>
      <t>Dieta o zwiększonej zawartości błonnika -</t>
    </r>
    <r>
      <rPr>
        <sz val="7"/>
        <rFont val="Arial"/>
        <family val="2"/>
        <charset val="238"/>
      </rPr>
      <t xml:space="preserve"> kompletna pod względem odżywczym
</t>
    </r>
    <r>
      <rPr>
        <b/>
        <sz val="7"/>
        <rFont val="Arial"/>
        <family val="2"/>
        <charset val="238"/>
      </rPr>
      <t xml:space="preserve">- </t>
    </r>
    <r>
      <rPr>
        <sz val="7"/>
        <rFont val="Arial"/>
        <family val="2"/>
        <charset val="238"/>
      </rPr>
      <t>bogatoresztkowa z zawartością błonnika min.1,5 g/100 ml, 
- normokaloryczna 1,0 -1,03 kcal/ml
- zawartość białka lub mieszaniny białek min. 3,8 g/100ml ,
- osmolarność 220 mOsmol/l - 285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</si>
  <si>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- normokaloryczna 1,0 kcal/ml                                                                                                    - białko (białko serwatkowe) min. 4,0g/100ml                                                                         - osmolarność 200 mOsmol/l - 220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</si>
  <si>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sz val="7"/>
        <color rgb="FF000000"/>
        <rFont val="Arial"/>
        <family val="2"/>
        <charset val="238"/>
      </rPr>
      <t>zawierająca min. kwasy tłuszczowe omega - 3</t>
    </r>
    <r>
      <rPr>
        <b/>
        <sz val="7"/>
        <color rgb="FF000000"/>
        <rFont val="Arial"/>
        <family val="2"/>
        <charset val="238"/>
      </rPr>
      <t xml:space="preserve"> 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                                                    - hiperkaloryczna 2,0 kcal/ml                                                                                                       - bezresztkowa                                                                                                                              - białko (białko serwatkowe) min. 9,2 g/100ml                                                                         - osmolarność 540 mOsmol/l – 560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</si>
  <si>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 dieta peptydowa </t>
    </r>
    <r>
      <rPr>
        <b/>
        <sz val="7"/>
        <rFont val="Arial"/>
        <family val="2"/>
        <charset val="238"/>
      </rPr>
      <t>-</t>
    </r>
    <r>
      <rPr>
        <sz val="7"/>
        <rFont val="Arial"/>
        <family val="2"/>
        <charset val="238"/>
      </rPr>
      <t xml:space="preserve"> kompletna pod względem odżywczym                                                              - hiperkaloryczna 1,5 kcal/ml                                                                                                       - wysokobiałkowa (białko serwatkowe) min. 9,2 g/100ml                                                      - bezresztkowa                                                                                                                               - osmolarność 410 mOsmol/l – 430 mOsm/l</t>
    </r>
  </si>
  <si>
    <r>
      <rPr>
        <b/>
        <sz val="7"/>
        <color rgb="FF000000"/>
        <rFont val="Arial"/>
        <family val="2"/>
        <charset val="238"/>
      </rPr>
      <t xml:space="preserve">Dieta do postępowania w stanach niedożywienia lub ryzyku niedożywienia,dieta peptydowa  </t>
    </r>
    <r>
      <rPr>
        <b/>
        <sz val="7"/>
        <rFont val="Arial"/>
        <family val="2"/>
        <charset val="238"/>
      </rPr>
      <t xml:space="preserve"> -</t>
    </r>
    <r>
      <rPr>
        <sz val="7"/>
        <rFont val="Arial"/>
        <family val="2"/>
        <charset val="238"/>
      </rPr>
      <t xml:space="preserve"> kompletna pod względem odżywczym                                                            - normokaloryczna 1,0 kcal/ml                                                                                                    - wysokobiałkowa (białko serwatkowe) min. 9,2g/100ml                                                      - osmolarność 260 mOsmol/l - 280 mOsm/l</t>
    </r>
  </si>
  <si>
    <t>Uniwersalny zestaw do żywienia dojelitowego metodą grawitacyjną do użycia w celu bezpośredniego połączenia opakowania diety w butelkach ze zgłębnikiem, zestaw zakończony złączką uniwersalną ENFit/ENLock dający możliwość połączenia z większością sztucznych dostępów typu PEG o zakończeniu ENFit/ENLock 
(zestaw zawierający łącznik ENFit i ENLock oraz łącznik strzykawkowy Oral/Luer )</t>
  </si>
  <si>
    <t xml:space="preserve">Zestaw do żywienia dojelitowego do połączenia butelki z dietą ze zgłębinkiem ENLock/ENFit™ umożliwiający żywienie pacjenta metodą ciągłego wlewu za pomocą pompy do żywienia </t>
  </si>
  <si>
    <t>Zamawiający wymaga użyczenia 2 pomp do podaży żywienia dojelitowego kompatybilnego z oferowanymi produktami oraz zestawem do podaży za pomocą użyczonej pompy</t>
  </si>
  <si>
    <t>Wartość Netto</t>
  </si>
  <si>
    <t>Wartość Brutto</t>
  </si>
  <si>
    <t>Pakiet 1</t>
  </si>
  <si>
    <t>Pakiet 2</t>
  </si>
  <si>
    <t>Pakiet 3</t>
  </si>
  <si>
    <t>Pakiet 4</t>
  </si>
  <si>
    <t>Pakiet 5</t>
  </si>
  <si>
    <t>Pakiet 6</t>
  </si>
  <si>
    <t>Pakiet 7</t>
  </si>
  <si>
    <t>Pakiet 8</t>
  </si>
  <si>
    <t>Pakiet 9</t>
  </si>
  <si>
    <t>Pakiet 10</t>
  </si>
  <si>
    <t>Pakiet 11</t>
  </si>
  <si>
    <t>Pakiet 12</t>
  </si>
  <si>
    <t>Pakiet 13</t>
  </si>
  <si>
    <t>SUMA</t>
  </si>
  <si>
    <t>Załącznik nr 2 do SWZ - 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</si>
</sst>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[$zł-415];[Red]\-#,##0.00\ [$zł-415]"/>
    <numFmt numFmtId="165" formatCode="\ #,##0.00\ [$zł]\ ;\-#,##0.00\ [$zł]\ ;&quot; -&quot;00\ [$zł]\ ;\ @\ "/>
    <numFmt numFmtId="166" formatCode="#,##0.00&quot; zł&quot;"/>
    <numFmt numFmtId="167" formatCode="#,##0.00\ [$zł]"/>
    <numFmt numFmtId="168" formatCode="[$-415]General"/>
    <numFmt numFmtId="169" formatCode="[$-415]#,##0"/>
    <numFmt numFmtId="170" formatCode="_-* #,##0.00&quot; zł&quot;_-;\-* #,##0.00&quot; zł&quot;_-;_-* \-??&quot; zł&quot;_-;_-@_-"/>
    <numFmt numFmtId="171" formatCode="\ #,##0.00&quot; zł &quot;;\-#,##0.00&quot; zł &quot;;&quot; -&quot;#&quot; zł &quot;;\ @\ "/>
    <numFmt numFmtId="172" formatCode="\ * #,##0.00&quot; zł &quot;;\-* #,##0.00&quot; zł &quot;;\ * \-#&quot; zł &quot;;\ @\ "/>
    <numFmt numFmtId="173" formatCode="#,##0.00&quot; zł&quot;;\-#,##0.00&quot; zł&quot;"/>
    <numFmt numFmtId="174" formatCode="#,##0.00\ [$zł];[Red]\-#,##0.00\ [$zł]"/>
    <numFmt numFmtId="175" formatCode="#,##0.00&quot; zł&quot;;[Red]\-#,##0.00&quot; zł&quot;"/>
  </numFmts>
  <fonts count="33">
    <font>
      <sz val="11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charset val="238"/>
    </font>
    <font>
      <sz val="7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i/>
      <sz val="7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7"/>
      <name val="Arial"/>
      <family val="2"/>
      <charset val="238"/>
    </font>
    <font>
      <b/>
      <sz val="7"/>
      <name val="Arial"/>
      <family val="2"/>
      <charset val="1"/>
    </font>
    <font>
      <sz val="7"/>
      <name val="Arial"/>
      <family val="2"/>
      <charset val="238"/>
    </font>
    <font>
      <sz val="7"/>
      <name val="Arial"/>
      <family val="2"/>
      <charset val="1"/>
    </font>
    <font>
      <sz val="7"/>
      <color rgb="FF000000"/>
      <name val="Arial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Calibri"/>
      <family val="2"/>
      <charset val="238"/>
    </font>
    <font>
      <sz val="7"/>
      <color rgb="FF000000"/>
      <name val="Arial1"/>
      <charset val="238"/>
    </font>
    <font>
      <b/>
      <sz val="7.5"/>
      <name val="Arial"/>
      <family val="2"/>
      <charset val="238"/>
    </font>
    <font>
      <b/>
      <sz val="7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1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rgb="FF00000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9" fontId="31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2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>
      <alignment horizontal="center" textRotation="90"/>
    </xf>
    <xf numFmtId="0" fontId="11" fillId="0" borderId="0" applyBorder="0" applyProtection="0"/>
    <xf numFmtId="0" fontId="12" fillId="8" borderId="0" applyBorder="0" applyProtection="0"/>
    <xf numFmtId="0" fontId="13" fillId="0" borderId="0" applyBorder="0" applyProtection="0"/>
    <xf numFmtId="0" fontId="13" fillId="0" borderId="0" applyBorder="0" applyProtection="0"/>
    <xf numFmtId="0" fontId="14" fillId="8" borderId="1" applyProtection="0"/>
    <xf numFmtId="0" fontId="15" fillId="0" borderId="0" applyBorder="0" applyProtection="0"/>
    <xf numFmtId="164" fontId="15" fillId="0" borderId="0" applyBorder="0" applyProtection="0"/>
    <xf numFmtId="0" fontId="31" fillId="0" borderId="0" applyBorder="0" applyProtection="0"/>
    <xf numFmtId="0" fontId="16" fillId="0" borderId="0" applyBorder="0" applyProtection="0"/>
    <xf numFmtId="0" fontId="31" fillId="0" borderId="0" applyBorder="0" applyProtection="0"/>
    <xf numFmtId="0" fontId="3" fillId="0" borderId="0" applyBorder="0" applyProtection="0"/>
    <xf numFmtId="168" fontId="20" fillId="0" borderId="0"/>
  </cellStyleXfs>
  <cellXfs count="172">
    <xf numFmtId="0" fontId="0" fillId="0" borderId="0" xfId="0"/>
    <xf numFmtId="0" fontId="25" fillId="0" borderId="4" xfId="0" applyFont="1" applyBorder="1" applyAlignment="1">
      <alignment horizontal="left" vertical="center" wrapText="1"/>
    </xf>
    <xf numFmtId="168" fontId="25" fillId="0" borderId="4" xfId="25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left" vertical="center" wrapText="1"/>
    </xf>
    <xf numFmtId="0" fontId="19" fillId="0" borderId="2" xfId="16" applyFont="1" applyBorder="1" applyAlignment="1" applyProtection="1">
      <alignment horizontal="left" vertical="center" wrapText="1"/>
    </xf>
    <xf numFmtId="0" fontId="17" fillId="0" borderId="0" xfId="0" applyFont="1"/>
    <xf numFmtId="165" fontId="17" fillId="0" borderId="0" xfId="0" applyNumberFormat="1" applyFont="1"/>
    <xf numFmtId="0" fontId="17" fillId="0" borderId="0" xfId="0" applyFont="1" applyAlignment="1">
      <alignment wrapText="1"/>
    </xf>
    <xf numFmtId="0" fontId="17" fillId="9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right" vertical="center" wrapText="1"/>
    </xf>
    <xf numFmtId="0" fontId="18" fillId="0" borderId="2" xfId="16" applyFont="1" applyBorder="1" applyAlignment="1" applyProtection="1">
      <alignment horizontal="left" vertical="center" wrapText="1"/>
    </xf>
    <xf numFmtId="0" fontId="18" fillId="9" borderId="3" xfId="16" applyFont="1" applyFill="1" applyBorder="1" applyAlignment="1" applyProtection="1">
      <alignment horizontal="center" vertical="center" wrapText="1"/>
    </xf>
    <xf numFmtId="0" fontId="18" fillId="0" borderId="3" xfId="16" applyFont="1" applyBorder="1" applyAlignment="1" applyProtection="1">
      <alignment horizontal="center" vertical="center" wrapText="1"/>
    </xf>
    <xf numFmtId="3" fontId="18" fillId="0" borderId="3" xfId="16" applyNumberFormat="1" applyFont="1" applyBorder="1" applyAlignment="1" applyProtection="1">
      <alignment horizontal="center" vertical="center" wrapText="1"/>
    </xf>
    <xf numFmtId="165" fontId="18" fillId="0" borderId="3" xfId="16" applyNumberFormat="1" applyFont="1" applyBorder="1" applyAlignment="1" applyProtection="1">
      <alignment horizontal="center" vertical="center" wrapText="1"/>
    </xf>
    <xf numFmtId="0" fontId="18" fillId="10" borderId="3" xfId="16" applyFont="1" applyFill="1" applyBorder="1" applyAlignment="1" applyProtection="1">
      <alignment horizontal="center" vertical="center" wrapText="1"/>
    </xf>
    <xf numFmtId="0" fontId="17" fillId="9" borderId="3" xfId="16" applyFont="1" applyFill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left" vertical="center" wrapText="1"/>
    </xf>
    <xf numFmtId="3" fontId="17" fillId="0" borderId="4" xfId="16" applyNumberFormat="1" applyFont="1" applyBorder="1" applyAlignment="1" applyProtection="1">
      <alignment horizontal="center" vertical="center" wrapText="1"/>
    </xf>
    <xf numFmtId="166" fontId="17" fillId="0" borderId="5" xfId="16" applyNumberFormat="1" applyFont="1" applyBorder="1" applyAlignment="1" applyProtection="1">
      <alignment horizontal="right" vertical="center" wrapText="1"/>
    </xf>
    <xf numFmtId="167" fontId="17" fillId="10" borderId="4" xfId="16" applyNumberFormat="1" applyFont="1" applyFill="1" applyBorder="1" applyAlignment="1" applyProtection="1">
      <alignment horizontal="center" vertical="center" wrapText="1"/>
    </xf>
    <xf numFmtId="9" fontId="17" fillId="0" borderId="4" xfId="16" applyNumberFormat="1" applyFont="1" applyBorder="1" applyAlignment="1" applyProtection="1">
      <alignment horizontal="center" vertical="center" wrapText="1"/>
    </xf>
    <xf numFmtId="0" fontId="17" fillId="0" borderId="4" xfId="16" applyFont="1" applyBorder="1" applyAlignment="1" applyProtection="1">
      <alignment horizontal="left" vertical="center"/>
    </xf>
    <xf numFmtId="0" fontId="17" fillId="0" borderId="4" xfId="16" applyFont="1" applyBorder="1" applyAlignment="1" applyProtection="1">
      <alignment vertical="center"/>
    </xf>
    <xf numFmtId="0" fontId="17" fillId="9" borderId="6" xfId="16" applyFont="1" applyFill="1" applyBorder="1" applyAlignment="1" applyProtection="1">
      <alignment horizontal="center" vertical="center" wrapText="1"/>
    </xf>
    <xf numFmtId="4" fontId="17" fillId="0" borderId="0" xfId="16" applyNumberFormat="1" applyFont="1" applyBorder="1" applyAlignment="1" applyProtection="1">
      <alignment vertical="center" wrapText="1"/>
    </xf>
    <xf numFmtId="0" fontId="17" fillId="0" borderId="6" xfId="16" applyFont="1" applyBorder="1" applyAlignment="1" applyProtection="1">
      <alignment horizontal="center" vertical="center" wrapText="1"/>
    </xf>
    <xf numFmtId="0" fontId="17" fillId="0" borderId="6" xfId="16" applyFont="1" applyBorder="1" applyAlignment="1" applyProtection="1">
      <alignment horizontal="left" vertical="center" wrapText="1"/>
    </xf>
    <xf numFmtId="3" fontId="17" fillId="0" borderId="6" xfId="16" applyNumberFormat="1" applyFont="1" applyBorder="1" applyAlignment="1" applyProtection="1">
      <alignment horizontal="center" vertical="center" wrapText="1"/>
    </xf>
    <xf numFmtId="165" fontId="17" fillId="0" borderId="6" xfId="16" applyNumberFormat="1" applyFont="1" applyBorder="1" applyAlignment="1" applyProtection="1">
      <alignment horizontal="right" vertical="center" wrapText="1"/>
    </xf>
    <xf numFmtId="167" fontId="17" fillId="9" borderId="6" xfId="16" applyNumberFormat="1" applyFont="1" applyFill="1" applyBorder="1" applyAlignment="1" applyProtection="1">
      <alignment horizontal="center" vertical="center" wrapText="1"/>
    </xf>
    <xf numFmtId="9" fontId="17" fillId="0" borderId="4" xfId="0" applyNumberFormat="1" applyFont="1" applyBorder="1" applyAlignment="1">
      <alignment horizontal="center" vertical="center" wrapText="1"/>
    </xf>
    <xf numFmtId="167" fontId="18" fillId="10" borderId="4" xfId="17" applyNumberFormat="1" applyFont="1" applyFill="1" applyBorder="1" applyAlignment="1" applyProtection="1">
      <alignment horizontal="center" vertical="center" wrapText="1"/>
    </xf>
    <xf numFmtId="0" fontId="17" fillId="0" borderId="7" xfId="16" applyFont="1" applyBorder="1" applyAlignment="1" applyProtection="1">
      <alignment horizontal="left" vertical="center"/>
    </xf>
    <xf numFmtId="0" fontId="17" fillId="0" borderId="6" xfId="16" applyFont="1" applyBorder="1" applyAlignment="1" applyProtection="1">
      <alignment vertical="center"/>
    </xf>
    <xf numFmtId="0" fontId="17" fillId="9" borderId="0" xfId="16" applyFont="1" applyFill="1" applyBorder="1" applyAlignment="1" applyProtection="1">
      <alignment horizontal="center" vertical="center" wrapText="1"/>
    </xf>
    <xf numFmtId="0" fontId="17" fillId="0" borderId="0" xfId="16" applyFont="1" applyBorder="1" applyAlignment="1" applyProtection="1">
      <alignment horizontal="center" vertical="center" wrapText="1"/>
    </xf>
    <xf numFmtId="0" fontId="17" fillId="0" borderId="0" xfId="16" applyFont="1" applyBorder="1" applyAlignment="1" applyProtection="1">
      <alignment horizontal="left" vertical="center" wrapText="1"/>
    </xf>
    <xf numFmtId="3" fontId="17" fillId="0" borderId="0" xfId="16" applyNumberFormat="1" applyFont="1" applyBorder="1" applyAlignment="1" applyProtection="1">
      <alignment horizontal="center" vertical="center" wrapText="1"/>
    </xf>
    <xf numFmtId="165" fontId="17" fillId="0" borderId="0" xfId="16" applyNumberFormat="1" applyFont="1" applyBorder="1" applyAlignment="1" applyProtection="1">
      <alignment horizontal="right" vertical="center" wrapText="1"/>
    </xf>
    <xf numFmtId="167" fontId="17" fillId="9" borderId="0" xfId="16" applyNumberFormat="1" applyFont="1" applyFill="1" applyBorder="1" applyAlignment="1" applyProtection="1">
      <alignment horizontal="center" vertical="center" wrapText="1"/>
    </xf>
    <xf numFmtId="9" fontId="17" fillId="9" borderId="0" xfId="16" applyNumberFormat="1" applyFont="1" applyFill="1" applyBorder="1" applyAlignment="1" applyProtection="1">
      <alignment horizontal="center" vertical="center" wrapText="1"/>
    </xf>
    <xf numFmtId="167" fontId="17" fillId="0" borderId="0" xfId="0" applyNumberFormat="1" applyFont="1"/>
    <xf numFmtId="49" fontId="18" fillId="0" borderId="2" xfId="16" applyNumberFormat="1" applyFont="1" applyBorder="1" applyAlignment="1" applyProtection="1">
      <alignment horizontal="left" vertical="center" wrapText="1"/>
    </xf>
    <xf numFmtId="168" fontId="18" fillId="0" borderId="9" xfId="25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69" fontId="18" fillId="0" borderId="9" xfId="25" applyNumberFormat="1" applyFont="1" applyBorder="1" applyAlignment="1">
      <alignment horizontal="center" vertical="center" wrapText="1"/>
    </xf>
    <xf numFmtId="170" fontId="21" fillId="0" borderId="11" xfId="16" applyNumberFormat="1" applyFont="1" applyBorder="1" applyAlignment="1" applyProtection="1">
      <alignment horizontal="center" vertical="center" wrapText="1"/>
    </xf>
    <xf numFmtId="170" fontId="21" fillId="10" borderId="10" xfId="16" applyNumberFormat="1" applyFont="1" applyFill="1" applyBorder="1" applyAlignment="1" applyProtection="1">
      <alignment horizontal="center" vertical="center" wrapText="1"/>
    </xf>
    <xf numFmtId="9" fontId="22" fillId="0" borderId="10" xfId="1" applyFont="1" applyBorder="1" applyAlignment="1" applyProtection="1">
      <alignment horizontal="center" vertical="center" wrapText="1"/>
    </xf>
    <xf numFmtId="170" fontId="22" fillId="10" borderId="10" xfId="16" applyNumberFormat="1" applyFont="1" applyFill="1" applyBorder="1" applyAlignment="1" applyProtection="1">
      <alignment horizontal="center" vertical="center" wrapText="1"/>
    </xf>
    <xf numFmtId="0" fontId="22" fillId="0" borderId="10" xfId="16" applyFont="1" applyBorder="1" applyAlignment="1" applyProtection="1">
      <alignment horizontal="center" vertical="center" wrapText="1"/>
    </xf>
    <xf numFmtId="168" fontId="17" fillId="0" borderId="4" xfId="25" applyFont="1" applyBorder="1" applyAlignment="1">
      <alignment horizontal="center" vertical="center" wrapText="1"/>
    </xf>
    <xf numFmtId="0" fontId="17" fillId="9" borderId="12" xfId="0" applyFont="1" applyFill="1" applyBorder="1" applyAlignment="1">
      <alignment horizontal="left" vertical="center" wrapText="1"/>
    </xf>
    <xf numFmtId="0" fontId="17" fillId="9" borderId="12" xfId="0" applyFont="1" applyFill="1" applyBorder="1" applyAlignment="1">
      <alignment horizontal="center" vertical="center"/>
    </xf>
    <xf numFmtId="166" fontId="17" fillId="0" borderId="4" xfId="25" applyNumberFormat="1" applyFont="1" applyBorder="1" applyAlignment="1">
      <alignment horizontal="center" vertical="center" wrapText="1"/>
    </xf>
    <xf numFmtId="166" fontId="23" fillId="10" borderId="4" xfId="17" applyNumberFormat="1" applyFont="1" applyFill="1" applyBorder="1" applyAlignment="1" applyProtection="1">
      <alignment horizontal="center" vertical="center" wrapText="1"/>
    </xf>
    <xf numFmtId="9" fontId="24" fillId="0" borderId="3" xfId="1" applyFont="1" applyBorder="1" applyAlignment="1" applyProtection="1">
      <alignment horizontal="center" vertical="center" wrapText="1"/>
    </xf>
    <xf numFmtId="166" fontId="24" fillId="10" borderId="4" xfId="17" applyNumberFormat="1" applyFont="1" applyFill="1" applyBorder="1" applyAlignment="1" applyProtection="1">
      <alignment horizontal="center" vertical="center" wrapText="1"/>
    </xf>
    <xf numFmtId="168" fontId="25" fillId="0" borderId="4" xfId="25" applyFont="1" applyBorder="1" applyAlignment="1">
      <alignment vertical="center" wrapText="1"/>
    </xf>
    <xf numFmtId="170" fontId="17" fillId="0" borderId="13" xfId="25" applyNumberFormat="1" applyFont="1" applyBorder="1" applyAlignment="1">
      <alignment vertical="center" wrapText="1"/>
    </xf>
    <xf numFmtId="9" fontId="26" fillId="0" borderId="4" xfId="1" applyFont="1" applyBorder="1" applyAlignment="1" applyProtection="1">
      <alignment horizontal="center" vertical="center" wrapText="1"/>
    </xf>
    <xf numFmtId="166" fontId="26" fillId="10" borderId="4" xfId="25" applyNumberFormat="1" applyFont="1" applyFill="1" applyBorder="1" applyAlignment="1">
      <alignment horizontal="center" vertical="center" wrapText="1"/>
    </xf>
    <xf numFmtId="168" fontId="25" fillId="0" borderId="0" xfId="25" applyFont="1" applyAlignment="1">
      <alignment horizontal="center"/>
    </xf>
    <xf numFmtId="168" fontId="25" fillId="0" borderId="0" xfId="25" applyFont="1"/>
    <xf numFmtId="0" fontId="17" fillId="0" borderId="4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166" fontId="17" fillId="0" borderId="12" xfId="0" applyNumberFormat="1" applyFont="1" applyBorder="1" applyAlignment="1">
      <alignment horizontal="right" vertical="center"/>
    </xf>
    <xf numFmtId="167" fontId="17" fillId="10" borderId="9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center" vertical="center" wrapText="1"/>
    </xf>
    <xf numFmtId="167" fontId="17" fillId="10" borderId="10" xfId="0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17" fillId="9" borderId="4" xfId="0" applyFont="1" applyFill="1" applyBorder="1" applyAlignment="1">
      <alignment horizontal="center" vertical="center"/>
    </xf>
    <xf numFmtId="166" fontId="17" fillId="9" borderId="4" xfId="0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left" vertical="center" wrapText="1"/>
    </xf>
    <xf numFmtId="0" fontId="17" fillId="9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wrapText="1"/>
    </xf>
    <xf numFmtId="0" fontId="17" fillId="9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16" applyFont="1" applyBorder="1" applyAlignment="1" applyProtection="1">
      <alignment horizontal="center" vertical="center" wrapText="1"/>
    </xf>
    <xf numFmtId="49" fontId="18" fillId="0" borderId="2" xfId="0" applyNumberFormat="1" applyFont="1" applyBorder="1" applyAlignment="1">
      <alignment horizontal="left" vertical="center" wrapText="1"/>
    </xf>
    <xf numFmtId="0" fontId="18" fillId="9" borderId="1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165" fontId="18" fillId="0" borderId="3" xfId="0" applyNumberFormat="1" applyFont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vertical="center"/>
    </xf>
    <xf numFmtId="4" fontId="17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" fontId="17" fillId="0" borderId="0" xfId="0" applyNumberFormat="1" applyFont="1" applyAlignment="1">
      <alignment horizontal="center" vertical="center" wrapText="1"/>
    </xf>
    <xf numFmtId="171" fontId="17" fillId="0" borderId="0" xfId="0" applyNumberFormat="1" applyFont="1" applyAlignment="1">
      <alignment horizontal="right" vertical="center" wrapText="1"/>
    </xf>
    <xf numFmtId="167" fontId="17" fillId="9" borderId="0" xfId="0" applyNumberFormat="1" applyFont="1" applyFill="1" applyAlignment="1">
      <alignment horizontal="center" vertical="center" wrapText="1"/>
    </xf>
    <xf numFmtId="9" fontId="17" fillId="0" borderId="9" xfId="0" applyNumberFormat="1" applyFont="1" applyBorder="1" applyAlignment="1">
      <alignment horizontal="center" vertical="center" wrapText="1"/>
    </xf>
    <xf numFmtId="167" fontId="18" fillId="1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9" fontId="17" fillId="9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/>
    </xf>
    <xf numFmtId="166" fontId="17" fillId="0" borderId="4" xfId="0" applyNumberFormat="1" applyFont="1" applyBorder="1" applyAlignment="1">
      <alignment horizontal="right"/>
    </xf>
    <xf numFmtId="0" fontId="19" fillId="9" borderId="0" xfId="0" applyFont="1" applyFill="1" applyAlignment="1">
      <alignment vertical="center"/>
    </xf>
    <xf numFmtId="168" fontId="18" fillId="0" borderId="4" xfId="25" applyFont="1" applyBorder="1" applyAlignment="1">
      <alignment horizontal="center" vertical="center" wrapText="1"/>
    </xf>
    <xf numFmtId="172" fontId="21" fillId="0" borderId="11" xfId="16" applyNumberFormat="1" applyFont="1" applyBorder="1" applyAlignment="1" applyProtection="1">
      <alignment horizontal="center" vertical="center" wrapText="1"/>
    </xf>
    <xf numFmtId="172" fontId="21" fillId="10" borderId="10" xfId="16" applyNumberFormat="1" applyFont="1" applyFill="1" applyBorder="1" applyAlignment="1" applyProtection="1">
      <alignment horizontal="center" vertical="center" wrapText="1"/>
    </xf>
    <xf numFmtId="9" fontId="21" fillId="0" borderId="10" xfId="1" applyFont="1" applyBorder="1" applyAlignment="1" applyProtection="1">
      <alignment horizontal="center" vertical="center" wrapText="1"/>
    </xf>
    <xf numFmtId="0" fontId="21" fillId="0" borderId="10" xfId="16" applyFont="1" applyBorder="1" applyAlignment="1" applyProtection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173" fontId="17" fillId="0" borderId="4" xfId="25" applyNumberFormat="1" applyFont="1" applyBorder="1" applyAlignment="1">
      <alignment horizontal="right" vertical="center" wrapText="1"/>
    </xf>
    <xf numFmtId="9" fontId="23" fillId="0" borderId="3" xfId="1" applyFont="1" applyBorder="1" applyAlignment="1" applyProtection="1">
      <alignment horizontal="center" vertical="center" wrapText="1"/>
    </xf>
    <xf numFmtId="168" fontId="17" fillId="0" borderId="4" xfId="25" applyFont="1" applyBorder="1" applyAlignment="1">
      <alignment vertical="center" wrapText="1"/>
    </xf>
    <xf numFmtId="172" fontId="17" fillId="0" borderId="13" xfId="25" applyNumberFormat="1" applyFont="1" applyBorder="1" applyAlignment="1">
      <alignment vertical="center" wrapText="1"/>
    </xf>
    <xf numFmtId="9" fontId="18" fillId="0" borderId="4" xfId="1" applyFont="1" applyBorder="1" applyAlignment="1" applyProtection="1">
      <alignment horizontal="center" vertical="center" wrapText="1"/>
    </xf>
    <xf numFmtId="166" fontId="18" fillId="10" borderId="4" xfId="25" applyNumberFormat="1" applyFont="1" applyFill="1" applyBorder="1" applyAlignment="1">
      <alignment horizontal="center" vertical="center" wrapText="1"/>
    </xf>
    <xf numFmtId="168" fontId="17" fillId="0" borderId="0" xfId="25" applyFont="1" applyAlignment="1">
      <alignment horizontal="center"/>
    </xf>
    <xf numFmtId="168" fontId="17" fillId="0" borderId="0" xfId="25" applyFont="1"/>
    <xf numFmtId="3" fontId="17" fillId="0" borderId="4" xfId="0" applyNumberFormat="1" applyFont="1" applyBorder="1" applyAlignment="1">
      <alignment horizontal="center" vertical="center" wrapText="1"/>
    </xf>
    <xf numFmtId="166" fontId="17" fillId="0" borderId="4" xfId="0" applyNumberFormat="1" applyFont="1" applyBorder="1" applyAlignment="1">
      <alignment horizontal="right" vertical="center" wrapText="1"/>
    </xf>
    <xf numFmtId="10" fontId="17" fillId="0" borderId="4" xfId="0" applyNumberFormat="1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168" fontId="18" fillId="0" borderId="16" xfId="25" applyFont="1" applyBorder="1" applyAlignment="1">
      <alignment horizontal="center" vertical="center" wrapText="1"/>
    </xf>
    <xf numFmtId="169" fontId="18" fillId="0" borderId="16" xfId="25" applyNumberFormat="1" applyFont="1" applyBorder="1" applyAlignment="1">
      <alignment horizontal="center" vertical="center" wrapText="1"/>
    </xf>
    <xf numFmtId="168" fontId="25" fillId="9" borderId="4" xfId="25" applyFont="1" applyFill="1" applyBorder="1" applyAlignment="1">
      <alignment horizontal="center" vertical="center"/>
    </xf>
    <xf numFmtId="166" fontId="17" fillId="0" borderId="4" xfId="0" applyNumberFormat="1" applyFont="1" applyBorder="1" applyAlignment="1">
      <alignment horizontal="right" vertical="center"/>
    </xf>
    <xf numFmtId="174" fontId="17" fillId="0" borderId="4" xfId="0" applyNumberFormat="1" applyFont="1" applyBorder="1" applyAlignment="1">
      <alignment horizontal="right" vertical="center"/>
    </xf>
    <xf numFmtId="0" fontId="18" fillId="0" borderId="4" xfId="22" applyFont="1" applyBorder="1" applyAlignment="1" applyProtection="1">
      <alignment horizontal="left" vertical="center" wrapText="1"/>
    </xf>
    <xf numFmtId="0" fontId="18" fillId="9" borderId="4" xfId="0" applyFont="1" applyFill="1" applyBorder="1" applyAlignment="1">
      <alignment horizontal="left" vertical="center" wrapText="1"/>
    </xf>
    <xf numFmtId="0" fontId="21" fillId="9" borderId="4" xfId="22" applyFont="1" applyFill="1" applyBorder="1" applyAlignment="1" applyProtection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4" xfId="22" applyFont="1" applyBorder="1" applyAlignment="1" applyProtection="1">
      <alignment horizontal="left" vertical="center" wrapText="1"/>
    </xf>
    <xf numFmtId="0" fontId="18" fillId="0" borderId="4" xfId="22" applyFont="1" applyBorder="1" applyAlignment="1" applyProtection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29" fillId="9" borderId="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2" fillId="0" borderId="5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19" fillId="0" borderId="2" xfId="16" applyFont="1" applyBorder="1" applyAlignment="1" applyProtection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8" fontId="18" fillId="9" borderId="8" xfId="25" applyFont="1" applyFill="1" applyBorder="1" applyAlignment="1">
      <alignment horizontal="right" vertical="center" wrapText="1"/>
    </xf>
    <xf numFmtId="168" fontId="17" fillId="0" borderId="6" xfId="25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19" fillId="0" borderId="2" xfId="0" applyFont="1" applyBorder="1" applyAlignment="1">
      <alignment horizontal="left" vertical="center" wrapText="1"/>
    </xf>
    <xf numFmtId="0" fontId="0" fillId="0" borderId="2" xfId="0" applyBorder="1"/>
    <xf numFmtId="168" fontId="25" fillId="0" borderId="4" xfId="25" applyFont="1" applyBorder="1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25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top" wrapText="1"/>
    </xf>
    <xf numFmtId="0" fontId="0" fillId="0" borderId="0" xfId="0"/>
    <xf numFmtId="4" fontId="23" fillId="0" borderId="0" xfId="0" applyNumberFormat="1" applyFont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left" vertical="center"/>
    </xf>
    <xf numFmtId="167" fontId="29" fillId="0" borderId="4" xfId="0" applyNumberFormat="1" applyFont="1" applyBorder="1" applyAlignment="1">
      <alignment horizontal="center" vertical="center" wrapText="1"/>
    </xf>
    <xf numFmtId="166" fontId="29" fillId="9" borderId="4" xfId="0" applyNumberFormat="1" applyFont="1" applyFill="1" applyBorder="1" applyAlignment="1">
      <alignment horizontal="center" vertical="center" wrapText="1"/>
    </xf>
    <xf numFmtId="0" fontId="30" fillId="9" borderId="4" xfId="0" applyFont="1" applyFill="1" applyBorder="1" applyAlignment="1">
      <alignment horizontal="left" vertical="center"/>
    </xf>
    <xf numFmtId="175" fontId="29" fillId="0" borderId="4" xfId="0" applyNumberFormat="1" applyFont="1" applyBorder="1" applyAlignment="1">
      <alignment horizontal="center" vertical="center"/>
    </xf>
    <xf numFmtId="167" fontId="29" fillId="0" borderId="17" xfId="0" applyNumberFormat="1" applyFont="1" applyBorder="1" applyAlignment="1">
      <alignment horizontal="center" vertical="center" wrapText="1"/>
    </xf>
  </cellXfs>
  <cellStyles count="26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Excel Built-in Normal" xfId="25" xr:uid="{00000000-0005-0000-0000-00001D000000}"/>
    <cellStyle name="Footnote 10" xfId="8" xr:uid="{00000000-0005-0000-0000-00000C000000}"/>
    <cellStyle name="Good 11" xfId="9" xr:uid="{00000000-0005-0000-0000-00000D000000}"/>
    <cellStyle name="Heading (user) 12" xfId="10" xr:uid="{00000000-0005-0000-0000-00000E000000}"/>
    <cellStyle name="Heading 1 13" xfId="11" xr:uid="{00000000-0005-0000-0000-00000F000000}"/>
    <cellStyle name="Heading 2 14" xfId="12" xr:uid="{00000000-0005-0000-0000-000010000000}"/>
    <cellStyle name="Heading1" xfId="13" xr:uid="{00000000-0005-0000-0000-000011000000}"/>
    <cellStyle name="Hyperlink 15" xfId="14" xr:uid="{00000000-0005-0000-0000-000012000000}"/>
    <cellStyle name="Neutral 16" xfId="15" xr:uid="{00000000-0005-0000-0000-000013000000}"/>
    <cellStyle name="Normalny" xfId="0" builtinId="0"/>
    <cellStyle name="Normalny 2" xfId="16" xr:uid="{00000000-0005-0000-0000-000014000000}"/>
    <cellStyle name="Normalny 2 3" xfId="17" xr:uid="{00000000-0005-0000-0000-000015000000}"/>
    <cellStyle name="Note 17" xfId="18" xr:uid="{00000000-0005-0000-0000-000016000000}"/>
    <cellStyle name="Procentowy" xfId="1" builtinId="5"/>
    <cellStyle name="Result" xfId="19" xr:uid="{00000000-0005-0000-0000-000017000000}"/>
    <cellStyle name="Result2" xfId="20" xr:uid="{00000000-0005-0000-0000-000018000000}"/>
    <cellStyle name="Status 18" xfId="21" xr:uid="{00000000-0005-0000-0000-000019000000}"/>
    <cellStyle name="Styl 1" xfId="22" xr:uid="{00000000-0005-0000-0000-00001A000000}"/>
    <cellStyle name="Text 19" xfId="23" xr:uid="{00000000-0005-0000-0000-00001B000000}"/>
    <cellStyle name="Warning 20" xfId="24" xr:uid="{00000000-0005-0000-0000-00001C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59"/>
  <sheetViews>
    <sheetView tabSelected="1" zoomScaleNormal="100" workbookViewId="0">
      <selection activeCell="K11" sqref="K11"/>
    </sheetView>
  </sheetViews>
  <sheetFormatPr defaultColWidth="9" defaultRowHeight="14"/>
  <cols>
    <col min="1" max="1" width="4" style="8" customWidth="1"/>
    <col min="2" max="2" width="45.5" style="8" customWidth="1"/>
    <col min="3" max="3" width="8.58203125" style="5" customWidth="1"/>
    <col min="4" max="4" width="9.83203125" style="5" customWidth="1"/>
    <col min="5" max="5" width="5.83203125" style="8" customWidth="1"/>
    <col min="6" max="6" width="9" style="8"/>
    <col min="7" max="7" width="9.75" style="9" customWidth="1"/>
    <col min="8" max="8" width="5" style="8" customWidth="1"/>
    <col min="9" max="9" width="8.08203125" style="8" customWidth="1"/>
    <col min="10" max="10" width="8.4140625" style="8" customWidth="1"/>
    <col min="11" max="11" width="10.75" style="8" customWidth="1"/>
    <col min="12" max="12" width="8.75" style="8" customWidth="1"/>
    <col min="13" max="13" width="10" style="10" customWidth="1"/>
    <col min="14" max="65" width="8.75" style="8" customWidth="1"/>
    <col min="66" max="1025" width="9" style="8"/>
  </cols>
  <sheetData>
    <row r="1" spans="1:13">
      <c r="A1" s="148" t="s">
        <v>162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3" s="8" customFormat="1" ht="14.25" customHeight="1">
      <c r="A2" s="11"/>
      <c r="B2" s="12" t="s">
        <v>0</v>
      </c>
      <c r="C2" s="13">
        <v>1</v>
      </c>
      <c r="D2" s="151" t="s">
        <v>1</v>
      </c>
      <c r="E2" s="151"/>
      <c r="F2" s="151"/>
      <c r="G2" s="151"/>
      <c r="H2" s="151"/>
      <c r="I2" s="151"/>
      <c r="J2" s="151"/>
      <c r="K2" s="151"/>
      <c r="L2" s="151"/>
    </row>
    <row r="3" spans="1:13" s="8" customFormat="1" ht="27">
      <c r="A3" s="14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 t="s">
        <v>7</v>
      </c>
      <c r="G3" s="18" t="s">
        <v>8</v>
      </c>
      <c r="H3" s="15" t="s">
        <v>9</v>
      </c>
      <c r="I3" s="18" t="s">
        <v>10</v>
      </c>
      <c r="J3" s="18" t="s">
        <v>11</v>
      </c>
      <c r="K3" s="15" t="s">
        <v>12</v>
      </c>
      <c r="L3" s="15" t="s">
        <v>13</v>
      </c>
    </row>
    <row r="4" spans="1:13" s="8" customFormat="1" ht="12.75" customHeight="1">
      <c r="A4" s="19">
        <v>1</v>
      </c>
      <c r="B4" s="152" t="s">
        <v>14</v>
      </c>
      <c r="C4" s="20" t="s">
        <v>15</v>
      </c>
      <c r="D4" s="21"/>
      <c r="E4" s="22">
        <v>90</v>
      </c>
      <c r="F4" s="23">
        <v>0</v>
      </c>
      <c r="G4" s="24">
        <f>ROUND(F4*(1+H4),2)</f>
        <v>0</v>
      </c>
      <c r="H4" s="25">
        <v>0.08</v>
      </c>
      <c r="I4" s="24">
        <f>ROUND(F4*E4,2)</f>
        <v>0</v>
      </c>
      <c r="J4" s="24">
        <f>ROUND(I4*(1+H4),2)</f>
        <v>0</v>
      </c>
      <c r="K4" s="26"/>
      <c r="L4" s="27"/>
    </row>
    <row r="5" spans="1:13" s="8" customFormat="1" ht="9">
      <c r="A5" s="19">
        <v>2</v>
      </c>
      <c r="B5" s="152"/>
      <c r="C5" s="20" t="s">
        <v>16</v>
      </c>
      <c r="D5" s="21"/>
      <c r="E5" s="22">
        <v>90</v>
      </c>
      <c r="F5" s="23">
        <v>0</v>
      </c>
      <c r="G5" s="24">
        <f>ROUND(F5*(1+H5),2)</f>
        <v>0</v>
      </c>
      <c r="H5" s="25">
        <v>0.08</v>
      </c>
      <c r="I5" s="24">
        <f>ROUND(F5*E5,2)</f>
        <v>0</v>
      </c>
      <c r="J5" s="24">
        <f>ROUND(I5*(1+H5),2)</f>
        <v>0</v>
      </c>
      <c r="K5" s="26"/>
      <c r="L5" s="27"/>
    </row>
    <row r="6" spans="1:13" s="8" customFormat="1" ht="9">
      <c r="A6" s="28"/>
      <c r="B6" s="29"/>
      <c r="C6" s="30"/>
      <c r="D6" s="31"/>
      <c r="E6" s="32"/>
      <c r="F6" s="33"/>
      <c r="G6" s="34"/>
      <c r="H6" s="35" t="s">
        <v>17</v>
      </c>
      <c r="I6" s="36">
        <f>SUM(I4:I5)</f>
        <v>0</v>
      </c>
      <c r="J6" s="36">
        <f>SUM(J4:J5)</f>
        <v>0</v>
      </c>
      <c r="K6" s="37"/>
      <c r="L6" s="38"/>
    </row>
    <row r="7" spans="1:13" s="8" customFormat="1" ht="9">
      <c r="A7" s="39"/>
      <c r="B7" s="29"/>
      <c r="C7" s="40"/>
      <c r="D7" s="41"/>
      <c r="E7" s="42"/>
      <c r="F7" s="43"/>
      <c r="G7" s="44"/>
      <c r="H7" s="45"/>
      <c r="I7" s="46"/>
      <c r="J7" s="46"/>
      <c r="K7" s="153" t="s">
        <v>18</v>
      </c>
      <c r="L7" s="153"/>
    </row>
    <row r="8" spans="1:13" s="8" customFormat="1" ht="9">
      <c r="A8" s="39"/>
      <c r="B8" s="29"/>
      <c r="C8" s="40"/>
      <c r="D8" s="41"/>
      <c r="E8" s="42"/>
      <c r="F8" s="43"/>
      <c r="G8" s="44"/>
      <c r="H8" s="45"/>
      <c r="I8" s="46"/>
      <c r="J8" s="46"/>
      <c r="K8" s="153" t="s">
        <v>19</v>
      </c>
      <c r="L8" s="153"/>
    </row>
    <row r="9" spans="1:13" s="8" customFormat="1" ht="9.75" customHeight="1">
      <c r="A9" s="154" t="s">
        <v>0</v>
      </c>
      <c r="B9" s="154"/>
      <c r="C9" s="47" t="s">
        <v>20</v>
      </c>
      <c r="D9" s="151" t="s">
        <v>21</v>
      </c>
      <c r="E9" s="151"/>
      <c r="F9" s="151"/>
      <c r="G9" s="151"/>
      <c r="H9" s="151"/>
      <c r="I9" s="151"/>
      <c r="J9" s="151"/>
      <c r="K9" s="151"/>
      <c r="L9" s="151"/>
    </row>
    <row r="10" spans="1:13" s="8" customFormat="1" ht="27">
      <c r="A10" s="48" t="s">
        <v>22</v>
      </c>
      <c r="B10" s="48" t="s">
        <v>3</v>
      </c>
      <c r="C10" s="49" t="s">
        <v>4</v>
      </c>
      <c r="D10" s="48" t="s">
        <v>5</v>
      </c>
      <c r="E10" s="50" t="s">
        <v>6</v>
      </c>
      <c r="F10" s="51" t="s">
        <v>23</v>
      </c>
      <c r="G10" s="52" t="s">
        <v>8</v>
      </c>
      <c r="H10" s="53" t="s">
        <v>9</v>
      </c>
      <c r="I10" s="54" t="s">
        <v>10</v>
      </c>
      <c r="J10" s="54" t="s">
        <v>11</v>
      </c>
      <c r="K10" s="55" t="s">
        <v>12</v>
      </c>
      <c r="L10" s="55" t="s">
        <v>13</v>
      </c>
    </row>
    <row r="11" spans="1:13" s="8" customFormat="1" ht="9">
      <c r="A11" s="56">
        <v>1</v>
      </c>
      <c r="B11" s="57" t="s">
        <v>24</v>
      </c>
      <c r="C11" s="20" t="s">
        <v>25</v>
      </c>
      <c r="D11" s="58"/>
      <c r="E11" s="22">
        <v>85</v>
      </c>
      <c r="F11" s="59">
        <v>0</v>
      </c>
      <c r="G11" s="60">
        <f>ROUND(F11*(1+H11),2)</f>
        <v>0</v>
      </c>
      <c r="H11" s="61">
        <v>0.08</v>
      </c>
      <c r="I11" s="62">
        <f>ROUND(E11*F11,2)</f>
        <v>0</v>
      </c>
      <c r="J11" s="62">
        <f>ROUND(I11*(1+H11),2)</f>
        <v>0</v>
      </c>
      <c r="K11" s="2"/>
      <c r="L11" s="63"/>
    </row>
    <row r="12" spans="1:13" s="8" customFormat="1" ht="9">
      <c r="A12" s="155"/>
      <c r="B12" s="155"/>
      <c r="C12" s="155"/>
      <c r="D12" s="155"/>
      <c r="E12" s="155"/>
      <c r="F12" s="155"/>
      <c r="G12" s="64"/>
      <c r="H12" s="65" t="s">
        <v>26</v>
      </c>
      <c r="I12" s="66">
        <f>SUM(I11:I11)</f>
        <v>0</v>
      </c>
      <c r="J12" s="66">
        <f>SUM(J11:J11)</f>
        <v>0</v>
      </c>
      <c r="K12" s="67"/>
      <c r="L12" s="68"/>
    </row>
    <row r="13" spans="1:13">
      <c r="G13" s="8"/>
      <c r="K13" s="156" t="s">
        <v>18</v>
      </c>
      <c r="L13" s="156"/>
      <c r="M13" s="8"/>
    </row>
    <row r="14" spans="1:13">
      <c r="G14" s="8"/>
      <c r="K14" s="156" t="s">
        <v>19</v>
      </c>
      <c r="L14" s="156"/>
      <c r="M14" s="8"/>
    </row>
    <row r="15" spans="1:13" s="8" customFormat="1" ht="14.25" customHeight="1">
      <c r="A15" s="11"/>
      <c r="B15" s="12" t="s">
        <v>0</v>
      </c>
      <c r="C15" s="47">
        <v>3</v>
      </c>
      <c r="D15" s="151" t="s">
        <v>27</v>
      </c>
      <c r="E15" s="151"/>
      <c r="F15" s="151"/>
      <c r="G15" s="151"/>
      <c r="H15" s="151"/>
      <c r="I15" s="151"/>
      <c r="J15" s="151"/>
      <c r="K15" s="151"/>
      <c r="L15" s="151"/>
    </row>
    <row r="16" spans="1:13" s="8" customFormat="1" ht="27">
      <c r="A16" s="14" t="s">
        <v>2</v>
      </c>
      <c r="B16" s="15" t="s">
        <v>3</v>
      </c>
      <c r="C16" s="15" t="s">
        <v>4</v>
      </c>
      <c r="D16" s="15" t="s">
        <v>5</v>
      </c>
      <c r="E16" s="16" t="s">
        <v>6</v>
      </c>
      <c r="F16" s="17" t="s">
        <v>7</v>
      </c>
      <c r="G16" s="18" t="s">
        <v>8</v>
      </c>
      <c r="H16" s="15" t="s">
        <v>9</v>
      </c>
      <c r="I16" s="18" t="s">
        <v>10</v>
      </c>
      <c r="J16" s="18" t="s">
        <v>11</v>
      </c>
      <c r="K16" s="15" t="s">
        <v>12</v>
      </c>
      <c r="L16" s="15" t="s">
        <v>13</v>
      </c>
    </row>
    <row r="17" spans="1:12" s="8" customFormat="1" ht="9">
      <c r="A17" s="19">
        <v>1</v>
      </c>
      <c r="B17" s="69" t="s">
        <v>28</v>
      </c>
      <c r="C17" s="35">
        <v>0.03</v>
      </c>
      <c r="D17" s="6" t="s">
        <v>29</v>
      </c>
      <c r="E17" s="70">
        <v>8</v>
      </c>
      <c r="F17" s="71">
        <v>0</v>
      </c>
      <c r="G17" s="72">
        <f t="shared" ref="G17:G36" si="0">ROUND(F17*(1+H17),2)</f>
        <v>0</v>
      </c>
      <c r="H17" s="73">
        <v>0.08</v>
      </c>
      <c r="I17" s="74">
        <f t="shared" ref="I17:I36" si="1">ROUND(F17*E17,2)</f>
        <v>0</v>
      </c>
      <c r="J17" s="74">
        <f t="shared" ref="J17:J36" si="2">ROUND(I17*(1+H17),2)</f>
        <v>0</v>
      </c>
      <c r="K17" s="26"/>
      <c r="L17" s="27"/>
    </row>
    <row r="18" spans="1:12" s="8" customFormat="1" ht="9">
      <c r="A18" s="19">
        <v>2</v>
      </c>
      <c r="B18" s="75" t="s">
        <v>30</v>
      </c>
      <c r="C18" s="25" t="s">
        <v>31</v>
      </c>
      <c r="D18" s="21" t="s">
        <v>32</v>
      </c>
      <c r="E18" s="76">
        <v>60</v>
      </c>
      <c r="F18" s="77">
        <v>0</v>
      </c>
      <c r="G18" s="24">
        <f t="shared" si="0"/>
        <v>0</v>
      </c>
      <c r="H18" s="25">
        <v>0.08</v>
      </c>
      <c r="I18" s="24">
        <f t="shared" si="1"/>
        <v>0</v>
      </c>
      <c r="J18" s="24">
        <f t="shared" si="2"/>
        <v>0</v>
      </c>
      <c r="K18" s="26"/>
      <c r="L18" s="27"/>
    </row>
    <row r="19" spans="1:12" s="8" customFormat="1" ht="9">
      <c r="A19" s="19">
        <v>3</v>
      </c>
      <c r="B19" s="78" t="s">
        <v>33</v>
      </c>
      <c r="C19" s="20" t="s">
        <v>34</v>
      </c>
      <c r="D19" s="21" t="s">
        <v>35</v>
      </c>
      <c r="E19" s="76">
        <v>15</v>
      </c>
      <c r="F19" s="77">
        <v>0</v>
      </c>
      <c r="G19" s="24">
        <f t="shared" si="0"/>
        <v>0</v>
      </c>
      <c r="H19" s="25">
        <v>0.08</v>
      </c>
      <c r="I19" s="24">
        <f t="shared" si="1"/>
        <v>0</v>
      </c>
      <c r="J19" s="24">
        <f t="shared" si="2"/>
        <v>0</v>
      </c>
      <c r="K19" s="26"/>
      <c r="L19" s="27"/>
    </row>
    <row r="20" spans="1:12" s="8" customFormat="1" ht="18">
      <c r="A20" s="19">
        <v>4</v>
      </c>
      <c r="B20" s="78" t="s">
        <v>36</v>
      </c>
      <c r="C20" s="20" t="s">
        <v>37</v>
      </c>
      <c r="D20" s="21" t="s">
        <v>38</v>
      </c>
      <c r="E20" s="76">
        <v>300</v>
      </c>
      <c r="F20" s="71">
        <v>0</v>
      </c>
      <c r="G20" s="24">
        <f t="shared" si="0"/>
        <v>0</v>
      </c>
      <c r="H20" s="25">
        <v>0.08</v>
      </c>
      <c r="I20" s="24">
        <f t="shared" si="1"/>
        <v>0</v>
      </c>
      <c r="J20" s="24">
        <f t="shared" si="2"/>
        <v>0</v>
      </c>
      <c r="K20" s="26"/>
      <c r="L20" s="27"/>
    </row>
    <row r="21" spans="1:12" s="8" customFormat="1" ht="9">
      <c r="A21" s="19">
        <v>5</v>
      </c>
      <c r="B21" s="79" t="s">
        <v>39</v>
      </c>
      <c r="C21" s="25">
        <v>0.02</v>
      </c>
      <c r="D21" s="21" t="s">
        <v>40</v>
      </c>
      <c r="E21" s="76">
        <v>5</v>
      </c>
      <c r="F21" s="77">
        <v>0</v>
      </c>
      <c r="G21" s="24">
        <f t="shared" si="0"/>
        <v>0</v>
      </c>
      <c r="H21" s="25">
        <v>0.08</v>
      </c>
      <c r="I21" s="24">
        <f t="shared" si="1"/>
        <v>0</v>
      </c>
      <c r="J21" s="24">
        <f t="shared" si="2"/>
        <v>0</v>
      </c>
      <c r="K21" s="26"/>
      <c r="L21" s="27"/>
    </row>
    <row r="22" spans="1:12" s="8" customFormat="1" ht="9">
      <c r="A22" s="19">
        <v>6</v>
      </c>
      <c r="B22" s="79" t="s">
        <v>41</v>
      </c>
      <c r="C22" s="25">
        <v>0.01</v>
      </c>
      <c r="D22" s="21" t="s">
        <v>40</v>
      </c>
      <c r="E22" s="76">
        <v>5</v>
      </c>
      <c r="F22" s="77">
        <v>0</v>
      </c>
      <c r="G22" s="24">
        <f t="shared" si="0"/>
        <v>0</v>
      </c>
      <c r="H22" s="25">
        <v>0.08</v>
      </c>
      <c r="I22" s="24">
        <f t="shared" si="1"/>
        <v>0</v>
      </c>
      <c r="J22" s="24">
        <f t="shared" si="2"/>
        <v>0</v>
      </c>
      <c r="K22" s="26"/>
      <c r="L22" s="27"/>
    </row>
    <row r="23" spans="1:12" s="8" customFormat="1" ht="9">
      <c r="A23" s="19">
        <v>7</v>
      </c>
      <c r="B23" s="79" t="s">
        <v>42</v>
      </c>
      <c r="C23" s="25">
        <v>0.86</v>
      </c>
      <c r="D23" s="21" t="s">
        <v>35</v>
      </c>
      <c r="E23" s="76">
        <v>5</v>
      </c>
      <c r="F23" s="71">
        <v>0</v>
      </c>
      <c r="G23" s="24">
        <f t="shared" si="0"/>
        <v>0</v>
      </c>
      <c r="H23" s="25">
        <v>0.08</v>
      </c>
      <c r="I23" s="24">
        <f t="shared" si="1"/>
        <v>0</v>
      </c>
      <c r="J23" s="24">
        <f t="shared" si="2"/>
        <v>0</v>
      </c>
      <c r="K23" s="26"/>
      <c r="L23" s="27"/>
    </row>
    <row r="24" spans="1:12" s="8" customFormat="1" ht="9">
      <c r="A24" s="19">
        <v>8</v>
      </c>
      <c r="B24" s="78" t="s">
        <v>43</v>
      </c>
      <c r="C24" s="20" t="s">
        <v>31</v>
      </c>
      <c r="D24" s="21" t="s">
        <v>44</v>
      </c>
      <c r="E24" s="76">
        <v>60</v>
      </c>
      <c r="F24" s="77">
        <v>0</v>
      </c>
      <c r="G24" s="24">
        <f t="shared" si="0"/>
        <v>0</v>
      </c>
      <c r="H24" s="25">
        <v>0.08</v>
      </c>
      <c r="I24" s="24">
        <f t="shared" si="1"/>
        <v>0</v>
      </c>
      <c r="J24" s="24">
        <f t="shared" si="2"/>
        <v>0</v>
      </c>
      <c r="K24" s="26"/>
      <c r="L24" s="27"/>
    </row>
    <row r="25" spans="1:12" s="8" customFormat="1" ht="9">
      <c r="A25" s="19">
        <v>9</v>
      </c>
      <c r="B25" s="78" t="s">
        <v>45</v>
      </c>
      <c r="C25" s="80"/>
      <c r="D25" s="6" t="s">
        <v>46</v>
      </c>
      <c r="E25" s="76">
        <v>20</v>
      </c>
      <c r="F25" s="77">
        <v>0</v>
      </c>
      <c r="G25" s="24">
        <f t="shared" si="0"/>
        <v>0</v>
      </c>
      <c r="H25" s="25">
        <v>0.23</v>
      </c>
      <c r="I25" s="24">
        <f t="shared" si="1"/>
        <v>0</v>
      </c>
      <c r="J25" s="24">
        <f t="shared" si="2"/>
        <v>0</v>
      </c>
      <c r="K25" s="26"/>
      <c r="L25" s="27"/>
    </row>
    <row r="26" spans="1:12" s="8" customFormat="1" ht="9">
      <c r="A26" s="19">
        <v>10</v>
      </c>
      <c r="B26" s="78" t="s">
        <v>47</v>
      </c>
      <c r="C26" s="20"/>
      <c r="D26" s="21" t="s">
        <v>48</v>
      </c>
      <c r="E26" s="76">
        <v>10</v>
      </c>
      <c r="F26" s="71">
        <v>0</v>
      </c>
      <c r="G26" s="24">
        <f t="shared" si="0"/>
        <v>0</v>
      </c>
      <c r="H26" s="25">
        <v>0.08</v>
      </c>
      <c r="I26" s="24">
        <f t="shared" si="1"/>
        <v>0</v>
      </c>
      <c r="J26" s="24">
        <f t="shared" si="2"/>
        <v>0</v>
      </c>
      <c r="K26" s="26"/>
      <c r="L26" s="27"/>
    </row>
    <row r="27" spans="1:12" s="8" customFormat="1" ht="9">
      <c r="A27" s="19">
        <v>11</v>
      </c>
      <c r="B27" s="78" t="s">
        <v>49</v>
      </c>
      <c r="C27" s="20" t="s">
        <v>50</v>
      </c>
      <c r="D27" s="21" t="s">
        <v>51</v>
      </c>
      <c r="E27" s="76">
        <v>25</v>
      </c>
      <c r="F27" s="77">
        <v>0</v>
      </c>
      <c r="G27" s="24">
        <f t="shared" si="0"/>
        <v>0</v>
      </c>
      <c r="H27" s="25">
        <v>0.08</v>
      </c>
      <c r="I27" s="24">
        <f t="shared" si="1"/>
        <v>0</v>
      </c>
      <c r="J27" s="24">
        <f t="shared" si="2"/>
        <v>0</v>
      </c>
      <c r="K27" s="26"/>
      <c r="L27" s="27"/>
    </row>
    <row r="28" spans="1:12" s="8" customFormat="1" ht="9">
      <c r="A28" s="19">
        <v>12</v>
      </c>
      <c r="B28" s="78" t="s">
        <v>52</v>
      </c>
      <c r="C28" s="20" t="s">
        <v>50</v>
      </c>
      <c r="D28" s="21" t="str">
        <f>D27</f>
        <v>op. 50 g</v>
      </c>
      <c r="E28" s="76">
        <v>25</v>
      </c>
      <c r="F28" s="77">
        <v>0</v>
      </c>
      <c r="G28" s="24">
        <f t="shared" si="0"/>
        <v>0</v>
      </c>
      <c r="H28" s="25">
        <v>0.08</v>
      </c>
      <c r="I28" s="24">
        <f t="shared" si="1"/>
        <v>0</v>
      </c>
      <c r="J28" s="24">
        <f t="shared" si="2"/>
        <v>0</v>
      </c>
      <c r="K28" s="26"/>
      <c r="L28" s="27"/>
    </row>
    <row r="29" spans="1:12" s="8" customFormat="1" ht="9">
      <c r="A29" s="19">
        <v>13</v>
      </c>
      <c r="B29" s="78" t="s">
        <v>53</v>
      </c>
      <c r="C29" s="80"/>
      <c r="D29" s="6" t="s">
        <v>54</v>
      </c>
      <c r="E29" s="76">
        <v>25</v>
      </c>
      <c r="F29" s="71">
        <v>0</v>
      </c>
      <c r="G29" s="24">
        <f t="shared" si="0"/>
        <v>0</v>
      </c>
      <c r="H29" s="25">
        <v>0.08</v>
      </c>
      <c r="I29" s="24">
        <f t="shared" si="1"/>
        <v>0</v>
      </c>
      <c r="J29" s="24">
        <f t="shared" si="2"/>
        <v>0</v>
      </c>
      <c r="K29" s="26"/>
      <c r="L29" s="27"/>
    </row>
    <row r="30" spans="1:12" s="8" customFormat="1" ht="9">
      <c r="A30" s="19">
        <v>14</v>
      </c>
      <c r="B30" s="79" t="s">
        <v>55</v>
      </c>
      <c r="C30" s="80"/>
      <c r="D30" s="6" t="s">
        <v>29</v>
      </c>
      <c r="E30" s="76">
        <v>160</v>
      </c>
      <c r="F30" s="77">
        <v>0</v>
      </c>
      <c r="G30" s="24">
        <f t="shared" si="0"/>
        <v>0</v>
      </c>
      <c r="H30" s="25">
        <v>0.08</v>
      </c>
      <c r="I30" s="24">
        <f t="shared" si="1"/>
        <v>0</v>
      </c>
      <c r="J30" s="24">
        <f t="shared" si="2"/>
        <v>0</v>
      </c>
      <c r="K30" s="26"/>
      <c r="L30" s="27"/>
    </row>
    <row r="31" spans="1:12" s="8" customFormat="1" ht="9">
      <c r="A31" s="19">
        <v>15</v>
      </c>
      <c r="B31" s="78" t="s">
        <v>56</v>
      </c>
      <c r="C31" s="20" t="s">
        <v>57</v>
      </c>
      <c r="D31" s="21" t="s">
        <v>35</v>
      </c>
      <c r="E31" s="76">
        <v>20</v>
      </c>
      <c r="F31" s="77">
        <v>0</v>
      </c>
      <c r="G31" s="24">
        <f t="shared" si="0"/>
        <v>0</v>
      </c>
      <c r="H31" s="25">
        <v>0.08</v>
      </c>
      <c r="I31" s="24">
        <f t="shared" si="1"/>
        <v>0</v>
      </c>
      <c r="J31" s="24">
        <f t="shared" si="2"/>
        <v>0</v>
      </c>
      <c r="K31" s="26"/>
      <c r="L31" s="27"/>
    </row>
    <row r="32" spans="1:12" s="8" customFormat="1" ht="9">
      <c r="A32" s="19">
        <v>16</v>
      </c>
      <c r="B32" s="79" t="s">
        <v>58</v>
      </c>
      <c r="C32" s="20"/>
      <c r="D32" s="21" t="s">
        <v>59</v>
      </c>
      <c r="E32" s="76">
        <v>20</v>
      </c>
      <c r="F32" s="71">
        <v>0</v>
      </c>
      <c r="G32" s="24">
        <f t="shared" si="0"/>
        <v>0</v>
      </c>
      <c r="H32" s="25">
        <v>0.08</v>
      </c>
      <c r="I32" s="24">
        <f t="shared" si="1"/>
        <v>0</v>
      </c>
      <c r="J32" s="24">
        <f t="shared" si="2"/>
        <v>0</v>
      </c>
      <c r="K32" s="26"/>
      <c r="L32" s="27"/>
    </row>
    <row r="33" spans="1:12" s="8" customFormat="1" ht="9">
      <c r="A33" s="19">
        <v>17</v>
      </c>
      <c r="B33" s="78" t="s">
        <v>60</v>
      </c>
      <c r="C33" s="25">
        <v>0.02</v>
      </c>
      <c r="D33" s="21" t="s">
        <v>61</v>
      </c>
      <c r="E33" s="76">
        <v>2</v>
      </c>
      <c r="F33" s="77">
        <v>0</v>
      </c>
      <c r="G33" s="24">
        <f t="shared" si="0"/>
        <v>0</v>
      </c>
      <c r="H33" s="25">
        <v>0.08</v>
      </c>
      <c r="I33" s="24">
        <f t="shared" si="1"/>
        <v>0</v>
      </c>
      <c r="J33" s="24">
        <f t="shared" si="2"/>
        <v>0</v>
      </c>
      <c r="K33" s="26"/>
      <c r="L33" s="27"/>
    </row>
    <row r="34" spans="1:12" s="8" customFormat="1" ht="18">
      <c r="A34" s="19">
        <v>18</v>
      </c>
      <c r="B34" s="78" t="s">
        <v>62</v>
      </c>
      <c r="C34" s="20" t="s">
        <v>63</v>
      </c>
      <c r="D34" s="21" t="s">
        <v>64</v>
      </c>
      <c r="E34" s="76">
        <v>60</v>
      </c>
      <c r="F34" s="77">
        <v>0</v>
      </c>
      <c r="G34" s="24">
        <f t="shared" si="0"/>
        <v>0</v>
      </c>
      <c r="H34" s="25">
        <v>0.08</v>
      </c>
      <c r="I34" s="24">
        <f t="shared" si="1"/>
        <v>0</v>
      </c>
      <c r="J34" s="24">
        <f t="shared" si="2"/>
        <v>0</v>
      </c>
      <c r="K34" s="26"/>
      <c r="L34" s="27"/>
    </row>
    <row r="35" spans="1:12" s="8" customFormat="1" ht="18">
      <c r="A35" s="19">
        <v>19</v>
      </c>
      <c r="B35" s="78" t="s">
        <v>65</v>
      </c>
      <c r="C35" s="81" t="s">
        <v>66</v>
      </c>
      <c r="D35" s="21" t="s">
        <v>64</v>
      </c>
      <c r="E35" s="76">
        <v>20</v>
      </c>
      <c r="F35" s="71">
        <v>0</v>
      </c>
      <c r="G35" s="24">
        <f t="shared" si="0"/>
        <v>0</v>
      </c>
      <c r="H35" s="25">
        <v>0.08</v>
      </c>
      <c r="I35" s="24">
        <f t="shared" si="1"/>
        <v>0</v>
      </c>
      <c r="J35" s="24">
        <f t="shared" si="2"/>
        <v>0</v>
      </c>
      <c r="K35" s="26"/>
      <c r="L35" s="27"/>
    </row>
    <row r="36" spans="1:12" s="8" customFormat="1" ht="9">
      <c r="A36" s="19">
        <v>20</v>
      </c>
      <c r="B36" s="79" t="s">
        <v>67</v>
      </c>
      <c r="C36" s="80"/>
      <c r="D36" s="6" t="s">
        <v>59</v>
      </c>
      <c r="E36" s="76">
        <v>10</v>
      </c>
      <c r="F36" s="77">
        <v>0</v>
      </c>
      <c r="G36" s="24">
        <f t="shared" si="0"/>
        <v>0</v>
      </c>
      <c r="H36" s="25">
        <v>0.23</v>
      </c>
      <c r="I36" s="24">
        <f t="shared" si="1"/>
        <v>0</v>
      </c>
      <c r="J36" s="24">
        <f t="shared" si="2"/>
        <v>0</v>
      </c>
      <c r="K36" s="26"/>
      <c r="L36" s="27"/>
    </row>
    <row r="37" spans="1:12" s="8" customFormat="1" ht="9">
      <c r="A37" s="28"/>
      <c r="B37" s="29"/>
      <c r="C37" s="30"/>
      <c r="D37" s="31"/>
      <c r="E37" s="32"/>
      <c r="F37" s="33"/>
      <c r="G37" s="34"/>
      <c r="H37" s="35" t="s">
        <v>17</v>
      </c>
      <c r="I37" s="36">
        <f>SUM(I17:I31)</f>
        <v>0</v>
      </c>
      <c r="J37" s="36">
        <f>SUM(J17:J31)</f>
        <v>0</v>
      </c>
      <c r="K37" s="37"/>
      <c r="L37" s="38"/>
    </row>
    <row r="38" spans="1:12" s="8" customFormat="1" ht="9">
      <c r="A38" s="39"/>
      <c r="B38" s="29"/>
      <c r="C38" s="40"/>
      <c r="D38" s="41"/>
      <c r="E38" s="42"/>
      <c r="F38" s="43"/>
      <c r="G38" s="44"/>
      <c r="H38" s="45"/>
      <c r="I38" s="46"/>
      <c r="J38" s="46"/>
      <c r="K38" s="153" t="s">
        <v>18</v>
      </c>
      <c r="L38" s="153"/>
    </row>
    <row r="39" spans="1:12" s="8" customFormat="1" ht="9">
      <c r="A39" s="82"/>
      <c r="B39" s="83"/>
      <c r="C39" s="84"/>
      <c r="D39" s="41"/>
      <c r="E39" s="42"/>
      <c r="F39" s="43"/>
      <c r="G39" s="44"/>
      <c r="H39" s="45"/>
      <c r="K39" s="153" t="s">
        <v>19</v>
      </c>
      <c r="L39" s="153"/>
    </row>
    <row r="40" spans="1:12" s="8" customFormat="1" ht="14.25" customHeight="1">
      <c r="A40" s="11"/>
      <c r="B40" s="12" t="s">
        <v>0</v>
      </c>
      <c r="C40" s="85" t="s">
        <v>68</v>
      </c>
      <c r="D40" s="157" t="s">
        <v>69</v>
      </c>
      <c r="E40" s="157"/>
      <c r="F40" s="157"/>
      <c r="G40" s="157"/>
      <c r="H40" s="157"/>
      <c r="I40" s="157"/>
      <c r="J40" s="157"/>
      <c r="K40" s="158"/>
      <c r="L40" s="158"/>
    </row>
    <row r="41" spans="1:12" s="8" customFormat="1" ht="27">
      <c r="A41" s="86" t="s">
        <v>2</v>
      </c>
      <c r="B41" s="49" t="s">
        <v>3</v>
      </c>
      <c r="C41" s="49" t="s">
        <v>4</v>
      </c>
      <c r="D41" s="87" t="s">
        <v>5</v>
      </c>
      <c r="E41" s="88" t="s">
        <v>6</v>
      </c>
      <c r="F41" s="89" t="s">
        <v>70</v>
      </c>
      <c r="G41" s="90" t="s">
        <v>8</v>
      </c>
      <c r="H41" s="87" t="s">
        <v>9</v>
      </c>
      <c r="I41" s="90" t="s">
        <v>10</v>
      </c>
      <c r="J41" s="90" t="s">
        <v>11</v>
      </c>
      <c r="K41" s="87" t="s">
        <v>12</v>
      </c>
      <c r="L41" s="87" t="s">
        <v>13</v>
      </c>
    </row>
    <row r="42" spans="1:12" s="8" customFormat="1" ht="12.75" customHeight="1">
      <c r="A42" s="91">
        <v>1</v>
      </c>
      <c r="B42" s="152" t="s">
        <v>71</v>
      </c>
      <c r="C42" s="80" t="s">
        <v>72</v>
      </c>
      <c r="D42" s="92" t="s">
        <v>73</v>
      </c>
      <c r="E42" s="93">
        <v>100</v>
      </c>
      <c r="F42" s="94">
        <v>0</v>
      </c>
      <c r="G42" s="24">
        <f>ROUND(F42*(1+H42),2)</f>
        <v>0</v>
      </c>
      <c r="H42" s="25">
        <v>0.08</v>
      </c>
      <c r="I42" s="24">
        <f>ROUND(F42*E42,2)</f>
        <v>0</v>
      </c>
      <c r="J42" s="24">
        <f>ROUND(I42*(1+H42),2)</f>
        <v>0</v>
      </c>
      <c r="K42" s="95"/>
      <c r="L42" s="96"/>
    </row>
    <row r="43" spans="1:12" s="8" customFormat="1" ht="9">
      <c r="A43" s="91">
        <v>2</v>
      </c>
      <c r="B43" s="152"/>
      <c r="C43" s="80" t="s">
        <v>72</v>
      </c>
      <c r="D43" s="92" t="s">
        <v>74</v>
      </c>
      <c r="E43" s="93">
        <v>100</v>
      </c>
      <c r="F43" s="94">
        <v>0</v>
      </c>
      <c r="G43" s="24">
        <f>ROUND(F43*(1+H43),2)</f>
        <v>0</v>
      </c>
      <c r="H43" s="25">
        <v>0.08</v>
      </c>
      <c r="I43" s="24">
        <f>ROUND(F43*E43,2)</f>
        <v>0</v>
      </c>
      <c r="J43" s="24">
        <f>ROUND(I43*(1+H43),2)</f>
        <v>0</v>
      </c>
      <c r="K43" s="95"/>
      <c r="L43" s="96"/>
    </row>
    <row r="44" spans="1:12" s="8" customFormat="1" ht="9">
      <c r="A44" s="82"/>
      <c r="B44" s="97"/>
      <c r="C44" s="98"/>
      <c r="D44" s="99"/>
      <c r="E44" s="100"/>
      <c r="F44" s="101"/>
      <c r="G44" s="102"/>
      <c r="H44" s="103" t="s">
        <v>17</v>
      </c>
      <c r="I44" s="104">
        <f>SUM(I42:I43)</f>
        <v>0</v>
      </c>
      <c r="J44" s="104">
        <f>SUM(J42:J43)</f>
        <v>0</v>
      </c>
      <c r="K44" s="105"/>
      <c r="L44" s="106"/>
    </row>
    <row r="45" spans="1:12" s="8" customFormat="1" ht="9.5">
      <c r="A45" s="82"/>
      <c r="B45" s="97"/>
      <c r="C45" s="98"/>
      <c r="D45" s="99"/>
      <c r="E45" s="100"/>
      <c r="F45" s="101"/>
      <c r="G45" s="102"/>
      <c r="H45" s="107"/>
      <c r="I45" s="46"/>
      <c r="J45" s="46"/>
      <c r="K45" s="156" t="s">
        <v>18</v>
      </c>
      <c r="L45" s="156"/>
    </row>
    <row r="46" spans="1:12" s="8" customFormat="1" ht="9.5">
      <c r="A46" s="82"/>
      <c r="B46" s="83"/>
      <c r="C46" s="108"/>
      <c r="D46" s="99"/>
      <c r="E46" s="100"/>
      <c r="F46" s="101"/>
      <c r="G46" s="102"/>
      <c r="H46" s="107"/>
      <c r="K46" s="156" t="s">
        <v>19</v>
      </c>
      <c r="L46" s="156"/>
    </row>
    <row r="47" spans="1:12" s="8" customFormat="1" ht="14.25" customHeight="1">
      <c r="A47" s="11"/>
      <c r="B47" s="12" t="s">
        <v>0</v>
      </c>
      <c r="C47" s="85" t="s">
        <v>75</v>
      </c>
      <c r="D47" s="157" t="s">
        <v>76</v>
      </c>
      <c r="E47" s="157"/>
      <c r="F47" s="157"/>
      <c r="G47" s="157"/>
      <c r="H47" s="157"/>
      <c r="I47" s="157"/>
      <c r="J47" s="157"/>
      <c r="K47" s="158"/>
      <c r="L47" s="158"/>
    </row>
    <row r="48" spans="1:12" s="8" customFormat="1" ht="27">
      <c r="A48" s="86" t="s">
        <v>2</v>
      </c>
      <c r="B48" s="49" t="s">
        <v>3</v>
      </c>
      <c r="C48" s="49" t="s">
        <v>4</v>
      </c>
      <c r="D48" s="87" t="s">
        <v>5</v>
      </c>
      <c r="E48" s="88" t="s">
        <v>6</v>
      </c>
      <c r="F48" s="89" t="s">
        <v>70</v>
      </c>
      <c r="G48" s="90" t="s">
        <v>8</v>
      </c>
      <c r="H48" s="87" t="s">
        <v>9</v>
      </c>
      <c r="I48" s="90" t="s">
        <v>10</v>
      </c>
      <c r="J48" s="90" t="s">
        <v>11</v>
      </c>
      <c r="K48" s="87" t="s">
        <v>12</v>
      </c>
      <c r="L48" s="87" t="s">
        <v>13</v>
      </c>
    </row>
    <row r="49" spans="1:12" s="8" customFormat="1" ht="9">
      <c r="A49" s="91">
        <v>1</v>
      </c>
      <c r="B49" s="109" t="s">
        <v>77</v>
      </c>
      <c r="C49" s="80" t="s">
        <v>78</v>
      </c>
      <c r="D49" s="92" t="s">
        <v>79</v>
      </c>
      <c r="E49" s="93">
        <v>20</v>
      </c>
      <c r="F49" s="94">
        <v>0</v>
      </c>
      <c r="G49" s="24">
        <f>ROUND(F49*(1+H49),2)</f>
        <v>0</v>
      </c>
      <c r="H49" s="25">
        <v>0.08</v>
      </c>
      <c r="I49" s="24">
        <f>ROUND(F49*E49,2)</f>
        <v>0</v>
      </c>
      <c r="J49" s="24">
        <f>ROUND(I49*(1+H49),2)</f>
        <v>0</v>
      </c>
      <c r="K49" s="95"/>
      <c r="L49" s="96"/>
    </row>
    <row r="50" spans="1:12" s="8" customFormat="1" ht="9">
      <c r="A50" s="91">
        <v>2</v>
      </c>
      <c r="B50" s="109" t="s">
        <v>80</v>
      </c>
      <c r="C50" s="80" t="s">
        <v>81</v>
      </c>
      <c r="D50" s="92" t="s">
        <v>82</v>
      </c>
      <c r="E50" s="93">
        <v>600</v>
      </c>
      <c r="F50" s="94">
        <v>0</v>
      </c>
      <c r="G50" s="24">
        <f>ROUND(F50*(1+H50),2)</f>
        <v>0</v>
      </c>
      <c r="H50" s="25">
        <v>0.08</v>
      </c>
      <c r="I50" s="24">
        <f>ROUND(F50*E50,2)</f>
        <v>0</v>
      </c>
      <c r="J50" s="24">
        <f>ROUND(I50*(1+H50),2)</f>
        <v>0</v>
      </c>
      <c r="K50" s="95"/>
      <c r="L50" s="96"/>
    </row>
    <row r="51" spans="1:12" s="8" customFormat="1" ht="9">
      <c r="A51" s="82"/>
      <c r="B51" s="97"/>
      <c r="C51" s="98"/>
      <c r="D51" s="99"/>
      <c r="E51" s="100"/>
      <c r="F51" s="101"/>
      <c r="G51" s="102"/>
      <c r="H51" s="103" t="s">
        <v>17</v>
      </c>
      <c r="I51" s="104">
        <f>SUM(I49:I50)</f>
        <v>0</v>
      </c>
      <c r="J51" s="104">
        <f>SUM(J49:J50)</f>
        <v>0</v>
      </c>
      <c r="K51" s="105"/>
      <c r="L51" s="106"/>
    </row>
    <row r="52" spans="1:12" s="8" customFormat="1" ht="9.5">
      <c r="A52" s="82"/>
      <c r="B52" s="97"/>
      <c r="C52" s="98"/>
      <c r="D52" s="99"/>
      <c r="E52" s="100"/>
      <c r="F52" s="101"/>
      <c r="G52" s="102"/>
      <c r="H52" s="107"/>
      <c r="I52" s="46"/>
      <c r="J52" s="46"/>
      <c r="K52" s="156" t="s">
        <v>18</v>
      </c>
      <c r="L52" s="156"/>
    </row>
    <row r="53" spans="1:12" s="8" customFormat="1" ht="9.5">
      <c r="A53" s="82"/>
      <c r="B53" s="83"/>
      <c r="C53" s="108"/>
      <c r="D53" s="99"/>
      <c r="E53" s="100"/>
      <c r="F53" s="101"/>
      <c r="G53" s="102"/>
      <c r="H53" s="107"/>
      <c r="K53" s="156" t="s">
        <v>19</v>
      </c>
      <c r="L53" s="156"/>
    </row>
    <row r="54" spans="1:12" s="8" customFormat="1" ht="14.25" customHeight="1">
      <c r="A54" s="11"/>
      <c r="B54" s="12" t="s">
        <v>0</v>
      </c>
      <c r="C54" s="110">
        <v>6</v>
      </c>
      <c r="D54" s="157" t="s">
        <v>83</v>
      </c>
      <c r="E54" s="157"/>
      <c r="F54" s="157"/>
      <c r="G54" s="157"/>
      <c r="H54" s="157"/>
      <c r="I54" s="157"/>
      <c r="J54" s="157"/>
      <c r="K54" s="158"/>
      <c r="L54" s="158"/>
    </row>
    <row r="55" spans="1:12" s="8" customFormat="1" ht="27">
      <c r="A55" s="86" t="s">
        <v>2</v>
      </c>
      <c r="B55" s="49" t="s">
        <v>3</v>
      </c>
      <c r="C55" s="49" t="s">
        <v>4</v>
      </c>
      <c r="D55" s="87" t="s">
        <v>5</v>
      </c>
      <c r="E55" s="88" t="s">
        <v>6</v>
      </c>
      <c r="F55" s="89" t="s">
        <v>84</v>
      </c>
      <c r="G55" s="90" t="s">
        <v>8</v>
      </c>
      <c r="H55" s="87" t="s">
        <v>9</v>
      </c>
      <c r="I55" s="90" t="s">
        <v>10</v>
      </c>
      <c r="J55" s="90" t="s">
        <v>11</v>
      </c>
      <c r="K55" s="49" t="s">
        <v>12</v>
      </c>
      <c r="L55" s="49" t="s">
        <v>13</v>
      </c>
    </row>
    <row r="56" spans="1:12" s="8" customFormat="1" ht="12.65" customHeight="1">
      <c r="A56" s="91">
        <v>1</v>
      </c>
      <c r="B56" s="152" t="s">
        <v>85</v>
      </c>
      <c r="C56" s="35">
        <v>0.96</v>
      </c>
      <c r="D56" s="92" t="s">
        <v>86</v>
      </c>
      <c r="E56" s="93">
        <v>20</v>
      </c>
      <c r="F56" s="111">
        <v>0</v>
      </c>
      <c r="G56" s="24">
        <f>ROUND(F56*(1+H56),2)</f>
        <v>0</v>
      </c>
      <c r="H56" s="25">
        <v>0.23</v>
      </c>
      <c r="I56" s="24">
        <f>ROUND(F56*E56,2)</f>
        <v>0</v>
      </c>
      <c r="J56" s="24">
        <f>ROUND(I56*(1+H56),2)</f>
        <v>0</v>
      </c>
      <c r="K56" s="95"/>
      <c r="L56" s="96"/>
    </row>
    <row r="57" spans="1:12" s="8" customFormat="1" ht="12.65" customHeight="1">
      <c r="A57" s="91">
        <v>2</v>
      </c>
      <c r="B57" s="152"/>
      <c r="C57" s="35">
        <v>0.96</v>
      </c>
      <c r="D57" s="92" t="s">
        <v>73</v>
      </c>
      <c r="E57" s="93">
        <v>60</v>
      </c>
      <c r="F57" s="111">
        <v>0</v>
      </c>
      <c r="G57" s="24">
        <f>ROUND(F57*(1+H57),2)</f>
        <v>0</v>
      </c>
      <c r="H57" s="25">
        <v>0.23</v>
      </c>
      <c r="I57" s="24">
        <f>ROUND(F57*E57,2)</f>
        <v>0</v>
      </c>
      <c r="J57" s="24">
        <f>ROUND(I57*(1+H57),2)</f>
        <v>0</v>
      </c>
      <c r="K57" s="95"/>
      <c r="L57" s="96"/>
    </row>
    <row r="58" spans="1:12" s="8" customFormat="1" ht="9">
      <c r="A58" s="91">
        <v>3</v>
      </c>
      <c r="B58" s="152"/>
      <c r="C58" s="35">
        <v>0.7</v>
      </c>
      <c r="D58" s="92" t="s">
        <v>87</v>
      </c>
      <c r="E58" s="93">
        <v>50</v>
      </c>
      <c r="F58" s="111">
        <v>0</v>
      </c>
      <c r="G58" s="24">
        <f>ROUND(F58*(1+H58),2)</f>
        <v>0</v>
      </c>
      <c r="H58" s="25">
        <v>0.23</v>
      </c>
      <c r="I58" s="24">
        <f>ROUND(F58*E58,2)</f>
        <v>0</v>
      </c>
      <c r="J58" s="24">
        <f>ROUND(I58*(1+H58),2)</f>
        <v>0</v>
      </c>
      <c r="K58" s="95"/>
      <c r="L58" s="96"/>
    </row>
    <row r="59" spans="1:12" s="8" customFormat="1" ht="9">
      <c r="A59" s="82"/>
      <c r="B59" s="97"/>
      <c r="C59" s="98"/>
      <c r="D59" s="99"/>
      <c r="E59" s="100"/>
      <c r="F59" s="101"/>
      <c r="G59" s="102"/>
      <c r="H59" s="103" t="s">
        <v>17</v>
      </c>
      <c r="I59" s="104">
        <f>SUM(I56:I58)</f>
        <v>0</v>
      </c>
      <c r="J59" s="104">
        <f>SUM(J56:J58)</f>
        <v>0</v>
      </c>
      <c r="K59" s="105"/>
      <c r="L59" s="106"/>
    </row>
    <row r="60" spans="1:12" s="8" customFormat="1" ht="9.5">
      <c r="A60" s="82"/>
      <c r="B60" s="97"/>
      <c r="C60" s="98"/>
      <c r="D60" s="99"/>
      <c r="E60" s="100"/>
      <c r="F60" s="101"/>
      <c r="G60" s="102"/>
      <c r="H60" s="107"/>
      <c r="I60" s="46"/>
      <c r="J60" s="46"/>
      <c r="K60" s="156" t="s">
        <v>18</v>
      </c>
      <c r="L60" s="156"/>
    </row>
    <row r="61" spans="1:12" s="8" customFormat="1" ht="9.5">
      <c r="A61" s="82"/>
      <c r="B61" s="83"/>
      <c r="C61" s="108"/>
      <c r="D61" s="99"/>
      <c r="E61" s="100"/>
      <c r="F61" s="101"/>
      <c r="G61" s="102"/>
      <c r="H61" s="107"/>
      <c r="K61" s="156" t="s">
        <v>19</v>
      </c>
      <c r="L61" s="156"/>
    </row>
    <row r="62" spans="1:12" s="8" customFormat="1" ht="9.5">
      <c r="A62" s="82"/>
      <c r="B62" s="97"/>
      <c r="C62" s="98"/>
      <c r="D62" s="99"/>
      <c r="E62" s="100"/>
      <c r="F62" s="101"/>
      <c r="G62" s="102"/>
      <c r="H62" s="107"/>
      <c r="I62" s="46"/>
      <c r="J62" s="46"/>
      <c r="K62" s="156" t="s">
        <v>18</v>
      </c>
      <c r="L62" s="156"/>
    </row>
    <row r="63" spans="1:12" s="8" customFormat="1" ht="9.5">
      <c r="A63" s="82"/>
      <c r="B63" s="83"/>
      <c r="C63" s="108"/>
      <c r="D63" s="99"/>
      <c r="E63" s="100"/>
      <c r="F63" s="101"/>
      <c r="G63" s="102"/>
      <c r="H63" s="107"/>
      <c r="K63" s="156" t="s">
        <v>19</v>
      </c>
      <c r="L63" s="156"/>
    </row>
    <row r="64" spans="1:12" s="8" customFormat="1" ht="14.25" customHeight="1">
      <c r="A64" s="154" t="s">
        <v>0</v>
      </c>
      <c r="B64" s="154"/>
      <c r="C64" s="47" t="s">
        <v>88</v>
      </c>
      <c r="D64" s="112" t="s">
        <v>89</v>
      </c>
      <c r="E64" s="3"/>
      <c r="F64" s="3"/>
      <c r="G64" s="3"/>
      <c r="H64" s="3"/>
      <c r="I64" s="3"/>
      <c r="J64" s="3"/>
      <c r="K64" s="7"/>
      <c r="L64" s="7"/>
    </row>
    <row r="65" spans="1:13" s="8" customFormat="1" ht="27">
      <c r="A65" s="48" t="s">
        <v>22</v>
      </c>
      <c r="B65" s="48" t="s">
        <v>3</v>
      </c>
      <c r="C65" s="49" t="s">
        <v>4</v>
      </c>
      <c r="D65" s="113" t="s">
        <v>5</v>
      </c>
      <c r="E65" s="50" t="s">
        <v>6</v>
      </c>
      <c r="F65" s="114" t="s">
        <v>23</v>
      </c>
      <c r="G65" s="115" t="s">
        <v>8</v>
      </c>
      <c r="H65" s="116" t="s">
        <v>9</v>
      </c>
      <c r="I65" s="115" t="s">
        <v>10</v>
      </c>
      <c r="J65" s="115" t="s">
        <v>11</v>
      </c>
      <c r="K65" s="117" t="s">
        <v>90</v>
      </c>
      <c r="L65" s="117" t="s">
        <v>13</v>
      </c>
    </row>
    <row r="66" spans="1:13" s="8" customFormat="1" ht="9">
      <c r="A66" s="56">
        <v>1</v>
      </c>
      <c r="B66" s="118" t="s">
        <v>91</v>
      </c>
      <c r="C66" s="109" t="s">
        <v>92</v>
      </c>
      <c r="D66" s="6" t="s">
        <v>93</v>
      </c>
      <c r="E66" s="119">
        <v>10</v>
      </c>
      <c r="F66" s="120">
        <v>0</v>
      </c>
      <c r="G66" s="60">
        <f>ROUND(F66*(1+H66),2)</f>
        <v>0</v>
      </c>
      <c r="H66" s="121">
        <v>0.08</v>
      </c>
      <c r="I66" s="60">
        <f>ROUND(E66*F66,2)</f>
        <v>0</v>
      </c>
      <c r="J66" s="60">
        <f>ROUND(I66*(1+H66),2)</f>
        <v>0</v>
      </c>
      <c r="K66" s="56"/>
      <c r="L66" s="122"/>
    </row>
    <row r="67" spans="1:13" s="8" customFormat="1" ht="9">
      <c r="A67" s="155"/>
      <c r="B67" s="155"/>
      <c r="C67" s="155"/>
      <c r="D67" s="155"/>
      <c r="E67" s="155"/>
      <c r="F67" s="155"/>
      <c r="G67" s="123"/>
      <c r="H67" s="124" t="s">
        <v>26</v>
      </c>
      <c r="I67" s="125">
        <f>SUM(I66:I66)</f>
        <v>0</v>
      </c>
      <c r="J67" s="125">
        <f>SUM(J66:J66)</f>
        <v>0</v>
      </c>
      <c r="K67" s="126"/>
      <c r="L67" s="127"/>
    </row>
    <row r="68" spans="1:13">
      <c r="G68" s="8"/>
      <c r="K68" s="156" t="s">
        <v>18</v>
      </c>
      <c r="L68" s="156"/>
      <c r="M68" s="8"/>
    </row>
    <row r="69" spans="1:13">
      <c r="G69" s="8"/>
      <c r="K69" s="156" t="s">
        <v>19</v>
      </c>
      <c r="L69" s="156"/>
      <c r="M69" s="8"/>
    </row>
    <row r="70" spans="1:13" s="8" customFormat="1" ht="12.75" customHeight="1">
      <c r="A70" s="154" t="s">
        <v>0</v>
      </c>
      <c r="B70" s="154"/>
      <c r="C70" s="47" t="s">
        <v>94</v>
      </c>
      <c r="D70" s="157" t="s">
        <v>95</v>
      </c>
      <c r="E70" s="157"/>
      <c r="F70" s="157"/>
      <c r="G70" s="157"/>
      <c r="H70" s="157"/>
      <c r="I70" s="157"/>
      <c r="J70" s="157"/>
      <c r="K70" s="7"/>
      <c r="L70" s="7"/>
    </row>
    <row r="71" spans="1:13" s="8" customFormat="1" ht="27">
      <c r="A71" s="48" t="s">
        <v>22</v>
      </c>
      <c r="B71" s="48" t="s">
        <v>3</v>
      </c>
      <c r="C71" s="49" t="s">
        <v>4</v>
      </c>
      <c r="D71" s="48" t="s">
        <v>5</v>
      </c>
      <c r="E71" s="50" t="s">
        <v>6</v>
      </c>
      <c r="F71" s="51" t="s">
        <v>23</v>
      </c>
      <c r="G71" s="52" t="s">
        <v>8</v>
      </c>
      <c r="H71" s="53" t="s">
        <v>9</v>
      </c>
      <c r="I71" s="54" t="s">
        <v>10</v>
      </c>
      <c r="J71" s="54" t="s">
        <v>11</v>
      </c>
      <c r="K71" s="117" t="s">
        <v>90</v>
      </c>
      <c r="L71" s="55" t="s">
        <v>13</v>
      </c>
    </row>
    <row r="72" spans="1:13" s="8" customFormat="1" ht="9">
      <c r="A72" s="56">
        <v>1</v>
      </c>
      <c r="B72" s="6" t="s">
        <v>96</v>
      </c>
      <c r="C72" s="109" t="s">
        <v>97</v>
      </c>
      <c r="D72" s="6" t="s">
        <v>98</v>
      </c>
      <c r="E72" s="128">
        <v>2900</v>
      </c>
      <c r="F72" s="129">
        <v>0</v>
      </c>
      <c r="G72" s="60">
        <f>ROUND(F72*(1+H72),2)</f>
        <v>0</v>
      </c>
      <c r="H72" s="61">
        <v>0.08</v>
      </c>
      <c r="I72" s="62">
        <f>ROUND(E72*F72,2)</f>
        <v>0</v>
      </c>
      <c r="J72" s="62">
        <f>ROUND(I72*(1+H72),2)</f>
        <v>0</v>
      </c>
      <c r="K72" s="2"/>
      <c r="L72" s="63"/>
    </row>
    <row r="73" spans="1:13" s="8" customFormat="1" ht="9">
      <c r="A73" s="155"/>
      <c r="B73" s="155"/>
      <c r="C73" s="155"/>
      <c r="D73" s="155"/>
      <c r="E73" s="155"/>
      <c r="F73" s="155"/>
      <c r="G73" s="64"/>
      <c r="H73" s="65" t="s">
        <v>26</v>
      </c>
      <c r="I73" s="66">
        <f>SUM(I72:I72)</f>
        <v>0</v>
      </c>
      <c r="J73" s="66">
        <f>SUM(J72:J72)</f>
        <v>0</v>
      </c>
      <c r="K73" s="67"/>
      <c r="L73" s="68"/>
    </row>
    <row r="74" spans="1:13">
      <c r="G74" s="8"/>
      <c r="K74" s="156" t="s">
        <v>18</v>
      </c>
      <c r="L74" s="156"/>
      <c r="M74" s="8"/>
    </row>
    <row r="75" spans="1:13">
      <c r="G75" s="8"/>
      <c r="K75" s="156" t="s">
        <v>19</v>
      </c>
      <c r="L75" s="156"/>
      <c r="M75" s="8"/>
    </row>
    <row r="76" spans="1:13" s="8" customFormat="1" ht="12.75" customHeight="1">
      <c r="A76" s="154" t="s">
        <v>0</v>
      </c>
      <c r="B76" s="154"/>
      <c r="C76" s="47" t="s">
        <v>99</v>
      </c>
      <c r="D76" s="157" t="s">
        <v>100</v>
      </c>
      <c r="E76" s="157"/>
      <c r="F76" s="157"/>
      <c r="G76" s="157"/>
      <c r="H76" s="157"/>
      <c r="I76" s="157"/>
      <c r="J76" s="157"/>
      <c r="K76" s="7"/>
      <c r="L76" s="7"/>
    </row>
    <row r="77" spans="1:13" s="8" customFormat="1" ht="27">
      <c r="A77" s="48" t="s">
        <v>22</v>
      </c>
      <c r="B77" s="48" t="s">
        <v>3</v>
      </c>
      <c r="C77" s="49" t="s">
        <v>4</v>
      </c>
      <c r="D77" s="48" t="s">
        <v>5</v>
      </c>
      <c r="E77" s="50" t="s">
        <v>6</v>
      </c>
      <c r="F77" s="51" t="s">
        <v>23</v>
      </c>
      <c r="G77" s="52" t="s">
        <v>8</v>
      </c>
      <c r="H77" s="53" t="s">
        <v>9</v>
      </c>
      <c r="I77" s="54" t="s">
        <v>10</v>
      </c>
      <c r="J77" s="54" t="s">
        <v>11</v>
      </c>
      <c r="K77" s="117" t="s">
        <v>90</v>
      </c>
      <c r="L77" s="55" t="s">
        <v>13</v>
      </c>
    </row>
    <row r="78" spans="1:13" s="8" customFormat="1" ht="18">
      <c r="A78" s="56">
        <v>1</v>
      </c>
      <c r="B78" s="6" t="s">
        <v>101</v>
      </c>
      <c r="C78" s="130">
        <v>0.04</v>
      </c>
      <c r="D78" s="1" t="s">
        <v>102</v>
      </c>
      <c r="E78" s="128">
        <v>300</v>
      </c>
      <c r="F78" s="129">
        <v>0</v>
      </c>
      <c r="G78" s="60">
        <f>ROUND(F78*(1+H78),2)</f>
        <v>0</v>
      </c>
      <c r="H78" s="61">
        <v>0.08</v>
      </c>
      <c r="I78" s="62">
        <f>ROUND(E78*F78,2)</f>
        <v>0</v>
      </c>
      <c r="J78" s="62">
        <f>ROUND(I78*(1+H78),2)</f>
        <v>0</v>
      </c>
      <c r="K78" s="2"/>
      <c r="L78" s="63"/>
    </row>
    <row r="79" spans="1:13" s="8" customFormat="1" ht="9">
      <c r="A79" s="155"/>
      <c r="B79" s="155"/>
      <c r="C79" s="155"/>
      <c r="D79" s="155"/>
      <c r="E79" s="155"/>
      <c r="F79" s="155"/>
      <c r="G79" s="64"/>
      <c r="H79" s="65" t="s">
        <v>26</v>
      </c>
      <c r="I79" s="66">
        <f>SUM(I78:I78)</f>
        <v>0</v>
      </c>
      <c r="J79" s="66">
        <f>SUM(J78:J78)</f>
        <v>0</v>
      </c>
      <c r="K79" s="67"/>
      <c r="L79" s="68"/>
    </row>
    <row r="80" spans="1:13">
      <c r="G80" s="8"/>
      <c r="K80" s="156" t="s">
        <v>18</v>
      </c>
      <c r="L80" s="156"/>
      <c r="M80" s="8"/>
    </row>
    <row r="81" spans="1:13">
      <c r="G81" s="8"/>
      <c r="K81" s="156" t="s">
        <v>19</v>
      </c>
      <c r="L81" s="156"/>
      <c r="M81" s="8"/>
    </row>
    <row r="82" spans="1:13" s="8" customFormat="1" ht="12.75" customHeight="1">
      <c r="A82" s="154" t="s">
        <v>0</v>
      </c>
      <c r="B82" s="154"/>
      <c r="C82" s="47" t="s">
        <v>103</v>
      </c>
      <c r="D82" s="157" t="s">
        <v>104</v>
      </c>
      <c r="E82" s="157"/>
      <c r="F82" s="157"/>
      <c r="G82" s="157"/>
      <c r="H82" s="157"/>
      <c r="I82" s="157"/>
      <c r="J82" s="157"/>
      <c r="K82" s="7"/>
      <c r="L82" s="7"/>
    </row>
    <row r="83" spans="1:13" s="8" customFormat="1" ht="27">
      <c r="A83" s="48" t="s">
        <v>22</v>
      </c>
      <c r="B83" s="48" t="s">
        <v>3</v>
      </c>
      <c r="C83" s="131" t="s">
        <v>4</v>
      </c>
      <c r="D83" s="132" t="s">
        <v>5</v>
      </c>
      <c r="E83" s="133" t="s">
        <v>6</v>
      </c>
      <c r="F83" s="51" t="s">
        <v>23</v>
      </c>
      <c r="G83" s="52" t="s">
        <v>8</v>
      </c>
      <c r="H83" s="53" t="s">
        <v>9</v>
      </c>
      <c r="I83" s="54" t="s">
        <v>10</v>
      </c>
      <c r="J83" s="54" t="s">
        <v>11</v>
      </c>
      <c r="K83" s="117" t="s">
        <v>90</v>
      </c>
      <c r="L83" s="55" t="s">
        <v>13</v>
      </c>
    </row>
    <row r="84" spans="1:13" s="8" customFormat="1" ht="12.75" customHeight="1">
      <c r="A84" s="159">
        <v>1</v>
      </c>
      <c r="B84" s="160" t="s">
        <v>105</v>
      </c>
      <c r="C84" s="69" t="s">
        <v>106</v>
      </c>
      <c r="D84" s="1" t="s">
        <v>107</v>
      </c>
      <c r="E84" s="134">
        <v>800</v>
      </c>
      <c r="F84" s="120">
        <v>0</v>
      </c>
      <c r="G84" s="60">
        <f>ROUND(F84*(1+H84),2)</f>
        <v>0</v>
      </c>
      <c r="H84" s="61">
        <v>0.08</v>
      </c>
      <c r="I84" s="62">
        <f>ROUND(E84*F84,2)</f>
        <v>0</v>
      </c>
      <c r="J84" s="62">
        <f>ROUND(I84*(1+H84),2)</f>
        <v>0</v>
      </c>
      <c r="K84" s="2"/>
      <c r="L84" s="63"/>
    </row>
    <row r="85" spans="1:13" s="8" customFormat="1" ht="9">
      <c r="A85" s="159">
        <v>2</v>
      </c>
      <c r="B85" s="160" t="s">
        <v>108</v>
      </c>
      <c r="C85" s="69" t="s">
        <v>106</v>
      </c>
      <c r="D85" s="1" t="s">
        <v>109</v>
      </c>
      <c r="E85" s="134">
        <v>500</v>
      </c>
      <c r="F85" s="120">
        <v>0</v>
      </c>
      <c r="G85" s="60">
        <f>ROUND(F85*(1+H85),2)</f>
        <v>0</v>
      </c>
      <c r="H85" s="61">
        <v>0.08</v>
      </c>
      <c r="I85" s="62">
        <f>ROUND(E85*F85,2)</f>
        <v>0</v>
      </c>
      <c r="J85" s="62">
        <f>ROUND(I85*(1+H85),2)</f>
        <v>0</v>
      </c>
      <c r="K85" s="2"/>
      <c r="L85" s="63"/>
    </row>
    <row r="86" spans="1:13" s="8" customFormat="1" ht="12.75" customHeight="1">
      <c r="A86" s="159">
        <v>2</v>
      </c>
      <c r="B86" s="161" t="s">
        <v>110</v>
      </c>
      <c r="C86" s="69" t="s">
        <v>106</v>
      </c>
      <c r="D86" s="1" t="s">
        <v>111</v>
      </c>
      <c r="E86" s="134">
        <v>200</v>
      </c>
      <c r="F86" s="120">
        <v>0</v>
      </c>
      <c r="G86" s="60">
        <f>ROUND(F86*(1+H86),2)</f>
        <v>0</v>
      </c>
      <c r="H86" s="61">
        <v>0.08</v>
      </c>
      <c r="I86" s="62">
        <f>ROUND(E86*F86,2)</f>
        <v>0</v>
      </c>
      <c r="J86" s="62">
        <f>ROUND(I86*(1+H86),2)</f>
        <v>0</v>
      </c>
      <c r="K86" s="2"/>
      <c r="L86" s="63"/>
    </row>
    <row r="87" spans="1:13" s="8" customFormat="1" ht="9">
      <c r="A87" s="159"/>
      <c r="B87" s="161" t="s">
        <v>112</v>
      </c>
      <c r="C87" s="69" t="s">
        <v>106</v>
      </c>
      <c r="D87" s="1" t="s">
        <v>113</v>
      </c>
      <c r="E87" s="134">
        <v>500</v>
      </c>
      <c r="F87" s="120">
        <v>0</v>
      </c>
      <c r="G87" s="60">
        <f>ROUND(F87*(1+H87),2)</f>
        <v>0</v>
      </c>
      <c r="H87" s="61">
        <v>0.08</v>
      </c>
      <c r="I87" s="62">
        <f>ROUND(E87*F87,2)</f>
        <v>0</v>
      </c>
      <c r="J87" s="62">
        <f>ROUND(I87*(1+H87),2)</f>
        <v>0</v>
      </c>
      <c r="K87" s="2"/>
      <c r="L87" s="63"/>
    </row>
    <row r="88" spans="1:13" s="8" customFormat="1" ht="9">
      <c r="A88" s="155"/>
      <c r="B88" s="155"/>
      <c r="C88" s="155"/>
      <c r="D88" s="155"/>
      <c r="E88" s="155"/>
      <c r="F88" s="155"/>
      <c r="G88" s="64"/>
      <c r="H88" s="65" t="s">
        <v>26</v>
      </c>
      <c r="I88" s="66">
        <f>SUM(I84:I87)</f>
        <v>0</v>
      </c>
      <c r="J88" s="66">
        <f>SUM(J84:J87)</f>
        <v>0</v>
      </c>
      <c r="K88" s="67"/>
      <c r="L88" s="68"/>
    </row>
    <row r="89" spans="1:13">
      <c r="G89" s="8"/>
      <c r="K89" s="156" t="s">
        <v>18</v>
      </c>
      <c r="L89" s="156"/>
      <c r="M89" s="8"/>
    </row>
    <row r="90" spans="1:13">
      <c r="G90" s="8"/>
      <c r="K90" s="156" t="s">
        <v>19</v>
      </c>
      <c r="L90" s="156"/>
      <c r="M90" s="8"/>
    </row>
    <row r="91" spans="1:13" s="8" customFormat="1" ht="12.75" customHeight="1">
      <c r="A91" s="154" t="s">
        <v>0</v>
      </c>
      <c r="B91" s="154"/>
      <c r="C91" s="47" t="s">
        <v>114</v>
      </c>
      <c r="D91" s="157" t="s">
        <v>115</v>
      </c>
      <c r="E91" s="157"/>
      <c r="F91" s="157"/>
      <c r="G91" s="157"/>
      <c r="H91" s="157"/>
      <c r="I91" s="157"/>
      <c r="J91" s="157"/>
      <c r="K91" s="7"/>
      <c r="L91" s="7"/>
    </row>
    <row r="92" spans="1:13" s="8" customFormat="1" ht="27">
      <c r="A92" s="48" t="s">
        <v>22</v>
      </c>
      <c r="B92" s="48" t="s">
        <v>3</v>
      </c>
      <c r="C92" s="49" t="s">
        <v>4</v>
      </c>
      <c r="D92" s="48" t="s">
        <v>5</v>
      </c>
      <c r="E92" s="50" t="s">
        <v>6</v>
      </c>
      <c r="F92" s="51" t="s">
        <v>23</v>
      </c>
      <c r="G92" s="52" t="s">
        <v>8</v>
      </c>
      <c r="H92" s="53" t="s">
        <v>9</v>
      </c>
      <c r="I92" s="54" t="s">
        <v>10</v>
      </c>
      <c r="J92" s="54" t="s">
        <v>11</v>
      </c>
      <c r="K92" s="117" t="s">
        <v>90</v>
      </c>
      <c r="L92" s="55" t="s">
        <v>13</v>
      </c>
    </row>
    <row r="93" spans="1:13" s="8" customFormat="1" ht="22.4" customHeight="1">
      <c r="A93" s="56">
        <v>1</v>
      </c>
      <c r="B93" s="6" t="s">
        <v>115</v>
      </c>
      <c r="C93" s="109" t="s">
        <v>116</v>
      </c>
      <c r="D93" s="6" t="s">
        <v>117</v>
      </c>
      <c r="E93" s="128">
        <v>60</v>
      </c>
      <c r="F93" s="129">
        <v>0</v>
      </c>
      <c r="G93" s="60">
        <f>ROUND(F93*(1+H93),2)</f>
        <v>0</v>
      </c>
      <c r="H93" s="61">
        <v>0.08</v>
      </c>
      <c r="I93" s="62">
        <f>ROUND(E93*F93,2)</f>
        <v>0</v>
      </c>
      <c r="J93" s="62">
        <f>ROUND(I93*(1+H93),2)</f>
        <v>0</v>
      </c>
      <c r="K93" s="2"/>
      <c r="L93" s="63"/>
    </row>
    <row r="94" spans="1:13" s="8" customFormat="1" ht="9">
      <c r="A94" s="155"/>
      <c r="B94" s="155"/>
      <c r="C94" s="155"/>
      <c r="D94" s="155"/>
      <c r="E94" s="155"/>
      <c r="F94" s="155"/>
      <c r="G94" s="64"/>
      <c r="H94" s="65" t="s">
        <v>26</v>
      </c>
      <c r="I94" s="66">
        <f>SUM(I93:I93)</f>
        <v>0</v>
      </c>
      <c r="J94" s="66">
        <f>SUM(J93:J93)</f>
        <v>0</v>
      </c>
      <c r="K94" s="67"/>
      <c r="L94" s="68"/>
    </row>
    <row r="95" spans="1:13">
      <c r="G95" s="8"/>
      <c r="K95" s="156" t="s">
        <v>18</v>
      </c>
      <c r="L95" s="156"/>
      <c r="M95" s="8"/>
    </row>
    <row r="96" spans="1:13">
      <c r="G96" s="8"/>
      <c r="K96" s="156" t="s">
        <v>19</v>
      </c>
      <c r="L96" s="156"/>
      <c r="M96" s="8"/>
    </row>
    <row r="97" spans="1:13" hidden="1">
      <c r="G97" s="8"/>
      <c r="K97" s="4"/>
      <c r="L97" s="4"/>
      <c r="M97" s="8"/>
    </row>
    <row r="98" spans="1:13" hidden="1">
      <c r="G98" s="8"/>
      <c r="K98" s="4"/>
      <c r="L98" s="4"/>
      <c r="M98" s="8"/>
    </row>
    <row r="99" spans="1:13" hidden="1">
      <c r="G99" s="8"/>
      <c r="K99" s="4"/>
      <c r="L99" s="4"/>
      <c r="M99" s="8"/>
    </row>
    <row r="100" spans="1:13" hidden="1">
      <c r="G100" s="8"/>
      <c r="K100" s="4"/>
      <c r="L100" s="4"/>
      <c r="M100" s="8"/>
    </row>
    <row r="101" spans="1:13" hidden="1">
      <c r="G101" s="8"/>
      <c r="K101" s="4"/>
      <c r="L101" s="4"/>
      <c r="M101" s="8"/>
    </row>
    <row r="102" spans="1:13" hidden="1">
      <c r="G102" s="8"/>
      <c r="K102" s="4"/>
      <c r="L102" s="4"/>
      <c r="M102" s="8"/>
    </row>
    <row r="103" spans="1:13" s="8" customFormat="1" ht="14.25" customHeight="1">
      <c r="A103" s="11"/>
      <c r="B103" s="12" t="s">
        <v>0</v>
      </c>
      <c r="C103" s="85" t="s">
        <v>118</v>
      </c>
      <c r="D103" s="157" t="s">
        <v>119</v>
      </c>
      <c r="E103" s="157"/>
      <c r="F103" s="157"/>
      <c r="G103" s="157"/>
      <c r="H103" s="157"/>
      <c r="I103" s="157"/>
      <c r="J103" s="157"/>
      <c r="K103" s="158"/>
      <c r="L103" s="158"/>
    </row>
    <row r="104" spans="1:13" s="8" customFormat="1" ht="27">
      <c r="A104" s="86" t="s">
        <v>2</v>
      </c>
      <c r="B104" s="49" t="s">
        <v>3</v>
      </c>
      <c r="C104" s="49" t="s">
        <v>4</v>
      </c>
      <c r="D104" s="87" t="s">
        <v>5</v>
      </c>
      <c r="E104" s="88" t="s">
        <v>6</v>
      </c>
      <c r="F104" s="89" t="s">
        <v>84</v>
      </c>
      <c r="G104" s="90" t="s">
        <v>8</v>
      </c>
      <c r="H104" s="87" t="s">
        <v>9</v>
      </c>
      <c r="I104" s="90" t="s">
        <v>10</v>
      </c>
      <c r="J104" s="90" t="s">
        <v>11</v>
      </c>
      <c r="K104" s="49" t="s">
        <v>12</v>
      </c>
      <c r="L104" s="49" t="s">
        <v>13</v>
      </c>
    </row>
    <row r="105" spans="1:13" s="8" customFormat="1" ht="12" customHeight="1">
      <c r="A105" s="91">
        <v>1</v>
      </c>
      <c r="B105" s="162" t="s">
        <v>120</v>
      </c>
      <c r="C105" s="35"/>
      <c r="D105" s="6" t="s">
        <v>121</v>
      </c>
      <c r="E105" s="70">
        <v>6</v>
      </c>
      <c r="F105" s="135">
        <v>0</v>
      </c>
      <c r="G105" s="72">
        <f>ROUND(F105*(1+H105),2)</f>
        <v>0</v>
      </c>
      <c r="H105" s="73">
        <v>0.08</v>
      </c>
      <c r="I105" s="74">
        <f>ROUND(F105*E105,2)</f>
        <v>0</v>
      </c>
      <c r="J105" s="74">
        <f>ROUND(I105*(1+H105),2)</f>
        <v>0</v>
      </c>
      <c r="K105" s="95"/>
      <c r="L105" s="96"/>
    </row>
    <row r="106" spans="1:13" s="8" customFormat="1" ht="11.25" customHeight="1">
      <c r="A106" s="91">
        <v>2</v>
      </c>
      <c r="B106" s="162"/>
      <c r="C106" s="35"/>
      <c r="D106" s="6" t="s">
        <v>122</v>
      </c>
      <c r="E106" s="76">
        <v>6</v>
      </c>
      <c r="F106" s="136">
        <v>0</v>
      </c>
      <c r="G106" s="24">
        <f>ROUND(F106*(1+H106),2)</f>
        <v>0</v>
      </c>
      <c r="H106" s="73">
        <v>0.08</v>
      </c>
      <c r="I106" s="24">
        <f>ROUND(F106*E106,2)</f>
        <v>0</v>
      </c>
      <c r="J106" s="24">
        <f>ROUND(I106*(1+H106),2)</f>
        <v>0</v>
      </c>
      <c r="K106" s="95"/>
      <c r="L106" s="96"/>
    </row>
    <row r="107" spans="1:13" s="8" customFormat="1" ht="9.75" customHeight="1">
      <c r="A107" s="91">
        <v>3</v>
      </c>
      <c r="B107" s="152" t="s">
        <v>123</v>
      </c>
      <c r="C107" s="80"/>
      <c r="D107" s="6" t="s">
        <v>121</v>
      </c>
      <c r="E107" s="76">
        <v>6</v>
      </c>
      <c r="F107" s="135">
        <v>0</v>
      </c>
      <c r="G107" s="24">
        <f>ROUND(F107*(1+H107),2)</f>
        <v>0</v>
      </c>
      <c r="H107" s="73">
        <v>0.08</v>
      </c>
      <c r="I107" s="24">
        <f>ROUND(F107*E107,2)</f>
        <v>0</v>
      </c>
      <c r="J107" s="24">
        <f>ROUND(I107*(1+H107),2)</f>
        <v>0</v>
      </c>
      <c r="K107" s="95"/>
      <c r="L107" s="96"/>
    </row>
    <row r="108" spans="1:13" s="8" customFormat="1" ht="9">
      <c r="A108" s="91">
        <v>4</v>
      </c>
      <c r="B108" s="152"/>
      <c r="C108" s="80"/>
      <c r="D108" s="6" t="s">
        <v>122</v>
      </c>
      <c r="E108" s="76">
        <v>6</v>
      </c>
      <c r="F108" s="136">
        <v>0</v>
      </c>
      <c r="G108" s="24">
        <f>ROUND(F108*(1+H108),2)</f>
        <v>0</v>
      </c>
      <c r="H108" s="73">
        <v>0.08</v>
      </c>
      <c r="I108" s="24">
        <f>ROUND(F108*E108,2)</f>
        <v>0</v>
      </c>
      <c r="J108" s="24">
        <f>ROUND(I108*(1+H108),2)</f>
        <v>0</v>
      </c>
      <c r="K108" s="95"/>
      <c r="L108" s="96"/>
    </row>
    <row r="109" spans="1:13" s="8" customFormat="1" ht="9">
      <c r="A109" s="82"/>
      <c r="B109" s="97"/>
      <c r="C109" s="98"/>
      <c r="D109" s="99"/>
      <c r="E109" s="100"/>
      <c r="F109" s="101"/>
      <c r="G109" s="102"/>
      <c r="H109" s="103" t="s">
        <v>17</v>
      </c>
      <c r="I109" s="104">
        <f>SUM(I105:I108)</f>
        <v>0</v>
      </c>
      <c r="J109" s="104">
        <f>SUM(J105:J108)</f>
        <v>0</v>
      </c>
      <c r="K109" s="105"/>
      <c r="L109" s="106"/>
    </row>
    <row r="110" spans="1:13" s="8" customFormat="1" ht="14.4" customHeight="1">
      <c r="A110" s="82"/>
      <c r="B110" s="97"/>
      <c r="C110" s="98"/>
      <c r="D110" s="99"/>
      <c r="E110" s="100"/>
      <c r="F110" s="101"/>
      <c r="G110" s="102"/>
      <c r="H110" s="107"/>
      <c r="I110" s="46"/>
      <c r="J110" s="46"/>
      <c r="K110" s="156" t="s">
        <v>18</v>
      </c>
      <c r="L110" s="156"/>
    </row>
    <row r="111" spans="1:13" s="8" customFormat="1" ht="13.75" customHeight="1">
      <c r="A111" s="82"/>
      <c r="B111" s="83"/>
      <c r="C111" s="108"/>
      <c r="D111" s="99"/>
      <c r="E111" s="100"/>
      <c r="F111" s="101"/>
      <c r="G111" s="102"/>
      <c r="H111" s="107"/>
      <c r="K111" s="156" t="s">
        <v>19</v>
      </c>
      <c r="L111" s="156"/>
    </row>
    <row r="112" spans="1:13" s="8" customFormat="1" ht="14.25" customHeight="1">
      <c r="A112" s="11"/>
      <c r="B112" s="12" t="s">
        <v>0</v>
      </c>
      <c r="C112" s="47" t="s">
        <v>124</v>
      </c>
      <c r="D112" s="151" t="s">
        <v>125</v>
      </c>
      <c r="E112" s="151"/>
      <c r="F112" s="151"/>
      <c r="G112" s="151"/>
      <c r="H112" s="151"/>
      <c r="I112" s="151"/>
      <c r="J112" s="151"/>
      <c r="K112" s="163"/>
      <c r="L112" s="163"/>
    </row>
    <row r="113" spans="1:12" s="8" customFormat="1" ht="27">
      <c r="A113" s="14" t="s">
        <v>2</v>
      </c>
      <c r="B113" s="15" t="s">
        <v>3</v>
      </c>
      <c r="C113" s="15" t="s">
        <v>4</v>
      </c>
      <c r="D113" s="15" t="s">
        <v>5</v>
      </c>
      <c r="E113" s="16" t="s">
        <v>6</v>
      </c>
      <c r="F113" s="17" t="s">
        <v>7</v>
      </c>
      <c r="G113" s="18" t="s">
        <v>8</v>
      </c>
      <c r="H113" s="15" t="s">
        <v>9</v>
      </c>
      <c r="I113" s="18" t="s">
        <v>10</v>
      </c>
      <c r="J113" s="18" t="s">
        <v>11</v>
      </c>
      <c r="K113" s="15" t="s">
        <v>12</v>
      </c>
      <c r="L113" s="15" t="s">
        <v>13</v>
      </c>
    </row>
    <row r="114" spans="1:12" s="8" customFormat="1" ht="76.5" customHeight="1">
      <c r="A114" s="19">
        <v>1</v>
      </c>
      <c r="B114" s="137" t="s">
        <v>126</v>
      </c>
      <c r="C114" s="20"/>
      <c r="D114" s="21" t="s">
        <v>127</v>
      </c>
      <c r="E114" s="76">
        <v>1300</v>
      </c>
      <c r="F114" s="77">
        <v>0</v>
      </c>
      <c r="G114" s="24">
        <f t="shared" ref="G114:G129" si="3">ROUND(F114*(1+H114),2)</f>
        <v>0</v>
      </c>
      <c r="H114" s="25">
        <v>0.05</v>
      </c>
      <c r="I114" s="24">
        <f t="shared" ref="I114:I123" si="4">ROUND(F114*E114,2)</f>
        <v>0</v>
      </c>
      <c r="J114" s="24">
        <f t="shared" ref="J114:J123" si="5">ROUND(I114*(1+H114),2)</f>
        <v>0</v>
      </c>
      <c r="K114" s="26"/>
      <c r="L114" s="27"/>
    </row>
    <row r="115" spans="1:12" s="8" customFormat="1" ht="81.75" customHeight="1">
      <c r="A115" s="19">
        <v>2</v>
      </c>
      <c r="B115" s="137" t="s">
        <v>128</v>
      </c>
      <c r="C115" s="25"/>
      <c r="D115" s="21" t="s">
        <v>129</v>
      </c>
      <c r="E115" s="76">
        <v>66</v>
      </c>
      <c r="F115" s="77">
        <v>0</v>
      </c>
      <c r="G115" s="24">
        <f t="shared" si="3"/>
        <v>0</v>
      </c>
      <c r="H115" s="25">
        <v>0.05</v>
      </c>
      <c r="I115" s="24">
        <f t="shared" si="4"/>
        <v>0</v>
      </c>
      <c r="J115" s="24">
        <f t="shared" si="5"/>
        <v>0</v>
      </c>
      <c r="K115" s="26"/>
      <c r="L115" s="27"/>
    </row>
    <row r="116" spans="1:12" s="8" customFormat="1" ht="51.65" customHeight="1">
      <c r="A116" s="19">
        <v>3</v>
      </c>
      <c r="B116" s="138" t="s">
        <v>130</v>
      </c>
      <c r="C116" s="25"/>
      <c r="D116" s="21" t="s">
        <v>131</v>
      </c>
      <c r="E116" s="76">
        <v>420</v>
      </c>
      <c r="F116" s="77">
        <v>0</v>
      </c>
      <c r="G116" s="24">
        <f t="shared" si="3"/>
        <v>0</v>
      </c>
      <c r="H116" s="25">
        <v>0.05</v>
      </c>
      <c r="I116" s="24">
        <f t="shared" si="4"/>
        <v>0</v>
      </c>
      <c r="J116" s="24">
        <f t="shared" si="5"/>
        <v>0</v>
      </c>
      <c r="K116" s="26"/>
      <c r="L116" s="27"/>
    </row>
    <row r="117" spans="1:12" s="8" customFormat="1" ht="53.4" customHeight="1">
      <c r="A117" s="19">
        <v>4</v>
      </c>
      <c r="B117" s="138" t="s">
        <v>132</v>
      </c>
      <c r="C117" s="25"/>
      <c r="D117" s="21" t="s">
        <v>131</v>
      </c>
      <c r="E117" s="76">
        <v>240</v>
      </c>
      <c r="F117" s="77">
        <v>0</v>
      </c>
      <c r="G117" s="24">
        <f t="shared" si="3"/>
        <v>0</v>
      </c>
      <c r="H117" s="25">
        <v>0.05</v>
      </c>
      <c r="I117" s="24">
        <f t="shared" si="4"/>
        <v>0</v>
      </c>
      <c r="J117" s="24">
        <f t="shared" si="5"/>
        <v>0</v>
      </c>
      <c r="K117" s="26"/>
      <c r="L117" s="27"/>
    </row>
    <row r="118" spans="1:12" s="8" customFormat="1" ht="70.650000000000006" customHeight="1">
      <c r="A118" s="19">
        <v>5</v>
      </c>
      <c r="B118" s="138" t="s">
        <v>133</v>
      </c>
      <c r="C118" s="20"/>
      <c r="D118" s="21" t="s">
        <v>131</v>
      </c>
      <c r="E118" s="76">
        <v>480</v>
      </c>
      <c r="F118" s="77">
        <v>0</v>
      </c>
      <c r="G118" s="24">
        <f t="shared" si="3"/>
        <v>0</v>
      </c>
      <c r="H118" s="25">
        <v>0.05</v>
      </c>
      <c r="I118" s="24">
        <f t="shared" si="4"/>
        <v>0</v>
      </c>
      <c r="J118" s="24">
        <f t="shared" si="5"/>
        <v>0</v>
      </c>
      <c r="K118" s="26"/>
      <c r="L118" s="27"/>
    </row>
    <row r="119" spans="1:12" s="8" customFormat="1" ht="68.25" customHeight="1">
      <c r="A119" s="19">
        <v>6</v>
      </c>
      <c r="B119" s="138" t="s">
        <v>134</v>
      </c>
      <c r="C119" s="20"/>
      <c r="D119" s="21" t="s">
        <v>131</v>
      </c>
      <c r="E119" s="76">
        <v>760</v>
      </c>
      <c r="F119" s="77">
        <v>0</v>
      </c>
      <c r="G119" s="24">
        <f t="shared" si="3"/>
        <v>0</v>
      </c>
      <c r="H119" s="25">
        <v>0.05</v>
      </c>
      <c r="I119" s="24">
        <f t="shared" si="4"/>
        <v>0</v>
      </c>
      <c r="J119" s="24">
        <f t="shared" si="5"/>
        <v>0</v>
      </c>
      <c r="K119" s="26"/>
      <c r="L119" s="27"/>
    </row>
    <row r="120" spans="1:12" ht="62.5" customHeight="1">
      <c r="A120" s="19">
        <v>7</v>
      </c>
      <c r="B120" s="139" t="s">
        <v>135</v>
      </c>
      <c r="C120" s="20"/>
      <c r="D120" s="21" t="s">
        <v>127</v>
      </c>
      <c r="E120" s="76">
        <v>300</v>
      </c>
      <c r="F120" s="77">
        <v>0</v>
      </c>
      <c r="G120" s="24">
        <f t="shared" si="3"/>
        <v>0</v>
      </c>
      <c r="H120" s="25">
        <v>0.05</v>
      </c>
      <c r="I120" s="24">
        <f t="shared" si="4"/>
        <v>0</v>
      </c>
      <c r="J120" s="24">
        <f t="shared" si="5"/>
        <v>0</v>
      </c>
      <c r="K120" s="26"/>
      <c r="L120" s="27"/>
    </row>
    <row r="121" spans="1:12" ht="57" customHeight="1">
      <c r="A121" s="19">
        <v>8</v>
      </c>
      <c r="B121" s="140" t="s">
        <v>136</v>
      </c>
      <c r="C121" s="20"/>
      <c r="D121" s="21" t="s">
        <v>127</v>
      </c>
      <c r="E121" s="76">
        <v>320</v>
      </c>
      <c r="F121" s="77">
        <v>0</v>
      </c>
      <c r="G121" s="24">
        <f t="shared" si="3"/>
        <v>0</v>
      </c>
      <c r="H121" s="25">
        <v>0.05</v>
      </c>
      <c r="I121" s="24">
        <f t="shared" si="4"/>
        <v>0</v>
      </c>
      <c r="J121" s="24">
        <f t="shared" si="5"/>
        <v>0</v>
      </c>
      <c r="K121" s="26"/>
      <c r="L121" s="27"/>
    </row>
    <row r="122" spans="1:12" ht="51" customHeight="1">
      <c r="A122" s="19">
        <v>9</v>
      </c>
      <c r="B122" s="141" t="s">
        <v>137</v>
      </c>
      <c r="C122" s="20"/>
      <c r="D122" s="21" t="s">
        <v>127</v>
      </c>
      <c r="E122" s="76">
        <v>150</v>
      </c>
      <c r="F122" s="77">
        <v>0</v>
      </c>
      <c r="G122" s="24">
        <f t="shared" si="3"/>
        <v>0</v>
      </c>
      <c r="H122" s="25">
        <v>0.05</v>
      </c>
      <c r="I122" s="24">
        <f t="shared" si="4"/>
        <v>0</v>
      </c>
      <c r="J122" s="24">
        <f t="shared" si="5"/>
        <v>0</v>
      </c>
      <c r="K122" s="26"/>
      <c r="L122" s="27"/>
    </row>
    <row r="123" spans="1:12" ht="51.65" customHeight="1">
      <c r="A123" s="19">
        <v>10</v>
      </c>
      <c r="B123" s="141" t="s">
        <v>138</v>
      </c>
      <c r="C123" s="20"/>
      <c r="D123" s="21" t="s">
        <v>127</v>
      </c>
      <c r="E123" s="76">
        <v>200</v>
      </c>
      <c r="F123" s="77">
        <v>0</v>
      </c>
      <c r="G123" s="24">
        <f t="shared" si="3"/>
        <v>0</v>
      </c>
      <c r="H123" s="25">
        <v>0.05</v>
      </c>
      <c r="I123" s="24">
        <f t="shared" si="4"/>
        <v>0</v>
      </c>
      <c r="J123" s="24">
        <f t="shared" si="5"/>
        <v>0</v>
      </c>
      <c r="K123" s="26"/>
      <c r="L123" s="27"/>
    </row>
    <row r="124" spans="1:12" ht="51.65" customHeight="1">
      <c r="A124" s="19">
        <v>11</v>
      </c>
      <c r="B124" s="137" t="s">
        <v>139</v>
      </c>
      <c r="C124" s="20"/>
      <c r="D124" s="21" t="s">
        <v>127</v>
      </c>
      <c r="E124" s="76">
        <v>100</v>
      </c>
      <c r="F124" s="77">
        <v>0</v>
      </c>
      <c r="G124" s="24">
        <f t="shared" si="3"/>
        <v>0</v>
      </c>
      <c r="H124" s="25">
        <v>0.05</v>
      </c>
      <c r="I124" s="24">
        <v>0</v>
      </c>
      <c r="J124" s="24">
        <v>0</v>
      </c>
      <c r="K124" s="26"/>
      <c r="L124" s="27"/>
    </row>
    <row r="125" spans="1:12" ht="75.75" customHeight="1">
      <c r="A125" s="19">
        <v>12</v>
      </c>
      <c r="B125" s="137" t="s">
        <v>140</v>
      </c>
      <c r="C125" s="20"/>
      <c r="D125" s="21" t="s">
        <v>127</v>
      </c>
      <c r="E125" s="76">
        <v>200</v>
      </c>
      <c r="F125" s="77">
        <v>0</v>
      </c>
      <c r="G125" s="24">
        <f t="shared" si="3"/>
        <v>0</v>
      </c>
      <c r="H125" s="25">
        <v>0.05</v>
      </c>
      <c r="I125" s="24">
        <f>ROUND(F125*E125,2)</f>
        <v>0</v>
      </c>
      <c r="J125" s="24">
        <v>0</v>
      </c>
      <c r="K125" s="26"/>
      <c r="L125" s="27"/>
    </row>
    <row r="126" spans="1:12" ht="51.65" customHeight="1">
      <c r="A126" s="19">
        <v>13</v>
      </c>
      <c r="B126" s="142" t="s">
        <v>141</v>
      </c>
      <c r="C126" s="20"/>
      <c r="D126" s="21" t="s">
        <v>127</v>
      </c>
      <c r="E126" s="76">
        <v>30</v>
      </c>
      <c r="F126" s="77">
        <v>0</v>
      </c>
      <c r="G126" s="24">
        <f t="shared" si="3"/>
        <v>0</v>
      </c>
      <c r="H126" s="25">
        <v>0.05</v>
      </c>
      <c r="I126" s="24">
        <f>ROUND(F126*E126,2)</f>
        <v>0</v>
      </c>
      <c r="J126" s="24">
        <v>0</v>
      </c>
      <c r="K126" s="26"/>
      <c r="L126" s="27"/>
    </row>
    <row r="127" spans="1:12" ht="51.65" customHeight="1">
      <c r="A127" s="19">
        <v>14</v>
      </c>
      <c r="B127" s="137" t="s">
        <v>142</v>
      </c>
      <c r="C127" s="20"/>
      <c r="D127" s="21" t="s">
        <v>127</v>
      </c>
      <c r="E127" s="76">
        <v>30</v>
      </c>
      <c r="F127" s="77">
        <v>0</v>
      </c>
      <c r="G127" s="24">
        <f t="shared" si="3"/>
        <v>0</v>
      </c>
      <c r="H127" s="25">
        <v>0.05</v>
      </c>
      <c r="I127" s="24">
        <f>ROUND(F127*E127,2)</f>
        <v>0</v>
      </c>
      <c r="J127" s="24">
        <v>0</v>
      </c>
      <c r="K127" s="26"/>
      <c r="L127" s="27"/>
    </row>
    <row r="128" spans="1:12" ht="52.25" customHeight="1">
      <c r="A128" s="19">
        <v>15</v>
      </c>
      <c r="B128" s="143" t="s">
        <v>143</v>
      </c>
      <c r="C128" s="20"/>
      <c r="D128" s="21"/>
      <c r="E128" s="76">
        <v>140</v>
      </c>
      <c r="F128" s="77">
        <v>0</v>
      </c>
      <c r="G128" s="24">
        <f t="shared" si="3"/>
        <v>0</v>
      </c>
      <c r="H128" s="25">
        <v>0.08</v>
      </c>
      <c r="I128" s="24">
        <f>ROUND(F128*E128,2)</f>
        <v>0</v>
      </c>
      <c r="J128" s="24">
        <f>ROUND(I128*(1+H128),2)</f>
        <v>0</v>
      </c>
      <c r="K128" s="26"/>
      <c r="L128" s="27"/>
    </row>
    <row r="129" spans="1:13" ht="27" customHeight="1">
      <c r="A129" s="19">
        <v>16</v>
      </c>
      <c r="B129" s="143" t="s">
        <v>144</v>
      </c>
      <c r="C129" s="144"/>
      <c r="D129" s="21"/>
      <c r="E129" s="76">
        <v>800</v>
      </c>
      <c r="F129" s="77">
        <v>0</v>
      </c>
      <c r="G129" s="24">
        <f t="shared" si="3"/>
        <v>0</v>
      </c>
      <c r="H129" s="25">
        <v>0.08</v>
      </c>
      <c r="I129" s="24">
        <f>ROUND(F129*E129,2)</f>
        <v>0</v>
      </c>
      <c r="J129" s="24">
        <f>ROUND(I129*(1+H129),2)</f>
        <v>0</v>
      </c>
      <c r="K129" s="26"/>
      <c r="L129" s="27"/>
    </row>
    <row r="130" spans="1:13" ht="14.25" customHeight="1">
      <c r="A130" s="28"/>
      <c r="B130" s="29"/>
      <c r="C130" s="30"/>
      <c r="D130" s="31"/>
      <c r="E130" s="32"/>
      <c r="F130" s="33"/>
      <c r="G130" s="34"/>
      <c r="H130" s="35" t="s">
        <v>17</v>
      </c>
      <c r="I130" s="36">
        <f>SUM(I114:I129)</f>
        <v>0</v>
      </c>
      <c r="J130" s="36">
        <f>SUM(J114:J129)</f>
        <v>0</v>
      </c>
      <c r="K130" s="37"/>
      <c r="L130" s="38"/>
    </row>
    <row r="131" spans="1:13" ht="14.25" customHeight="1">
      <c r="A131" s="39"/>
      <c r="B131" s="164" t="s">
        <v>145</v>
      </c>
      <c r="C131" s="164"/>
      <c r="D131" s="164"/>
      <c r="E131" s="164"/>
      <c r="F131" s="164"/>
      <c r="G131" s="164"/>
      <c r="H131" s="164"/>
      <c r="I131" s="164"/>
      <c r="J131" s="164"/>
      <c r="K131" s="156" t="s">
        <v>18</v>
      </c>
      <c r="L131" s="156"/>
    </row>
    <row r="132" spans="1:13">
      <c r="A132" s="82"/>
      <c r="B132" s="83"/>
      <c r="C132" s="84"/>
      <c r="D132" s="84"/>
      <c r="E132" s="41"/>
      <c r="F132" s="42"/>
      <c r="G132" s="44"/>
      <c r="H132" s="45"/>
      <c r="K132" s="156" t="s">
        <v>19</v>
      </c>
      <c r="L132" s="156"/>
      <c r="M132" s="8"/>
    </row>
    <row r="133" spans="1:13">
      <c r="G133" s="8"/>
      <c r="K133" s="156"/>
      <c r="L133" s="156"/>
      <c r="M133" s="8"/>
    </row>
    <row r="134" spans="1:13">
      <c r="G134" s="8"/>
      <c r="K134" s="156"/>
      <c r="L134" s="156"/>
    </row>
    <row r="136" spans="1:13" ht="20.25" customHeight="1">
      <c r="B136" s="145" t="s">
        <v>0</v>
      </c>
      <c r="C136" s="165" t="s">
        <v>146</v>
      </c>
      <c r="D136" s="165"/>
      <c r="E136" s="165" t="s">
        <v>147</v>
      </c>
      <c r="F136" s="165"/>
    </row>
    <row r="137" spans="1:13" ht="10.5" customHeight="1">
      <c r="B137" s="166" t="s">
        <v>148</v>
      </c>
      <c r="C137" s="167">
        <f>I6</f>
        <v>0</v>
      </c>
      <c r="D137" s="167"/>
      <c r="E137" s="168">
        <f>J6</f>
        <v>0</v>
      </c>
      <c r="F137" s="168"/>
    </row>
    <row r="138" spans="1:13" ht="9.75" customHeight="1">
      <c r="B138" s="166"/>
      <c r="C138" s="167"/>
      <c r="D138" s="167"/>
      <c r="E138" s="168"/>
      <c r="F138" s="168"/>
    </row>
    <row r="139" spans="1:13" ht="9.75" customHeight="1">
      <c r="B139" s="166" t="s">
        <v>149</v>
      </c>
      <c r="C139" s="167">
        <f>I12</f>
        <v>0</v>
      </c>
      <c r="D139" s="167"/>
      <c r="E139" s="168">
        <f>J12</f>
        <v>0</v>
      </c>
      <c r="F139" s="168"/>
    </row>
    <row r="140" spans="1:13" ht="9.75" customHeight="1">
      <c r="B140" s="166"/>
      <c r="C140" s="167"/>
      <c r="D140" s="167"/>
      <c r="E140" s="168"/>
      <c r="F140" s="168"/>
    </row>
    <row r="141" spans="1:13" ht="11.25" customHeight="1">
      <c r="B141" s="166" t="s">
        <v>150</v>
      </c>
      <c r="C141" s="167">
        <f>I37</f>
        <v>0</v>
      </c>
      <c r="D141" s="167"/>
      <c r="E141" s="168">
        <f>J37</f>
        <v>0</v>
      </c>
      <c r="F141" s="168"/>
    </row>
    <row r="142" spans="1:13" ht="9.75" customHeight="1">
      <c r="B142" s="166"/>
      <c r="C142" s="167"/>
      <c r="D142" s="167"/>
      <c r="E142" s="168"/>
      <c r="F142" s="168"/>
    </row>
    <row r="143" spans="1:13" ht="11.25" customHeight="1">
      <c r="B143" s="169" t="s">
        <v>151</v>
      </c>
      <c r="C143" s="167">
        <f>I44</f>
        <v>0</v>
      </c>
      <c r="D143" s="167"/>
      <c r="E143" s="168">
        <f>J44</f>
        <v>0</v>
      </c>
      <c r="F143" s="168"/>
    </row>
    <row r="144" spans="1:13" ht="9.75" customHeight="1">
      <c r="B144" s="169"/>
      <c r="C144" s="167"/>
      <c r="D144" s="167"/>
      <c r="E144" s="168"/>
      <c r="F144" s="168"/>
    </row>
    <row r="145" spans="2:6" ht="11.25" customHeight="1">
      <c r="B145" s="166" t="s">
        <v>152</v>
      </c>
      <c r="C145" s="167">
        <f>I51</f>
        <v>0</v>
      </c>
      <c r="D145" s="167"/>
      <c r="E145" s="168">
        <f>J51</f>
        <v>0</v>
      </c>
      <c r="F145" s="168"/>
    </row>
    <row r="146" spans="2:6" ht="9.75" customHeight="1">
      <c r="B146" s="166"/>
      <c r="C146" s="167"/>
      <c r="D146" s="167"/>
      <c r="E146" s="168"/>
      <c r="F146" s="168"/>
    </row>
    <row r="147" spans="2:6" ht="11.25" customHeight="1">
      <c r="B147" s="166" t="s">
        <v>153</v>
      </c>
      <c r="C147" s="167">
        <f>I59</f>
        <v>0</v>
      </c>
      <c r="D147" s="167"/>
      <c r="E147" s="168">
        <f>J59</f>
        <v>0</v>
      </c>
      <c r="F147" s="168"/>
    </row>
    <row r="148" spans="2:6" ht="9.75" customHeight="1">
      <c r="B148" s="166"/>
      <c r="C148" s="167"/>
      <c r="D148" s="167"/>
      <c r="E148" s="168"/>
      <c r="F148" s="168"/>
    </row>
    <row r="149" spans="2:6" ht="11.25" customHeight="1">
      <c r="B149" s="166" t="s">
        <v>154</v>
      </c>
      <c r="C149" s="167">
        <f>I67</f>
        <v>0</v>
      </c>
      <c r="D149" s="167"/>
      <c r="E149" s="168">
        <f>J67</f>
        <v>0</v>
      </c>
      <c r="F149" s="168"/>
    </row>
    <row r="150" spans="2:6" ht="9.75" customHeight="1">
      <c r="B150" s="166"/>
      <c r="C150" s="167"/>
      <c r="D150" s="167"/>
      <c r="E150" s="168"/>
      <c r="F150" s="168"/>
    </row>
    <row r="151" spans="2:6" ht="9.75" customHeight="1">
      <c r="B151" s="166" t="s">
        <v>155</v>
      </c>
      <c r="C151" s="171">
        <f>I73</f>
        <v>0</v>
      </c>
      <c r="D151" s="171"/>
      <c r="E151" s="168">
        <f>J73</f>
        <v>0</v>
      </c>
      <c r="F151" s="168"/>
    </row>
    <row r="152" spans="2:6" ht="9.75" customHeight="1">
      <c r="B152" s="166"/>
      <c r="C152" s="171"/>
      <c r="D152" s="171"/>
      <c r="E152" s="168"/>
      <c r="F152" s="168"/>
    </row>
    <row r="153" spans="2:6" ht="11.25" customHeight="1">
      <c r="B153" s="166" t="s">
        <v>156</v>
      </c>
      <c r="C153" s="167">
        <f>I79</f>
        <v>0</v>
      </c>
      <c r="D153" s="167"/>
      <c r="E153" s="168">
        <f>J79</f>
        <v>0</v>
      </c>
      <c r="F153" s="168"/>
    </row>
    <row r="154" spans="2:6" ht="9.75" customHeight="1">
      <c r="B154" s="166"/>
      <c r="C154" s="167"/>
      <c r="D154" s="167"/>
      <c r="E154" s="168"/>
      <c r="F154" s="168"/>
    </row>
    <row r="155" spans="2:6" ht="16" customHeight="1">
      <c r="B155" s="146" t="s">
        <v>157</v>
      </c>
      <c r="C155" s="167">
        <f>I88</f>
        <v>0</v>
      </c>
      <c r="D155" s="167"/>
      <c r="E155" s="168">
        <f>+J88</f>
        <v>0</v>
      </c>
      <c r="F155" s="168"/>
    </row>
    <row r="156" spans="2:6" ht="16.649999999999999" customHeight="1">
      <c r="B156" s="146" t="s">
        <v>158</v>
      </c>
      <c r="C156" s="167">
        <f>I94</f>
        <v>0</v>
      </c>
      <c r="D156" s="167"/>
      <c r="E156" s="168">
        <f>J94</f>
        <v>0</v>
      </c>
      <c r="F156" s="168"/>
    </row>
    <row r="157" spans="2:6" ht="18.899999999999999" customHeight="1">
      <c r="B157" s="146" t="s">
        <v>159</v>
      </c>
      <c r="C157" s="167">
        <f>I109</f>
        <v>0</v>
      </c>
      <c r="D157" s="167"/>
      <c r="E157" s="168">
        <f>J109</f>
        <v>0</v>
      </c>
      <c r="F157" s="168"/>
    </row>
    <row r="158" spans="2:6" ht="20.65" customHeight="1">
      <c r="B158" s="146" t="s">
        <v>160</v>
      </c>
      <c r="C158" s="167">
        <f>I130</f>
        <v>0</v>
      </c>
      <c r="D158" s="167"/>
      <c r="E158" s="168">
        <f>J130</f>
        <v>0</v>
      </c>
      <c r="F158" s="168"/>
    </row>
    <row r="159" spans="2:6">
      <c r="B159" s="147" t="s">
        <v>161</v>
      </c>
      <c r="C159" s="167">
        <f>SUM(C137:D158)</f>
        <v>0</v>
      </c>
      <c r="D159" s="167"/>
      <c r="E159" s="170">
        <f>SUM(E137:F158)</f>
        <v>0</v>
      </c>
      <c r="F159" s="170"/>
    </row>
  </sheetData>
  <mergeCells count="109">
    <mergeCell ref="B149:B150"/>
    <mergeCell ref="C149:D150"/>
    <mergeCell ref="E149:F150"/>
    <mergeCell ref="C157:D157"/>
    <mergeCell ref="E157:F157"/>
    <mergeCell ref="C158:D158"/>
    <mergeCell ref="E158:F158"/>
    <mergeCell ref="C159:D159"/>
    <mergeCell ref="E159:F159"/>
    <mergeCell ref="B151:B152"/>
    <mergeCell ref="C151:D152"/>
    <mergeCell ref="E151:F152"/>
    <mergeCell ref="B153:B154"/>
    <mergeCell ref="C153:D154"/>
    <mergeCell ref="E153:F154"/>
    <mergeCell ref="C155:D155"/>
    <mergeCell ref="E155:F155"/>
    <mergeCell ref="C156:D156"/>
    <mergeCell ref="E156:F156"/>
    <mergeCell ref="B143:B144"/>
    <mergeCell ref="C143:D144"/>
    <mergeCell ref="E143:F144"/>
    <mergeCell ref="B145:B146"/>
    <mergeCell ref="C145:D146"/>
    <mergeCell ref="E145:F146"/>
    <mergeCell ref="B147:B148"/>
    <mergeCell ref="C147:D148"/>
    <mergeCell ref="E147:F148"/>
    <mergeCell ref="B137:B138"/>
    <mergeCell ref="C137:D138"/>
    <mergeCell ref="E137:F138"/>
    <mergeCell ref="B139:B140"/>
    <mergeCell ref="C139:D140"/>
    <mergeCell ref="E139:F140"/>
    <mergeCell ref="B141:B142"/>
    <mergeCell ref="C141:D142"/>
    <mergeCell ref="E141:F142"/>
    <mergeCell ref="D112:J112"/>
    <mergeCell ref="K112:L112"/>
    <mergeCell ref="B131:J131"/>
    <mergeCell ref="K131:L131"/>
    <mergeCell ref="K132:L132"/>
    <mergeCell ref="K133:L133"/>
    <mergeCell ref="K134:L134"/>
    <mergeCell ref="C136:D136"/>
    <mergeCell ref="E136:F136"/>
    <mergeCell ref="A94:F94"/>
    <mergeCell ref="K95:L95"/>
    <mergeCell ref="K96:L96"/>
    <mergeCell ref="D103:J103"/>
    <mergeCell ref="K103:L103"/>
    <mergeCell ref="B105:B106"/>
    <mergeCell ref="B107:B108"/>
    <mergeCell ref="K110:L110"/>
    <mergeCell ref="K111:L111"/>
    <mergeCell ref="A84:A85"/>
    <mergeCell ref="B84:B85"/>
    <mergeCell ref="A86:A87"/>
    <mergeCell ref="B86:B87"/>
    <mergeCell ref="A88:F88"/>
    <mergeCell ref="K89:L89"/>
    <mergeCell ref="K90:L90"/>
    <mergeCell ref="A91:B91"/>
    <mergeCell ref="D91:J91"/>
    <mergeCell ref="K74:L74"/>
    <mergeCell ref="K75:L75"/>
    <mergeCell ref="A76:B76"/>
    <mergeCell ref="D76:J76"/>
    <mergeCell ref="A79:F79"/>
    <mergeCell ref="K80:L80"/>
    <mergeCell ref="K81:L81"/>
    <mergeCell ref="A82:B82"/>
    <mergeCell ref="D82:J82"/>
    <mergeCell ref="K62:L62"/>
    <mergeCell ref="K63:L63"/>
    <mergeCell ref="A64:B64"/>
    <mergeCell ref="A67:F67"/>
    <mergeCell ref="K68:L68"/>
    <mergeCell ref="K69:L69"/>
    <mergeCell ref="A70:B70"/>
    <mergeCell ref="D70:J70"/>
    <mergeCell ref="A73:F73"/>
    <mergeCell ref="D47:J47"/>
    <mergeCell ref="K47:L47"/>
    <mergeCell ref="K52:L52"/>
    <mergeCell ref="K53:L53"/>
    <mergeCell ref="D54:J54"/>
    <mergeCell ref="K54:L54"/>
    <mergeCell ref="B56:B58"/>
    <mergeCell ref="K60:L60"/>
    <mergeCell ref="K61:L61"/>
    <mergeCell ref="K14:L14"/>
    <mergeCell ref="D15:L15"/>
    <mergeCell ref="K38:L38"/>
    <mergeCell ref="K39:L39"/>
    <mergeCell ref="D40:J40"/>
    <mergeCell ref="K40:L40"/>
    <mergeCell ref="B42:B43"/>
    <mergeCell ref="K45:L45"/>
    <mergeCell ref="K46:L46"/>
    <mergeCell ref="A1:L1"/>
    <mergeCell ref="D2:L2"/>
    <mergeCell ref="B4:B5"/>
    <mergeCell ref="K7:L7"/>
    <mergeCell ref="K8:L8"/>
    <mergeCell ref="A9:B9"/>
    <mergeCell ref="D9:L9"/>
    <mergeCell ref="A12:F12"/>
    <mergeCell ref="K13:L13"/>
  </mergeCells>
  <pageMargins left="0" right="0" top="0.39374999999999999" bottom="0.39374999999999999" header="0" footer="0"/>
  <pageSetup paperSize="9" firstPageNumber="0" orientation="portrait" horizontalDpi="300" verticalDpi="300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dc:description/>
  <cp:lastModifiedBy>ŁUKASZ MATUSIAK</cp:lastModifiedBy>
  <cp:revision>75</cp:revision>
  <cp:lastPrinted>2023-03-13T08:59:16Z</cp:lastPrinted>
  <dcterms:created xsi:type="dcterms:W3CDTF">2018-07-23T08:09:00Z</dcterms:created>
  <dcterms:modified xsi:type="dcterms:W3CDTF">2023-03-28T11:04:41Z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