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.lisewski\Desktop\KOSZTORYSY OFERTOWE\"/>
    </mc:Choice>
  </mc:AlternateContent>
  <xr:revisionPtr revIDLastSave="0" documentId="13_ncr:1_{5A68D043-7252-4B51-A14E-1C9844DA2BD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o" sheetId="1" r:id="rId1"/>
    <sheet name="Formularz ofertow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1" i="3" l="1"/>
  <c r="L162" i="3"/>
  <c r="K161" i="3"/>
  <c r="K162" i="3"/>
  <c r="I159" i="3"/>
  <c r="K159" i="3" s="1"/>
  <c r="I161" i="3"/>
  <c r="L159" i="3" l="1"/>
  <c r="I160" i="3"/>
  <c r="G74" i="3"/>
  <c r="I74" i="3"/>
  <c r="K74" i="3" s="1"/>
  <c r="I75" i="3"/>
  <c r="I56" i="3"/>
  <c r="I57" i="3"/>
  <c r="I58" i="3"/>
  <c r="K58" i="3" s="1"/>
  <c r="I152" i="3"/>
  <c r="K152" i="3" s="1"/>
  <c r="I59" i="3"/>
  <c r="K59" i="3" s="1"/>
  <c r="I60" i="3"/>
  <c r="K60" i="3" s="1"/>
  <c r="I61" i="3"/>
  <c r="K61" i="3" s="1"/>
  <c r="I62" i="3"/>
  <c r="K62" i="3" s="1"/>
  <c r="I63" i="3"/>
  <c r="K63" i="3" s="1"/>
  <c r="I64" i="3"/>
  <c r="K64" i="3" s="1"/>
  <c r="I65" i="3"/>
  <c r="K65" i="3" s="1"/>
  <c r="I66" i="3"/>
  <c r="K66" i="3" s="1"/>
  <c r="I67" i="3"/>
  <c r="K67" i="3" s="1"/>
  <c r="I68" i="3"/>
  <c r="K68" i="3" s="1"/>
  <c r="I69" i="3"/>
  <c r="K69" i="3" s="1"/>
  <c r="I70" i="3"/>
  <c r="K70" i="3" s="1"/>
  <c r="I72" i="3"/>
  <c r="K72" i="3" s="1"/>
  <c r="I73" i="3"/>
  <c r="K73" i="3" s="1"/>
  <c r="I76" i="3"/>
  <c r="K76" i="3" s="1"/>
  <c r="I77" i="3"/>
  <c r="K77" i="3" s="1"/>
  <c r="I78" i="3"/>
  <c r="K78" i="3" s="1"/>
  <c r="I79" i="3"/>
  <c r="K79" i="3" s="1"/>
  <c r="I80" i="3"/>
  <c r="K80" i="3" s="1"/>
  <c r="I81" i="3"/>
  <c r="K81" i="3" s="1"/>
  <c r="I82" i="3"/>
  <c r="K82" i="3" s="1"/>
  <c r="I83" i="3"/>
  <c r="K83" i="3" s="1"/>
  <c r="I84" i="3"/>
  <c r="K84" i="3" s="1"/>
  <c r="I85" i="3"/>
  <c r="K85" i="3" s="1"/>
  <c r="I86" i="3"/>
  <c r="K86" i="3" s="1"/>
  <c r="I87" i="3"/>
  <c r="K87" i="3" s="1"/>
  <c r="I88" i="3"/>
  <c r="K88" i="3" s="1"/>
  <c r="I89" i="3"/>
  <c r="K89" i="3" s="1"/>
  <c r="I90" i="3"/>
  <c r="K90" i="3" s="1"/>
  <c r="I91" i="3"/>
  <c r="K91" i="3" s="1"/>
  <c r="I92" i="3"/>
  <c r="K92" i="3" s="1"/>
  <c r="I93" i="3"/>
  <c r="K93" i="3" s="1"/>
  <c r="I94" i="3"/>
  <c r="K94" i="3" s="1"/>
  <c r="I95" i="3"/>
  <c r="K95" i="3" s="1"/>
  <c r="I96" i="3"/>
  <c r="K96" i="3" s="1"/>
  <c r="I97" i="3"/>
  <c r="K97" i="3" s="1"/>
  <c r="I98" i="3"/>
  <c r="K98" i="3" s="1"/>
  <c r="I99" i="3"/>
  <c r="K99" i="3" s="1"/>
  <c r="I100" i="3"/>
  <c r="K100" i="3" s="1"/>
  <c r="I101" i="3"/>
  <c r="K101" i="3" s="1"/>
  <c r="I102" i="3"/>
  <c r="K102" i="3" s="1"/>
  <c r="I103" i="3"/>
  <c r="K103" i="3" s="1"/>
  <c r="I104" i="3"/>
  <c r="K104" i="3" s="1"/>
  <c r="I105" i="3"/>
  <c r="K105" i="3" s="1"/>
  <c r="I106" i="3"/>
  <c r="K106" i="3" s="1"/>
  <c r="I107" i="3"/>
  <c r="K107" i="3" s="1"/>
  <c r="I108" i="3"/>
  <c r="K108" i="3" s="1"/>
  <c r="I109" i="3"/>
  <c r="K109" i="3" s="1"/>
  <c r="I110" i="3"/>
  <c r="K110" i="3" s="1"/>
  <c r="I111" i="3"/>
  <c r="K111" i="3" s="1"/>
  <c r="I112" i="3"/>
  <c r="K112" i="3" s="1"/>
  <c r="I113" i="3"/>
  <c r="K113" i="3" s="1"/>
  <c r="I114" i="3"/>
  <c r="K114" i="3" s="1"/>
  <c r="I115" i="3"/>
  <c r="K115" i="3" s="1"/>
  <c r="I116" i="3"/>
  <c r="K116" i="3" s="1"/>
  <c r="I117" i="3"/>
  <c r="K117" i="3" s="1"/>
  <c r="I118" i="3"/>
  <c r="K118" i="3" s="1"/>
  <c r="I119" i="3"/>
  <c r="K119" i="3" s="1"/>
  <c r="I120" i="3"/>
  <c r="K120" i="3" s="1"/>
  <c r="I121" i="3"/>
  <c r="K121" i="3" s="1"/>
  <c r="I122" i="3"/>
  <c r="K122" i="3" s="1"/>
  <c r="I123" i="3"/>
  <c r="K123" i="3" s="1"/>
  <c r="I124" i="3"/>
  <c r="K124" i="3" s="1"/>
  <c r="I125" i="3"/>
  <c r="K125" i="3" s="1"/>
  <c r="I126" i="3"/>
  <c r="K126" i="3" s="1"/>
  <c r="I127" i="3"/>
  <c r="K127" i="3" s="1"/>
  <c r="I128" i="3"/>
  <c r="K128" i="3" s="1"/>
  <c r="I129" i="3"/>
  <c r="K129" i="3" s="1"/>
  <c r="I130" i="3"/>
  <c r="K130" i="3" s="1"/>
  <c r="I131" i="3"/>
  <c r="K131" i="3" s="1"/>
  <c r="I132" i="3"/>
  <c r="K132" i="3" s="1"/>
  <c r="I133" i="3"/>
  <c r="K133" i="3" s="1"/>
  <c r="I134" i="3"/>
  <c r="K134" i="3" s="1"/>
  <c r="I135" i="3"/>
  <c r="K135" i="3" s="1"/>
  <c r="I136" i="3"/>
  <c r="K136" i="3" s="1"/>
  <c r="I137" i="3"/>
  <c r="K137" i="3" s="1"/>
  <c r="I138" i="3"/>
  <c r="K138" i="3" s="1"/>
  <c r="I139" i="3"/>
  <c r="K139" i="3" s="1"/>
  <c r="I140" i="3"/>
  <c r="K140" i="3" s="1"/>
  <c r="I141" i="3"/>
  <c r="K141" i="3" s="1"/>
  <c r="I142" i="3"/>
  <c r="K142" i="3" s="1"/>
  <c r="I143" i="3"/>
  <c r="K143" i="3" s="1"/>
  <c r="I144" i="3"/>
  <c r="K144" i="3" s="1"/>
  <c r="I145" i="3"/>
  <c r="K145" i="3" s="1"/>
  <c r="I146" i="3"/>
  <c r="K146" i="3" s="1"/>
  <c r="I147" i="3"/>
  <c r="K147" i="3" s="1"/>
  <c r="I148" i="3"/>
  <c r="K148" i="3" s="1"/>
  <c r="I149" i="3"/>
  <c r="K149" i="3" s="1"/>
  <c r="I150" i="3"/>
  <c r="K150" i="3" s="1"/>
  <c r="I151" i="3"/>
  <c r="K151" i="3" s="1"/>
  <c r="I153" i="3"/>
  <c r="K153" i="3" s="1"/>
  <c r="I154" i="3"/>
  <c r="K154" i="3" s="1"/>
  <c r="I155" i="3"/>
  <c r="K155" i="3" s="1"/>
  <c r="I156" i="3"/>
  <c r="K156" i="3" s="1"/>
  <c r="I157" i="3"/>
  <c r="K157" i="3" s="1"/>
  <c r="I158" i="3"/>
  <c r="I162" i="3"/>
  <c r="I163" i="3"/>
  <c r="K163" i="3" s="1"/>
  <c r="I55" i="3"/>
  <c r="K55" i="3" s="1"/>
  <c r="I52" i="3"/>
  <c r="K52" i="3" s="1"/>
  <c r="I37" i="3"/>
  <c r="K37" i="3" s="1"/>
  <c r="G71" i="3"/>
  <c r="I71" i="3" s="1"/>
  <c r="K71" i="3" s="1"/>
  <c r="G47" i="3"/>
  <c r="I47" i="3" s="1"/>
  <c r="K47" i="3" s="1"/>
  <c r="G42" i="3"/>
  <c r="I42" i="3" s="1"/>
  <c r="K42" i="3" s="1"/>
  <c r="G32" i="3"/>
  <c r="I32" i="3" s="1"/>
  <c r="F165" i="3" l="1"/>
  <c r="K160" i="3"/>
  <c r="L160" i="3" s="1"/>
  <c r="K57" i="3"/>
  <c r="L57" i="3" s="1"/>
  <c r="K56" i="3"/>
  <c r="L56" i="3" s="1"/>
  <c r="K75" i="3"/>
  <c r="L75" i="3" s="1"/>
  <c r="L163" i="3"/>
  <c r="K158" i="3"/>
  <c r="L158" i="3" s="1"/>
  <c r="K32" i="3"/>
  <c r="L157" i="3"/>
  <c r="L156" i="3"/>
  <c r="L62" i="3" l="1"/>
  <c r="L63" i="3"/>
  <c r="L65" i="3"/>
  <c r="L66" i="3"/>
  <c r="L67" i="3"/>
  <c r="L70" i="3"/>
  <c r="L71" i="3"/>
  <c r="L72" i="3"/>
  <c r="L73" i="3"/>
  <c r="L74" i="3"/>
  <c r="L78" i="3"/>
  <c r="L79" i="3"/>
  <c r="L81" i="3"/>
  <c r="L82" i="3"/>
  <c r="L83" i="3"/>
  <c r="L86" i="3"/>
  <c r="L87" i="3"/>
  <c r="L89" i="3"/>
  <c r="L90" i="3"/>
  <c r="L91" i="3"/>
  <c r="L94" i="3"/>
  <c r="L95" i="3"/>
  <c r="L97" i="3"/>
  <c r="L98" i="3"/>
  <c r="L99" i="3"/>
  <c r="L102" i="3"/>
  <c r="L103" i="3"/>
  <c r="L105" i="3"/>
  <c r="L106" i="3"/>
  <c r="L107" i="3"/>
  <c r="L110" i="3"/>
  <c r="L111" i="3"/>
  <c r="L113" i="3"/>
  <c r="L114" i="3"/>
  <c r="L115" i="3"/>
  <c r="L118" i="3"/>
  <c r="L119" i="3"/>
  <c r="L121" i="3"/>
  <c r="L122" i="3"/>
  <c r="L123" i="3"/>
  <c r="L126" i="3"/>
  <c r="L127" i="3"/>
  <c r="L129" i="3"/>
  <c r="L130" i="3"/>
  <c r="L131" i="3"/>
  <c r="L134" i="3"/>
  <c r="L135" i="3"/>
  <c r="L137" i="3"/>
  <c r="L138" i="3"/>
  <c r="L139" i="3"/>
  <c r="L142" i="3"/>
  <c r="L143" i="3"/>
  <c r="L145" i="3"/>
  <c r="L146" i="3"/>
  <c r="L147" i="3"/>
  <c r="L150" i="3"/>
  <c r="L151" i="3"/>
  <c r="L154" i="3"/>
  <c r="L155" i="3"/>
  <c r="L59" i="3"/>
  <c r="L58" i="3"/>
  <c r="L55" i="3"/>
  <c r="L52" i="3"/>
  <c r="L47" i="3"/>
  <c r="L42" i="3"/>
  <c r="L37" i="3"/>
  <c r="L32" i="3" l="1"/>
  <c r="L88" i="3"/>
  <c r="L152" i="3"/>
  <c r="L144" i="3"/>
  <c r="L136" i="3"/>
  <c r="L128" i="3"/>
  <c r="L120" i="3"/>
  <c r="L112" i="3"/>
  <c r="L104" i="3"/>
  <c r="L96" i="3"/>
  <c r="L80" i="3"/>
  <c r="L64" i="3"/>
  <c r="L149" i="3"/>
  <c r="L141" i="3"/>
  <c r="L133" i="3"/>
  <c r="L125" i="3"/>
  <c r="L117" i="3"/>
  <c r="L109" i="3"/>
  <c r="L101" i="3"/>
  <c r="L93" i="3"/>
  <c r="L85" i="3"/>
  <c r="L77" i="3"/>
  <c r="L69" i="3"/>
  <c r="L61" i="3"/>
  <c r="L148" i="3"/>
  <c r="L140" i="3"/>
  <c r="L132" i="3"/>
  <c r="L124" i="3"/>
  <c r="L116" i="3"/>
  <c r="L108" i="3"/>
  <c r="L100" i="3"/>
  <c r="L92" i="3"/>
  <c r="L84" i="3"/>
  <c r="L76" i="3"/>
  <c r="L68" i="3"/>
  <c r="L60" i="3"/>
  <c r="L153" i="3"/>
  <c r="F166" i="3" l="1"/>
</calcChain>
</file>

<file path=xl/sharedStrings.xml><?xml version="1.0" encoding="utf-8"?>
<sst xmlns="http://schemas.openxmlformats.org/spreadsheetml/2006/main" count="565" uniqueCount="393">
  <si>
    <t>Kosztorys 2023 ver 0,96 dla n-ctwa / Info</t>
  </si>
  <si>
    <t>(Rok planu: 2023, wersja planu: 1)</t>
  </si>
  <si>
    <t xml:space="preserve">Założenia do raportu:
1. Dane pobierane są z projektowania dla roku 2023 oraz z wersji planu 1.
2. Pobierane są wyłącznie czynności do wyceny ujęte w OSTWPL.
3. Pobierane są wyłącznie czynności i materiały posiadające wartość kosztów &lt;&gt; 0.
4. Pobierane są wyłącznie czynności posiadające wyróżnik rodzaju kosztów: O – obcy.
5. Ilość czynności:
• Pobierana jest ilość czynności do wyceny zdefiniowana jako wymagana do liczenia informacji rzeczowej (Czynność RZECZ = T).
• Pobierana jest z ilość akordowa dla czynności gdy jest ona większa od zera. W przeciwnym razie pobierana jest z ilość czynności w jednostkach miary.
6. Pobierane są wyłącznie czynności dla których pole STWPL C oraz pole C Pakiet nie są puste.
7. Pobierane są wyłącznie materiały dla których pole STWPL M oraz pole M Pakiet nie są puste.
8. Cena jednostkowa w kosztorysie inwestorskim wyliczana jest poprzez dzielenie wartości (pobranej z SILP jako suma wartości czynności do wyceny oraz wartości materiałów dla danej czynności do rozliczenia) przez ilość (pobranej z SILP zgodnie z pkt. 5) dla danej czynności do rozliczenia. Cena jednostkowa po wyliczeniu jest zaokrąglana do 2 miejsc po przecinku.
9. Wartość w kosztorysie inwestorskim wyliczana jest przez mnożenie ilości pobranej zgodnie z pkt. 5 oraz ceny jednostkowej wyliczonej zgodnie z pkt. 8. 
Uwaga: w związku z określoną definicją zaokrąglania wartość dla danej czynności do rozliczenia oraz łączna wartość kosztorysu może być różna od wartości w SILP.
10. Pobierane są wyłącznie pozycje zaglobalowane.
Przed wygenerowaniem kosztorysu należy wybrać jeden pakiet przy pomocy formantów wprowadzania!
</t>
  </si>
  <si>
    <t>Uwaga:
Dane zawarte w raporcie należy bezwzględnie zweryfikować!
Stawka VAT - gdy brak przypisania do Rodzajów stawek ZUL w module ZUL wstawiana jest w kosztorysie automatycznie wartość 8.</t>
  </si>
  <si>
    <t>Uwaga:
1. Dane zawarte w raporcie należy bezwzględnie zweryfikować!</t>
  </si>
  <si>
    <t>Autor raportu:
Jan Filoda, Nadleśnictwo Krucz, ZZ_RAPORTY
jan.filoda@pila.lasy.gov.pl
tel. 67 255 18 25, kom. 509 914 021</t>
  </si>
  <si>
    <t xml:space="preserve">Wymagane uprawnienia BO 
</t>
  </si>
  <si>
    <t>LOKALNY SYSTEM RAPORTOWANIA</t>
  </si>
  <si>
    <t xml:space="preserve">Planowanie
Notatnik i ZUL
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</si>
  <si>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</si>
  <si>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</si>
  <si>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</si>
  <si>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</si>
  <si>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</si>
  <si>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</si>
  <si>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</si>
  <si>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</si>
  <si>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</si>
  <si>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</si>
  <si>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</si>
  <si>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</si>
  <si>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 xml:space="preserve">  2</t>
  </si>
  <si>
    <t>CWD-D</t>
  </si>
  <si>
    <t>Całkowity wyrób drewna technologią dowolną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</si>
  <si>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</si>
  <si>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</si>
  <si>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</si>
  <si>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</si>
  <si>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</si>
  <si>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</si>
  <si>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</si>
  <si>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</si>
  <si>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</si>
  <si>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</si>
  <si>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48</t>
  </si>
  <si>
    <t>WYK-PASR</t>
  </si>
  <si>
    <t>Zdarcie pokrywy na pasach - prace ręczne</t>
  </si>
  <si>
    <t>KMTR</t>
  </si>
  <si>
    <t xml:space="preserve"> 51</t>
  </si>
  <si>
    <t>WYK-TAL40</t>
  </si>
  <si>
    <t>Zdarcie pokrywy na talerzach 40 cm x 40 cm</t>
  </si>
  <si>
    <t>TSZT</t>
  </si>
  <si>
    <t xml:space="preserve"> 52</t>
  </si>
  <si>
    <t>WYK-TAL60</t>
  </si>
  <si>
    <t>Zdarcie pokrywy na talerzach 60 cm x 60 cm</t>
  </si>
  <si>
    <t xml:space="preserve"> 57</t>
  </si>
  <si>
    <t>PRZ-PAS</t>
  </si>
  <si>
    <t>Przekopanie gleby na pasach w miejscu sadzenia</t>
  </si>
  <si>
    <t xml:space="preserve"> 58</t>
  </si>
  <si>
    <t>PRZ-TALSA</t>
  </si>
  <si>
    <t>Przekopanie gleby na talerzach w miejscu sadzenia</t>
  </si>
  <si>
    <t xml:space="preserve"> 59</t>
  </si>
  <si>
    <t>PRZ-PL12</t>
  </si>
  <si>
    <t>Przekopanie gleby na placówkach o średnicy 1,2m</t>
  </si>
  <si>
    <t xml:space="preserve"> 66</t>
  </si>
  <si>
    <t>KOP-ROW</t>
  </si>
  <si>
    <t>Wykopy ziemne o różnych przekrojach</t>
  </si>
  <si>
    <t xml:space="preserve"> 67</t>
  </si>
  <si>
    <t>WYK-PASCZ</t>
  </si>
  <si>
    <t>Wyorywanie bruzd pługiem leśnym na powierzchni pow. 0,50 ha</t>
  </si>
  <si>
    <t xml:space="preserve"> 68</t>
  </si>
  <si>
    <t>WYK-PA5CZ</t>
  </si>
  <si>
    <t>Wyorywanie bruzd pługiem leśnym na pow. do 0,50 ha (np. gniazda)</t>
  </si>
  <si>
    <t xml:space="preserve"> 70</t>
  </si>
  <si>
    <t>WYK-POGCZ</t>
  </si>
  <si>
    <t>Wyorywanie bruzd pługiem leśnym z pogłębiaczem na powierzchni pow. 0,5 ha</t>
  </si>
  <si>
    <t xml:space="preserve"> 71</t>
  </si>
  <si>
    <t>WYK-P5GCP</t>
  </si>
  <si>
    <t>Wyorywanie bruzd pługiem leśnym z pogłębiaczem na pow. do 0,5 ha (np. gniazda)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</si>
  <si>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</si>
  <si>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</si>
  <si>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</si>
  <si>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</si>
  <si>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</si>
  <si>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</si>
  <si>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</si>
  <si>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</si>
  <si>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</si>
  <si>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</si>
  <si>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</si>
  <si>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</si>
  <si>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</si>
  <si>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</si>
  <si>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</si>
  <si>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105</t>
  </si>
  <si>
    <t>MOT-TAL</t>
  </si>
  <si>
    <t>Zniszczenie chwastów (zmotyczenie) wokół sadzonek na talerzach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</si>
  <si>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</si>
  <si>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</si>
  <si>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</si>
  <si>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</si>
  <si>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</si>
  <si>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</si>
  <si>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</si>
  <si>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</si>
  <si>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</si>
  <si>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</si>
  <si>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</si>
  <si>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</si>
  <si>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111</t>
  </si>
  <si>
    <t>WYDEPT</t>
  </si>
  <si>
    <t>Wydeptywanie chwastów wokół sadzonek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</si>
  <si>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</si>
  <si>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</si>
  <si>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</si>
  <si>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</si>
  <si>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</si>
  <si>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</si>
  <si>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</si>
  <si>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</si>
  <si>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</si>
  <si>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120</t>
  </si>
  <si>
    <t>ZAB-MCHRN</t>
  </si>
  <si>
    <t>Zabezpieczenie młodników przed spałowaniem przy użyciu repelentów</t>
  </si>
  <si>
    <t>122</t>
  </si>
  <si>
    <t>ZAB-RYS</t>
  </si>
  <si>
    <t>Zabezpieczenie młodników przed spałowaniem przez rysakowanie</t>
  </si>
  <si>
    <t>123</t>
  </si>
  <si>
    <t>ZAB-OSŁON</t>
  </si>
  <si>
    <t>Zabezpieczanie drzewek przed spałowaniem osłonkami</t>
  </si>
  <si>
    <t>131</t>
  </si>
  <si>
    <t>PUŁ-RYJ</t>
  </si>
  <si>
    <t>Wykładanie pułapek na ryjkowce - dołki chwytne, wałki itp.</t>
  </si>
  <si>
    <t>SZT</t>
  </si>
  <si>
    <t>133</t>
  </si>
  <si>
    <t>SZUK-PĘDR</t>
  </si>
  <si>
    <t>Badanie zapędraczenia gleby - dół o objętości 0,5 m3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</si>
  <si>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</si>
  <si>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</si>
  <si>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</si>
  <si>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</si>
  <si>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</si>
  <si>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</si>
  <si>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</si>
  <si>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</si>
  <si>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</si>
  <si>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</si>
  <si>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</si>
  <si>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</si>
  <si>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</si>
  <si>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</si>
  <si>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</si>
  <si>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</si>
  <si>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</si>
  <si>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</si>
  <si>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</si>
  <si>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</si>
  <si>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</si>
  <si>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</si>
  <si>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</si>
  <si>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147</t>
  </si>
  <si>
    <t>PRZYB-1ŻU</t>
  </si>
  <si>
    <t>Przybicie okorowanych żerdzi w jednym rzędzie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</si>
  <si>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</si>
  <si>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</si>
  <si>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</si>
  <si>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</si>
  <si>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</si>
  <si>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</si>
  <si>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</si>
  <si>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</si>
  <si>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</si>
  <si>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</si>
  <si>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</si>
  <si>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</si>
  <si>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</si>
  <si>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</si>
  <si>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</si>
  <si>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</si>
  <si>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159</t>
  </si>
  <si>
    <t>KONTR-RYJ</t>
  </si>
  <si>
    <t>Kontrola i utrzymanie pułapek w sprawności, wybieranie i usuwanie ryjkowców</t>
  </si>
  <si>
    <t>198</t>
  </si>
  <si>
    <t>SPUL-C</t>
  </si>
  <si>
    <t>Spulchnianie gleby na międzyrzędach opielaczem wielorzędowym</t>
  </si>
  <si>
    <t>AR</t>
  </si>
  <si>
    <t>199</t>
  </si>
  <si>
    <t>SPUL-SC</t>
  </si>
  <si>
    <t>Spulchnianie gleby</t>
  </si>
  <si>
    <t>200</t>
  </si>
  <si>
    <t>BRON-SC</t>
  </si>
  <si>
    <t>Bronowanie</t>
  </si>
  <si>
    <t>201</t>
  </si>
  <si>
    <t>ORKA-SC</t>
  </si>
  <si>
    <t>Orka pełna</t>
  </si>
  <si>
    <t>203</t>
  </si>
  <si>
    <t>WYOR-CK</t>
  </si>
  <si>
    <t>Wyorywanie i podcinanie sadzonek ciągnikowym wyorywaczem klamrowych</t>
  </si>
  <si>
    <t>204</t>
  </si>
  <si>
    <t>WYOR-CS</t>
  </si>
  <si>
    <t>Wyorywanie lub podcinanie sadzonek ciągnikowym podcinaczem sekcyjnym</t>
  </si>
  <si>
    <t>206</t>
  </si>
  <si>
    <t>WŁÓK-SC</t>
  </si>
  <si>
    <t>Wyrównywanie powierzchni włóką</t>
  </si>
  <si>
    <t>207</t>
  </si>
  <si>
    <t>WAŁ-SC</t>
  </si>
  <si>
    <t>Wałowanie pełnej orki - jednokrotne</t>
  </si>
  <si>
    <t>208</t>
  </si>
  <si>
    <t>WYC-SC</t>
  </si>
  <si>
    <t>Wyciskanie rządków siewnych lub wyciskanie szpar</t>
  </si>
  <si>
    <t>212</t>
  </si>
  <si>
    <t>ZB-KAM</t>
  </si>
  <si>
    <t>Zbiór i wywóz kamieni</t>
  </si>
  <si>
    <t>213</t>
  </si>
  <si>
    <t>NAW-MINEC</t>
  </si>
  <si>
    <t>Nawożenie mineralne w sadzonkach -wykonywane mechanicznie</t>
  </si>
  <si>
    <t>214</t>
  </si>
  <si>
    <t>SIEW-KC</t>
  </si>
  <si>
    <t>Rozsiew kompostu rozrzutnikiem</t>
  </si>
  <si>
    <t>215</t>
  </si>
  <si>
    <t>SIEW-NC</t>
  </si>
  <si>
    <t>Rozsiew nawozów startowo rozrzutnikiem</t>
  </si>
  <si>
    <t>217</t>
  </si>
  <si>
    <t>NAW-MIND</t>
  </si>
  <si>
    <t>Nawożenie mineralne - dolistne</t>
  </si>
  <si>
    <t>221</t>
  </si>
  <si>
    <t>OPR-SC</t>
  </si>
  <si>
    <t>Opryskiwanie szkółek opryskiwaczem ciągnikowym</t>
  </si>
  <si>
    <t>222</t>
  </si>
  <si>
    <t>PIEL-RN</t>
  </si>
  <si>
    <t>Pielenie w rzędach lub pasach - dla Db i Bk również w okresie wschodów</t>
  </si>
  <si>
    <t>223</t>
  </si>
  <si>
    <t>PIEL-RN1</t>
  </si>
  <si>
    <t>Pielenie w rzędach lub pasach w okresie wschodów</t>
  </si>
  <si>
    <t>226</t>
  </si>
  <si>
    <t>PRZER-NAS</t>
  </si>
  <si>
    <t>Przerywanie nadmiarów siewów</t>
  </si>
  <si>
    <t>228</t>
  </si>
  <si>
    <t>OSŁ-ATM</t>
  </si>
  <si>
    <t>Osłona szkółki przed ujemnymi wpływami atmosferycznymi</t>
  </si>
  <si>
    <t>230</t>
  </si>
  <si>
    <t>POZ-P</t>
  </si>
  <si>
    <t>Pozyskanie pędów, cięcie zrzezów, liczenie, wiązanie i dołowanie</t>
  </si>
  <si>
    <t>231</t>
  </si>
  <si>
    <t>SZK-ZR</t>
  </si>
  <si>
    <t>Szkółkowanie zrzezów lub wycinków korzeniowych</t>
  </si>
  <si>
    <t>232</t>
  </si>
  <si>
    <t>SZK-1R</t>
  </si>
  <si>
    <t>Szkółkowanie sadzonek do 1 roku z doniesieniem do miejsca szkółkowania</t>
  </si>
  <si>
    <t>234</t>
  </si>
  <si>
    <t>SZK-WR</t>
  </si>
  <si>
    <t>Szkółkowanie sadzonek 2-3 latek z doniesieniem do miejsca szkółkowania</t>
  </si>
  <si>
    <t>243</t>
  </si>
  <si>
    <t>WYJ 1R</t>
  </si>
  <si>
    <t>Wyjęcie 1-latek</t>
  </si>
  <si>
    <t>244</t>
  </si>
  <si>
    <t>WYJ 2-3L</t>
  </si>
  <si>
    <t>Wyjęcie 2-3 latek</t>
  </si>
  <si>
    <t>245</t>
  </si>
  <si>
    <t>WYJ 4-5L</t>
  </si>
  <si>
    <t>Wyjęcie materiału 4-5 letniego</t>
  </si>
  <si>
    <t>247</t>
  </si>
  <si>
    <t>DOŁ-1I</t>
  </si>
  <si>
    <t>Dołowanie sadzonek z doniesieniem do dołu - 1 latek iglastych</t>
  </si>
  <si>
    <t>248</t>
  </si>
  <si>
    <t>DOŁ-1L</t>
  </si>
  <si>
    <t>Dołowanie sadzonek z doniesieniem do dołu - 1-latek liściastych</t>
  </si>
  <si>
    <t>249</t>
  </si>
  <si>
    <t>DOŁ-2I</t>
  </si>
  <si>
    <t>Dołowanie sadzonek z doniesieniem do dołu - 2-3-latek iglastych</t>
  </si>
  <si>
    <t>250</t>
  </si>
  <si>
    <t>DOŁ-2L</t>
  </si>
  <si>
    <t>Dołowanie sadzonek z doniesieniem do dołu - 2-3-latek liściastych</t>
  </si>
  <si>
    <t>251</t>
  </si>
  <si>
    <t>DOŁ-4I</t>
  </si>
  <si>
    <t>Dołowanie sadzonek z doniesieniem do dołu - 4-5-latek iglastych</t>
  </si>
  <si>
    <t>252</t>
  </si>
  <si>
    <t>DOŁ-4L</t>
  </si>
  <si>
    <t>Dołowanie sadzonek z doniesieniem do dołu - 4-5-latek liściastych</t>
  </si>
  <si>
    <t>258</t>
  </si>
  <si>
    <t>ZAŁ-1</t>
  </si>
  <si>
    <t>Załadunek lub rozładunek sadzonek - 1 latek</t>
  </si>
  <si>
    <t>259</t>
  </si>
  <si>
    <t>ZAŁ-2</t>
  </si>
  <si>
    <t>Załadunek lub rozładunek sadzonek - 2-3 latek</t>
  </si>
  <si>
    <t>260</t>
  </si>
  <si>
    <t>ZAŁ-4</t>
  </si>
  <si>
    <t>Załadunek lub rozładunek sadzonek - 4-5 latek</t>
  </si>
  <si>
    <t>262</t>
  </si>
  <si>
    <t>SIEW-DC</t>
  </si>
  <si>
    <t>Siew nasion drobnych</t>
  </si>
  <si>
    <t>266</t>
  </si>
  <si>
    <t>SIEW-R</t>
  </si>
  <si>
    <t>Siew nasion</t>
  </si>
  <si>
    <t>279</t>
  </si>
  <si>
    <t>WIĄZ-PE</t>
  </si>
  <si>
    <t>Wiązanie sadzonek w pęczki i etykietowanie</t>
  </si>
  <si>
    <t>282</t>
  </si>
  <si>
    <t>KOSZ-ZIEL</t>
  </si>
  <si>
    <t>Ścięcie i rozdrobnienie zielonek na ugorach</t>
  </si>
  <si>
    <t>357</t>
  </si>
  <si>
    <t>N-ZSGDNSO</t>
  </si>
  <si>
    <t>Zbiór szyszek z gospodarczych drzewostanów nasiennych sosnowych</t>
  </si>
  <si>
    <t>KG</t>
  </si>
  <si>
    <t>376</t>
  </si>
  <si>
    <t>ZB-NASDB</t>
  </si>
  <si>
    <t>Zbiór nasion dęba</t>
  </si>
  <si>
    <t>377</t>
  </si>
  <si>
    <t>ZB-NASBK</t>
  </si>
  <si>
    <t>Zbiór nasion buka</t>
  </si>
  <si>
    <t>378</t>
  </si>
  <si>
    <t>ZB-NASBRZ</t>
  </si>
  <si>
    <t>Zbiór nasion brzozy</t>
  </si>
  <si>
    <t>379</t>
  </si>
  <si>
    <t>ZB-NASLP</t>
  </si>
  <si>
    <t>Zbiór nasion lipy</t>
  </si>
  <si>
    <t>380</t>
  </si>
  <si>
    <t>ZB-NASGB</t>
  </si>
  <si>
    <t>Zbiór nasion graba</t>
  </si>
  <si>
    <t>381</t>
  </si>
  <si>
    <t>ZB-NASWZ</t>
  </si>
  <si>
    <t>Zbiór nasion wiązu</t>
  </si>
  <si>
    <t>382</t>
  </si>
  <si>
    <t>ZB-NASP</t>
  </si>
  <si>
    <t>Zbiór nasion pozostałych gatunków</t>
  </si>
  <si>
    <t>383</t>
  </si>
  <si>
    <t>TERMO-NAS</t>
  </si>
  <si>
    <t>Wykonanie termoterapii żołędzi</t>
  </si>
  <si>
    <t>384</t>
  </si>
  <si>
    <t>GODZ RH8</t>
  </si>
  <si>
    <t>Prace godzinowe ręczne (8% VAT)</t>
  </si>
  <si>
    <t>386</t>
  </si>
  <si>
    <t>GODZ RU8</t>
  </si>
  <si>
    <t>Prace godzinowe ręczne z urządzeniem</t>
  </si>
  <si>
    <t>389</t>
  </si>
  <si>
    <t>GODZ MH8</t>
  </si>
  <si>
    <t>Prace wykonywane ciągnikiem (8%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</si>
  <si>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</si>
  <si>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</si>
  <si>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</si>
  <si>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</si>
  <si>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</si>
  <si>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</si>
  <si>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</si>
  <si>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Toruń</t>
  </si>
  <si>
    <t xml:space="preserve">87-100 Toruń; Polna 34/38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</si>
  <si>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</si>
  <si>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</si>
  <si>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</si>
  <si>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</si>
  <si>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</si>
  <si>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</si>
  <si>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</si>
  <si>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</si>
  <si>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</si>
  <si>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</si>
  <si>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</si>
  <si>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>Odpowiadając na ogłoszenie o przetargu nieograniczonym na „Wykonywanie usług z zakresu gospodarki leśnej na terenie Nadleśnictwa Toruń w roku 2023''  składamy niniejszym ofertę na pakiet 4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</si>
  <si>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</si>
  <si>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</si>
  <si>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</si>
  <si>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</si>
  <si>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</si>
  <si>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</si>
  <si>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</si>
  <si>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</si>
  <si>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</si>
  <si>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</si>
  <si>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</si>
  <si>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</si>
  <si>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</si>
  <si>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</si>
  <si>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</si>
  <si>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</si>
  <si>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</si>
  <si>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</si>
  <si>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</si>
  <si>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53</t>
  </si>
  <si>
    <t>WYK-PL12</t>
  </si>
  <si>
    <t>Zdarcie pokrywy na placówkach o średnicy 1,2m</t>
  </si>
  <si>
    <t>72</t>
  </si>
  <si>
    <t>388</t>
  </si>
  <si>
    <t>GODZ CH23</t>
  </si>
  <si>
    <t>Prace godzinowe wykonane mechanicznie</t>
  </si>
  <si>
    <t>GODZ RH23</t>
  </si>
  <si>
    <t>Prace godzinowe wykonane ręcznie</t>
  </si>
  <si>
    <t>392</t>
  </si>
  <si>
    <t>15</t>
  </si>
  <si>
    <t>ROZDR-PDR</t>
  </si>
  <si>
    <t xml:space="preserve">Rozdrabnianie pozostałości drzewnych na całej powierzchni bez mieszania z glebą na powierzchniach z wyrobioną drobnicą </t>
  </si>
  <si>
    <t>18</t>
  </si>
  <si>
    <t>ROZME-KRZ</t>
  </si>
  <si>
    <t>Mechaniczne rozdrabnianie krzewów, malin, jeżyn itp.</t>
  </si>
  <si>
    <t>98</t>
  </si>
  <si>
    <t>POP-BRYŁ</t>
  </si>
  <si>
    <t xml:space="preserve">Sadzenie sadzonek z zakrytym systemem korzeniowym w poprawkach i uzupełnieniach </t>
  </si>
  <si>
    <t>391</t>
  </si>
  <si>
    <t>GODZ HH8</t>
  </si>
  <si>
    <t>Prace wykonywane harvesterem (8% VAT)</t>
  </si>
  <si>
    <t>WYK-FREZ</t>
  </si>
  <si>
    <t>Przygotowanie gleby pługiem aktywnym z pogłębiaczem</t>
  </si>
  <si>
    <t>GODZ HH23</t>
  </si>
  <si>
    <t>Prace wykonywane harvesterem (23%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</si>
</sst>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16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39" fontId="7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  <protection locked="0"/>
    </xf>
    <xf numFmtId="9" fontId="7" fillId="2" borderId="1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9" fontId="7" fillId="2" borderId="1" xfId="1" applyFont="1" applyFill="1" applyBorder="1" applyAlignment="1" applyProtection="1">
      <alignment horizontal="center" vertical="center"/>
      <protection hidden="1"/>
    </xf>
    <xf numFmtId="2" fontId="7" fillId="2" borderId="1" xfId="0" applyNumberFormat="1" applyFont="1" applyFill="1" applyBorder="1" applyAlignment="1" applyProtection="1">
      <alignment horizontal="right" vertical="center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39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 applyProtection="1">
      <alignment horizontal="right" vertical="center"/>
      <protection locked="0"/>
    </xf>
    <xf numFmtId="2" fontId="7" fillId="0" borderId="1" xfId="0" applyNumberFormat="1" applyFont="1" applyBorder="1" applyAlignment="1" applyProtection="1">
      <alignment horizontal="right" vertical="center"/>
      <protection hidden="1"/>
    </xf>
    <xf numFmtId="9" fontId="7" fillId="0" borderId="1" xfId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/>
    </xf>
    <xf numFmtId="0" fontId="14" fillId="4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49" fontId="12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center" vertical="top"/>
    </xf>
    <xf numFmtId="49" fontId="15" fillId="3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  <protection hidden="1"/>
    </xf>
    <xf numFmtId="49" fontId="10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2" fontId="7" fillId="0" borderId="5" xfId="0" applyNumberFormat="1" applyFont="1" applyBorder="1" applyAlignment="1" applyProtection="1">
      <alignment horizontal="right" vertical="center"/>
      <protection hidden="1"/>
    </xf>
    <xf numFmtId="2" fontId="7" fillId="0" borderId="6" xfId="0" applyNumberFormat="1" applyFont="1" applyBorder="1" applyAlignment="1" applyProtection="1">
      <alignment horizontal="right" vertical="center"/>
      <protection hidden="1"/>
    </xf>
    <xf numFmtId="2" fontId="7" fillId="0" borderId="5" xfId="0" applyNumberFormat="1" applyFont="1" applyBorder="1" applyAlignment="1" applyProtection="1">
      <alignment horizontal="center" vertical="center"/>
      <protection hidden="1"/>
    </xf>
    <xf numFmtId="2" fontId="7" fillId="0" borderId="6" xfId="0" applyNumberFormat="1" applyFont="1" applyBorder="1" applyAlignment="1" applyProtection="1">
      <alignment horizontal="center" vertical="center"/>
      <protection hidden="1"/>
    </xf>
    <xf numFmtId="49" fontId="8" fillId="3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 applyProtection="1">
      <alignment horizontal="right"/>
      <protection hidden="1"/>
    </xf>
    <xf numFmtId="0" fontId="8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left"/>
      <protection locked="0"/>
    </xf>
    <xf numFmtId="49" fontId="9" fillId="2" borderId="0" xfId="0" applyNumberFormat="1" applyFont="1" applyFill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 applyProtection="1">
      <alignment horizontal="center" vertical="center"/>
      <protection hidden="1"/>
    </xf>
    <xf numFmtId="2" fontId="7" fillId="2" borderId="6" xfId="0" applyNumberFormat="1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>
      <alignment horizontal="left" vertical="center"/>
    </xf>
    <xf numFmtId="49" fontId="11" fillId="2" borderId="0" xfId="0" applyNumberFormat="1" applyFont="1" applyFill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  <protection hidden="1"/>
    </xf>
    <xf numFmtId="0" fontId="14" fillId="4" borderId="0" xfId="0" applyFont="1" applyFill="1" applyAlignment="1">
      <alignment horizontal="center"/>
    </xf>
    <xf numFmtId="49" fontId="9" fillId="2" borderId="0" xfId="0" applyNumberFormat="1" applyFont="1" applyFill="1" applyAlignment="1">
      <alignment horizontal="right" vertical="top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5"/>
  <sheetViews>
    <sheetView workbookViewId="0"/>
  </sheetViews>
  <sheetFormatPr defaultRowHeight="12.75" x14ac:dyDescent="0.2"/>
  <cols>
    <col min="1" max="1" width="2.140625" customWidth="1"/>
    <col min="2" max="2" width="0.28515625" customWidth="1"/>
    <col min="3" max="3" width="83.85546875" customWidth="1"/>
    <col min="4" max="6" width="0.140625" customWidth="1"/>
    <col min="7" max="7" width="4.7109375" customWidth="1"/>
  </cols>
  <sheetData>
    <row r="1" spans="2:6" s="1" customFormat="1" ht="2.65" customHeight="1" x14ac:dyDescent="0.2"/>
    <row r="2" spans="2:6" s="1" customFormat="1" ht="24.6" customHeight="1" x14ac:dyDescent="0.2">
      <c r="C2" s="29" t="s">
        <v>0</v>
      </c>
      <c r="D2" s="29"/>
      <c r="E2" s="29"/>
    </row>
    <row r="3" spans="2:6" s="1" customFormat="1" ht="18.600000000000001" customHeight="1" x14ac:dyDescent="0.2">
      <c r="C3" s="2" t="s">
        <v>1</v>
      </c>
    </row>
    <row r="4" spans="2:6" s="1" customFormat="1" ht="22.9" customHeight="1" x14ac:dyDescent="0.2"/>
    <row r="5" spans="2:6" s="1" customFormat="1" ht="338.65" customHeight="1" x14ac:dyDescent="0.2">
      <c r="C5" s="30" t="s">
        <v>2</v>
      </c>
      <c r="D5" s="30"/>
    </row>
    <row r="6" spans="2:6" s="1" customFormat="1" ht="17.100000000000001" customHeight="1" x14ac:dyDescent="0.2"/>
    <row r="7" spans="2:6" s="1" customFormat="1" ht="79.5" customHeight="1" x14ac:dyDescent="0.2">
      <c r="B7" s="28" t="s">
        <v>3</v>
      </c>
      <c r="C7" s="28"/>
      <c r="D7" s="28"/>
      <c r="E7" s="28"/>
      <c r="F7" s="28"/>
    </row>
    <row r="8" spans="2:6" s="1" customFormat="1" ht="50.1" customHeight="1" x14ac:dyDescent="0.2">
      <c r="B8" s="28" t="s">
        <v>4</v>
      </c>
      <c r="C8" s="28"/>
      <c r="D8" s="28"/>
      <c r="E8" s="28"/>
      <c r="F8" s="28"/>
    </row>
    <row r="9" spans="2:6" s="1" customFormat="1" ht="79.900000000000006" customHeight="1" x14ac:dyDescent="0.2">
      <c r="C9" s="3" t="s">
        <v>5</v>
      </c>
    </row>
    <row r="10" spans="2:6" s="1" customFormat="1" ht="18.600000000000001" customHeight="1" x14ac:dyDescent="0.2">
      <c r="C10" s="3" t="s">
        <v>6</v>
      </c>
    </row>
    <row r="11" spans="2:6" s="1" customFormat="1" ht="1.5" customHeight="1" x14ac:dyDescent="0.2"/>
    <row r="12" spans="2:6" s="1" customFormat="1" ht="18.600000000000001" customHeight="1" x14ac:dyDescent="0.2">
      <c r="C12" s="4" t="s">
        <v>7</v>
      </c>
    </row>
    <row r="13" spans="2:6" s="1" customFormat="1" ht="5.25" customHeight="1" x14ac:dyDescent="0.2"/>
    <row r="14" spans="2:6" s="1" customFormat="1" ht="30.95" customHeight="1" x14ac:dyDescent="0.2">
      <c r="C14" s="3" t="s">
        <v>8</v>
      </c>
    </row>
    <row r="15" spans="2:6" s="1" customFormat="1" ht="28.7" customHeight="1" x14ac:dyDescent="0.2"/>
  </sheetData>
  <mergeCells count="4">
    <mergeCell ref="B7:F7"/>
    <mergeCell ref="B8:F8"/>
    <mergeCell ref="C2:E2"/>
    <mergeCell ref="C5:D5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H205"/>
  <sheetViews>
    <sheetView showZeros="0" tabSelected="1" topLeftCell="A80" workbookViewId="0">
      <selection activeCell="X91" sqref="X91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57" t="s">
        <v>329</v>
      </c>
      <c r="J2" s="57"/>
      <c r="K2" s="57"/>
      <c r="L2" s="57"/>
      <c r="M2" s="57"/>
      <c r="N2" s="57"/>
      <c r="O2" s="57"/>
    </row>
    <row r="3" spans="2:15" s="1" customFormat="1" ht="28.7" customHeight="1" x14ac:dyDescent="0.2"/>
    <row r="4" spans="2:15" s="1" customFormat="1" ht="2.65" customHeight="1" x14ac:dyDescent="0.2">
      <c r="B4" s="53"/>
      <c r="C4" s="53"/>
      <c r="D4" s="53"/>
    </row>
    <row r="5" spans="2:15" s="1" customFormat="1" ht="28.7" customHeight="1" x14ac:dyDescent="0.2"/>
    <row r="6" spans="2:15" s="1" customFormat="1" ht="2.65" customHeight="1" x14ac:dyDescent="0.2">
      <c r="B6" s="53"/>
      <c r="C6" s="53"/>
      <c r="D6" s="53"/>
    </row>
    <row r="7" spans="2:15" s="1" customFormat="1" ht="28.7" customHeight="1" x14ac:dyDescent="0.2"/>
    <row r="8" spans="2:15" s="1" customFormat="1" ht="5.25" customHeight="1" x14ac:dyDescent="0.2">
      <c r="B8" s="53"/>
      <c r="C8" s="53"/>
      <c r="D8" s="53"/>
    </row>
    <row r="9" spans="2:15" s="1" customFormat="1" ht="4.3499999999999996" customHeight="1" x14ac:dyDescent="0.2"/>
    <row r="10" spans="2:15" s="1" customFormat="1" ht="6.95" customHeight="1" x14ac:dyDescent="0.2">
      <c r="B10" s="32" t="s">
        <v>330</v>
      </c>
      <c r="C10" s="32"/>
      <c r="D10" s="32"/>
    </row>
    <row r="11" spans="2:15" s="1" customFormat="1" ht="12.2" customHeight="1" x14ac:dyDescent="0.2">
      <c r="B11" s="32"/>
      <c r="C11" s="32"/>
      <c r="D11" s="32"/>
      <c r="G11" s="35" t="s">
        <v>331</v>
      </c>
      <c r="H11" s="35"/>
      <c r="I11" s="35"/>
      <c r="J11" s="35"/>
      <c r="K11" s="35"/>
      <c r="L11" s="35"/>
      <c r="M11" s="35"/>
      <c r="N11" s="35"/>
    </row>
    <row r="12" spans="2:15" s="1" customFormat="1" ht="7.9" customHeight="1" x14ac:dyDescent="0.2">
      <c r="G12" s="35"/>
      <c r="H12" s="35"/>
      <c r="I12" s="35"/>
      <c r="J12" s="35"/>
      <c r="K12" s="35"/>
      <c r="L12" s="35"/>
      <c r="M12" s="35"/>
      <c r="N12" s="35"/>
    </row>
    <row r="13" spans="2:15" s="1" customFormat="1" ht="20.25" customHeight="1" x14ac:dyDescent="0.2"/>
    <row r="14" spans="2:15" s="1" customFormat="1" ht="24" customHeight="1" x14ac:dyDescent="0.2">
      <c r="E14" s="54" t="s">
        <v>346</v>
      </c>
      <c r="F14" s="54"/>
      <c r="G14" s="54"/>
    </row>
    <row r="15" spans="2:15" s="1" customFormat="1" ht="43.15" customHeight="1" x14ac:dyDescent="0.2"/>
    <row r="16" spans="2:15" s="1" customFormat="1" ht="20.85" customHeight="1" x14ac:dyDescent="0.2">
      <c r="B16" s="31" t="s">
        <v>332</v>
      </c>
      <c r="C16" s="31"/>
      <c r="D16" s="31"/>
      <c r="E16" s="31"/>
    </row>
    <row r="17" spans="2:13" s="1" customFormat="1" ht="2.65" customHeight="1" x14ac:dyDescent="0.2"/>
    <row r="18" spans="2:13" s="1" customFormat="1" ht="20.85" customHeight="1" x14ac:dyDescent="0.2">
      <c r="B18" s="31" t="s">
        <v>333</v>
      </c>
      <c r="C18" s="31"/>
      <c r="D18" s="31"/>
      <c r="E18" s="31"/>
    </row>
    <row r="19" spans="2:13" s="1" customFormat="1" ht="2.65" customHeight="1" x14ac:dyDescent="0.2"/>
    <row r="20" spans="2:13" s="1" customFormat="1" ht="20.85" customHeight="1" x14ac:dyDescent="0.2">
      <c r="B20" s="31" t="s">
        <v>334</v>
      </c>
      <c r="C20" s="31"/>
      <c r="D20" s="31"/>
      <c r="E20" s="31"/>
    </row>
    <row r="21" spans="2:13" s="1" customFormat="1" ht="2.65" customHeight="1" x14ac:dyDescent="0.2"/>
    <row r="22" spans="2:13" s="1" customFormat="1" ht="20.85" customHeight="1" x14ac:dyDescent="0.2">
      <c r="B22" s="31" t="s">
        <v>335</v>
      </c>
      <c r="C22" s="31"/>
      <c r="D22" s="31"/>
      <c r="E22" s="31"/>
    </row>
    <row r="23" spans="2:13" s="1" customFormat="1" ht="34.700000000000003" customHeight="1" x14ac:dyDescent="0.2"/>
    <row r="24" spans="2:13" s="1" customFormat="1" ht="50.1" customHeight="1" x14ac:dyDescent="0.2">
      <c r="B24" s="45" t="s">
        <v>347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2:13" s="1" customFormat="1" ht="2.65" customHeight="1" x14ac:dyDescent="0.2"/>
    <row r="26" spans="2:13" s="1" customFormat="1" ht="59.25" customHeight="1" x14ac:dyDescent="0.2">
      <c r="B26" s="36" t="s">
        <v>348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31" t="s">
        <v>336</v>
      </c>
      <c r="C29" s="31"/>
      <c r="D29" s="31"/>
      <c r="E29" s="31"/>
      <c r="F29" s="31"/>
      <c r="G29" s="31"/>
      <c r="H29" s="31"/>
      <c r="I29" s="31"/>
      <c r="J29" s="31"/>
      <c r="K29" s="31"/>
    </row>
    <row r="30" spans="2:13" s="1" customFormat="1" ht="5.25" customHeight="1" x14ac:dyDescent="0.2"/>
    <row r="31" spans="2:13" s="1" customFormat="1" ht="60" customHeight="1" x14ac:dyDescent="0.2">
      <c r="B31" s="5" t="s">
        <v>9</v>
      </c>
      <c r="C31" s="9" t="s">
        <v>10</v>
      </c>
      <c r="D31" s="6" t="s">
        <v>11</v>
      </c>
      <c r="E31" s="6" t="s">
        <v>12</v>
      </c>
      <c r="F31" s="6" t="s">
        <v>13</v>
      </c>
      <c r="G31" s="6" t="s">
        <v>14</v>
      </c>
      <c r="H31" s="6" t="s">
        <v>15</v>
      </c>
      <c r="I31" s="9" t="s">
        <v>16</v>
      </c>
      <c r="J31" s="6" t="s">
        <v>17</v>
      </c>
      <c r="K31" s="6" t="s">
        <v>18</v>
      </c>
      <c r="L31" s="50" t="s">
        <v>19</v>
      </c>
      <c r="M31" s="50"/>
    </row>
    <row r="32" spans="2:13" s="1" customFormat="1" ht="19.7" customHeight="1" x14ac:dyDescent="0.2">
      <c r="B32" s="10">
        <v>1</v>
      </c>
      <c r="C32" s="11" t="s">
        <v>21</v>
      </c>
      <c r="D32" s="11" t="s">
        <v>22</v>
      </c>
      <c r="E32" s="7" t="s">
        <v>23</v>
      </c>
      <c r="F32" s="11" t="s">
        <v>20</v>
      </c>
      <c r="G32" s="12">
        <f>3878+598</f>
        <v>4476</v>
      </c>
      <c r="H32" s="13"/>
      <c r="I32" s="17">
        <f>ROUND(G32*H32,2)</f>
        <v>0</v>
      </c>
      <c r="J32" s="14">
        <v>0.08</v>
      </c>
      <c r="K32" s="17">
        <f>ROUND(I32*J32,2)</f>
        <v>0</v>
      </c>
      <c r="L32" s="34">
        <f>I32+K32</f>
        <v>0</v>
      </c>
      <c r="M32" s="34"/>
    </row>
    <row r="33" spans="2:13" s="1" customFormat="1" ht="3.2" customHeight="1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2:13" s="1" customFormat="1" ht="18.2" customHeight="1" x14ac:dyDescent="0.2">
      <c r="B34" s="31" t="s">
        <v>337</v>
      </c>
      <c r="C34" s="31"/>
      <c r="D34" s="31"/>
      <c r="E34" s="31"/>
      <c r="F34" s="31"/>
      <c r="G34" s="31"/>
      <c r="H34" s="31"/>
      <c r="I34" s="31"/>
      <c r="J34" s="31"/>
      <c r="K34" s="31"/>
      <c r="L34" s="15"/>
      <c r="M34" s="15"/>
    </row>
    <row r="35" spans="2:13" s="1" customFormat="1" ht="5.25" customHeight="1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2:13" s="1" customFormat="1" ht="59.25" customHeight="1" x14ac:dyDescent="0.2">
      <c r="B36" s="5" t="s">
        <v>9</v>
      </c>
      <c r="C36" s="9" t="s">
        <v>10</v>
      </c>
      <c r="D36" s="6" t="s">
        <v>11</v>
      </c>
      <c r="E36" s="6" t="s">
        <v>12</v>
      </c>
      <c r="F36" s="6" t="s">
        <v>13</v>
      </c>
      <c r="G36" s="6" t="s">
        <v>14</v>
      </c>
      <c r="H36" s="6" t="s">
        <v>15</v>
      </c>
      <c r="I36" s="9" t="s">
        <v>16</v>
      </c>
      <c r="J36" s="6" t="s">
        <v>17</v>
      </c>
      <c r="K36" s="6" t="s">
        <v>18</v>
      </c>
      <c r="L36" s="50" t="s">
        <v>19</v>
      </c>
      <c r="M36" s="50"/>
    </row>
    <row r="37" spans="2:13" s="1" customFormat="1" ht="19.7" customHeight="1" x14ac:dyDescent="0.2">
      <c r="B37" s="10">
        <v>2</v>
      </c>
      <c r="C37" s="11" t="s">
        <v>21</v>
      </c>
      <c r="D37" s="11" t="s">
        <v>22</v>
      </c>
      <c r="E37" s="7" t="s">
        <v>23</v>
      </c>
      <c r="F37" s="11" t="s">
        <v>20</v>
      </c>
      <c r="G37" s="12">
        <v>2265</v>
      </c>
      <c r="H37" s="13"/>
      <c r="I37" s="17">
        <f>ROUND(G37*H37,2)</f>
        <v>0</v>
      </c>
      <c r="J37" s="14">
        <v>0.08</v>
      </c>
      <c r="K37" s="17">
        <f>ROUND(I37*J37,2)</f>
        <v>0</v>
      </c>
      <c r="L37" s="34">
        <f>I37+K37</f>
        <v>0</v>
      </c>
      <c r="M37" s="34"/>
    </row>
    <row r="38" spans="2:13" s="1" customFormat="1" ht="3.2" customHeight="1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2:13" s="1" customFormat="1" ht="18.2" customHeight="1" x14ac:dyDescent="0.2">
      <c r="B39" s="31" t="s">
        <v>338</v>
      </c>
      <c r="C39" s="31"/>
      <c r="D39" s="31"/>
      <c r="E39" s="31"/>
      <c r="F39" s="31"/>
      <c r="G39" s="31"/>
      <c r="H39" s="31"/>
      <c r="I39" s="31"/>
      <c r="J39" s="31"/>
      <c r="K39" s="31"/>
      <c r="L39" s="15"/>
      <c r="M39" s="15"/>
    </row>
    <row r="40" spans="2:13" s="1" customFormat="1" ht="5.25" customHeight="1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2:13" s="1" customFormat="1" ht="57" customHeight="1" x14ac:dyDescent="0.2">
      <c r="B41" s="5" t="s">
        <v>9</v>
      </c>
      <c r="C41" s="9" t="s">
        <v>10</v>
      </c>
      <c r="D41" s="6" t="s">
        <v>11</v>
      </c>
      <c r="E41" s="6" t="s">
        <v>12</v>
      </c>
      <c r="F41" s="6" t="s">
        <v>13</v>
      </c>
      <c r="G41" s="6" t="s">
        <v>14</v>
      </c>
      <c r="H41" s="6" t="s">
        <v>15</v>
      </c>
      <c r="I41" s="9" t="s">
        <v>16</v>
      </c>
      <c r="J41" s="6" t="s">
        <v>17</v>
      </c>
      <c r="K41" s="6" t="s">
        <v>18</v>
      </c>
      <c r="L41" s="50" t="s">
        <v>19</v>
      </c>
      <c r="M41" s="50"/>
    </row>
    <row r="42" spans="2:13" s="1" customFormat="1" ht="19.7" customHeight="1" x14ac:dyDescent="0.2">
      <c r="B42" s="10">
        <v>3</v>
      </c>
      <c r="C42" s="11" t="s">
        <v>21</v>
      </c>
      <c r="D42" s="11" t="s">
        <v>22</v>
      </c>
      <c r="E42" s="7" t="s">
        <v>23</v>
      </c>
      <c r="F42" s="11" t="s">
        <v>20</v>
      </c>
      <c r="G42" s="12">
        <f>3903+1756</f>
        <v>5659</v>
      </c>
      <c r="H42" s="13"/>
      <c r="I42" s="17">
        <f>ROUND(G42*H42,2)</f>
        <v>0</v>
      </c>
      <c r="J42" s="14">
        <v>0.08</v>
      </c>
      <c r="K42" s="17">
        <f>ROUND(I42*J42,2)</f>
        <v>0</v>
      </c>
      <c r="L42" s="34">
        <f>I42+K42</f>
        <v>0</v>
      </c>
      <c r="M42" s="34"/>
    </row>
    <row r="43" spans="2:13" s="1" customFormat="1" ht="3.2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2:13" s="1" customFormat="1" ht="18.2" customHeight="1" x14ac:dyDescent="0.2">
      <c r="B44" s="31" t="s">
        <v>339</v>
      </c>
      <c r="C44" s="31"/>
      <c r="D44" s="31"/>
      <c r="E44" s="31"/>
      <c r="F44" s="31"/>
      <c r="G44" s="31"/>
      <c r="H44" s="31"/>
      <c r="I44" s="31"/>
      <c r="J44" s="31"/>
      <c r="K44" s="31"/>
      <c r="L44" s="15"/>
      <c r="M44" s="15"/>
    </row>
    <row r="45" spans="2:13" s="1" customFormat="1" ht="5.25" customHeight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2:13" s="1" customFormat="1" ht="55.5" customHeight="1" x14ac:dyDescent="0.2">
      <c r="B46" s="5" t="s">
        <v>9</v>
      </c>
      <c r="C46" s="9" t="s">
        <v>10</v>
      </c>
      <c r="D46" s="6" t="s">
        <v>11</v>
      </c>
      <c r="E46" s="6" t="s">
        <v>12</v>
      </c>
      <c r="F46" s="6" t="s">
        <v>13</v>
      </c>
      <c r="G46" s="6" t="s">
        <v>14</v>
      </c>
      <c r="H46" s="6" t="s">
        <v>15</v>
      </c>
      <c r="I46" s="9" t="s">
        <v>16</v>
      </c>
      <c r="J46" s="6" t="s">
        <v>17</v>
      </c>
      <c r="K46" s="6" t="s">
        <v>18</v>
      </c>
      <c r="L46" s="50" t="s">
        <v>19</v>
      </c>
      <c r="M46" s="50"/>
    </row>
    <row r="47" spans="2:13" s="1" customFormat="1" ht="19.7" customHeight="1" x14ac:dyDescent="0.2">
      <c r="B47" s="10">
        <v>4</v>
      </c>
      <c r="C47" s="11" t="s">
        <v>21</v>
      </c>
      <c r="D47" s="11" t="s">
        <v>22</v>
      </c>
      <c r="E47" s="7" t="s">
        <v>23</v>
      </c>
      <c r="F47" s="11" t="s">
        <v>20</v>
      </c>
      <c r="G47" s="12">
        <f>207+1857</f>
        <v>2064</v>
      </c>
      <c r="H47" s="13"/>
      <c r="I47" s="17">
        <f>ROUND(G47*H47,2)</f>
        <v>0</v>
      </c>
      <c r="J47" s="14">
        <v>0.08</v>
      </c>
      <c r="K47" s="17">
        <f>ROUND(I47*J47,2)</f>
        <v>0</v>
      </c>
      <c r="L47" s="34">
        <f>I47+K47</f>
        <v>0</v>
      </c>
      <c r="M47" s="34"/>
    </row>
    <row r="48" spans="2:13" s="1" customFormat="1" ht="3.2" customHeight="1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2:13" s="1" customFormat="1" ht="18.2" customHeight="1" x14ac:dyDescent="0.2">
      <c r="B49" s="31" t="s">
        <v>340</v>
      </c>
      <c r="C49" s="31"/>
      <c r="D49" s="31"/>
      <c r="E49" s="31"/>
      <c r="F49" s="31"/>
      <c r="G49" s="31"/>
      <c r="H49" s="31"/>
      <c r="I49" s="31"/>
      <c r="J49" s="31"/>
      <c r="K49" s="31"/>
      <c r="L49" s="15"/>
      <c r="M49" s="15"/>
    </row>
    <row r="50" spans="2:13" s="1" customFormat="1" ht="5.25" customHeight="1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s="1" customFormat="1" ht="60" customHeight="1" x14ac:dyDescent="0.2">
      <c r="B51" s="5" t="s">
        <v>9</v>
      </c>
      <c r="C51" s="9" t="s">
        <v>10</v>
      </c>
      <c r="D51" s="6" t="s">
        <v>11</v>
      </c>
      <c r="E51" s="6" t="s">
        <v>12</v>
      </c>
      <c r="F51" s="6" t="s">
        <v>13</v>
      </c>
      <c r="G51" s="6" t="s">
        <v>14</v>
      </c>
      <c r="H51" s="6" t="s">
        <v>15</v>
      </c>
      <c r="I51" s="9" t="s">
        <v>16</v>
      </c>
      <c r="J51" s="6" t="s">
        <v>17</v>
      </c>
      <c r="K51" s="6" t="s">
        <v>18</v>
      </c>
      <c r="L51" s="50" t="s">
        <v>19</v>
      </c>
      <c r="M51" s="50"/>
    </row>
    <row r="52" spans="2:13" s="1" customFormat="1" ht="19.7" customHeight="1" x14ac:dyDescent="0.2">
      <c r="B52" s="10">
        <v>5</v>
      </c>
      <c r="C52" s="11" t="s">
        <v>21</v>
      </c>
      <c r="D52" s="11" t="s">
        <v>22</v>
      </c>
      <c r="E52" s="7" t="s">
        <v>23</v>
      </c>
      <c r="F52" s="11" t="s">
        <v>20</v>
      </c>
      <c r="G52" s="12">
        <v>1036</v>
      </c>
      <c r="H52" s="13"/>
      <c r="I52" s="17">
        <f>ROUND(G52*H52,2)</f>
        <v>0</v>
      </c>
      <c r="J52" s="14">
        <v>0.08</v>
      </c>
      <c r="K52" s="17">
        <f>ROUND(I52*J52,2)</f>
        <v>0</v>
      </c>
      <c r="L52" s="34">
        <f>I52+K52</f>
        <v>0</v>
      </c>
      <c r="M52" s="34"/>
    </row>
    <row r="53" spans="2:13" s="1" customFormat="1" ht="9" customHeight="1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s="1" customFormat="1" ht="59.25" customHeight="1" x14ac:dyDescent="0.2">
      <c r="B54" s="5" t="s">
        <v>9</v>
      </c>
      <c r="C54" s="9" t="s">
        <v>10</v>
      </c>
      <c r="D54" s="6" t="s">
        <v>11</v>
      </c>
      <c r="E54" s="6" t="s">
        <v>12</v>
      </c>
      <c r="F54" s="6" t="s">
        <v>13</v>
      </c>
      <c r="G54" s="6" t="s">
        <v>14</v>
      </c>
      <c r="H54" s="6" t="s">
        <v>15</v>
      </c>
      <c r="I54" s="9" t="s">
        <v>16</v>
      </c>
      <c r="J54" s="6" t="s">
        <v>17</v>
      </c>
      <c r="K54" s="6" t="s">
        <v>18</v>
      </c>
      <c r="L54" s="50" t="s">
        <v>19</v>
      </c>
      <c r="M54" s="50"/>
    </row>
    <row r="55" spans="2:13" s="1" customFormat="1" ht="28.7" customHeight="1" x14ac:dyDescent="0.2">
      <c r="B55" s="10">
        <v>6</v>
      </c>
      <c r="C55" s="11" t="s">
        <v>24</v>
      </c>
      <c r="D55" s="11" t="s">
        <v>25</v>
      </c>
      <c r="E55" s="7" t="s">
        <v>26</v>
      </c>
      <c r="F55" s="11" t="s">
        <v>27</v>
      </c>
      <c r="G55" s="12">
        <v>16.91</v>
      </c>
      <c r="H55" s="13"/>
      <c r="I55" s="17">
        <f>ROUND(G55*H55,2)</f>
        <v>0</v>
      </c>
      <c r="J55" s="14">
        <v>0.08</v>
      </c>
      <c r="K55" s="17">
        <f>ROUND(I55*J55,2)</f>
        <v>0</v>
      </c>
      <c r="L55" s="34">
        <f>I55+K55</f>
        <v>0</v>
      </c>
      <c r="M55" s="34"/>
    </row>
    <row r="56" spans="2:13" s="1" customFormat="1" ht="41.25" customHeight="1" x14ac:dyDescent="0.2">
      <c r="B56" s="10">
        <v>7</v>
      </c>
      <c r="C56" s="11" t="s">
        <v>377</v>
      </c>
      <c r="D56" s="11" t="s">
        <v>378</v>
      </c>
      <c r="E56" s="7" t="s">
        <v>379</v>
      </c>
      <c r="F56" s="11" t="s">
        <v>27</v>
      </c>
      <c r="G56" s="12">
        <v>1.18</v>
      </c>
      <c r="H56" s="13"/>
      <c r="I56" s="17">
        <f t="shared" ref="I56:I58" si="0">ROUND(G56*H56,2)</f>
        <v>0</v>
      </c>
      <c r="J56" s="14">
        <v>0.08</v>
      </c>
      <c r="K56" s="17">
        <f t="shared" ref="K56:K58" si="1">ROUND(I56*J56,2)</f>
        <v>0</v>
      </c>
      <c r="L56" s="34">
        <f t="shared" ref="L56:L57" si="2">I56+K56</f>
        <v>0</v>
      </c>
      <c r="M56" s="34"/>
    </row>
    <row r="57" spans="2:13" s="1" customFormat="1" ht="28.7" customHeight="1" x14ac:dyDescent="0.2">
      <c r="B57" s="10">
        <v>8</v>
      </c>
      <c r="C57" s="11" t="s">
        <v>380</v>
      </c>
      <c r="D57" s="11" t="s">
        <v>381</v>
      </c>
      <c r="E57" s="7" t="s">
        <v>382</v>
      </c>
      <c r="F57" s="11" t="s">
        <v>27</v>
      </c>
      <c r="G57" s="12">
        <v>0.67</v>
      </c>
      <c r="H57" s="13"/>
      <c r="I57" s="17">
        <f t="shared" si="0"/>
        <v>0</v>
      </c>
      <c r="J57" s="14">
        <v>0.08</v>
      </c>
      <c r="K57" s="17">
        <f t="shared" si="1"/>
        <v>0</v>
      </c>
      <c r="L57" s="34">
        <f t="shared" si="2"/>
        <v>0</v>
      </c>
      <c r="M57" s="34"/>
    </row>
    <row r="58" spans="2:13" s="1" customFormat="1" ht="19.7" customHeight="1" x14ac:dyDescent="0.2">
      <c r="B58" s="10">
        <v>9</v>
      </c>
      <c r="C58" s="11" t="s">
        <v>28</v>
      </c>
      <c r="D58" s="11" t="s">
        <v>29</v>
      </c>
      <c r="E58" s="7" t="s">
        <v>30</v>
      </c>
      <c r="F58" s="11" t="s">
        <v>27</v>
      </c>
      <c r="G58" s="12">
        <v>42.5</v>
      </c>
      <c r="H58" s="13"/>
      <c r="I58" s="17">
        <f t="shared" si="0"/>
        <v>0</v>
      </c>
      <c r="J58" s="14">
        <v>0.08</v>
      </c>
      <c r="K58" s="17">
        <f t="shared" si="1"/>
        <v>0</v>
      </c>
      <c r="L58" s="34">
        <f>I58+K58</f>
        <v>0</v>
      </c>
      <c r="M58" s="34"/>
    </row>
    <row r="59" spans="2:13" s="1" customFormat="1" ht="19.7" customHeight="1" x14ac:dyDescent="0.2">
      <c r="B59" s="10">
        <v>10</v>
      </c>
      <c r="C59" s="11" t="s">
        <v>31</v>
      </c>
      <c r="D59" s="11" t="s">
        <v>32</v>
      </c>
      <c r="E59" s="7" t="s">
        <v>33</v>
      </c>
      <c r="F59" s="11" t="s">
        <v>27</v>
      </c>
      <c r="G59" s="12">
        <v>26.68</v>
      </c>
      <c r="H59" s="13"/>
      <c r="I59" s="17">
        <f t="shared" ref="I59:I122" si="3">ROUND(G59*H59,2)</f>
        <v>0</v>
      </c>
      <c r="J59" s="14">
        <v>0.08</v>
      </c>
      <c r="K59" s="17">
        <f t="shared" ref="K59:K122" si="4">ROUND(I59*J59,2)</f>
        <v>0</v>
      </c>
      <c r="L59" s="34">
        <f t="shared" ref="L59:L122" si="5">I59+K59</f>
        <v>0</v>
      </c>
      <c r="M59" s="34"/>
    </row>
    <row r="60" spans="2:13" s="1" customFormat="1" ht="19.7" customHeight="1" x14ac:dyDescent="0.2">
      <c r="B60" s="10">
        <v>11</v>
      </c>
      <c r="C60" s="11" t="s">
        <v>34</v>
      </c>
      <c r="D60" s="11" t="s">
        <v>35</v>
      </c>
      <c r="E60" s="7" t="s">
        <v>36</v>
      </c>
      <c r="F60" s="11" t="s">
        <v>37</v>
      </c>
      <c r="G60" s="12">
        <v>3.37</v>
      </c>
      <c r="H60" s="13"/>
      <c r="I60" s="17">
        <f t="shared" si="3"/>
        <v>0</v>
      </c>
      <c r="J60" s="14">
        <v>0.08</v>
      </c>
      <c r="K60" s="17">
        <f t="shared" si="4"/>
        <v>0</v>
      </c>
      <c r="L60" s="34">
        <f t="shared" si="5"/>
        <v>0</v>
      </c>
      <c r="M60" s="34"/>
    </row>
    <row r="61" spans="2:13" s="1" customFormat="1" ht="19.7" customHeight="1" x14ac:dyDescent="0.2">
      <c r="B61" s="10">
        <v>12</v>
      </c>
      <c r="C61" s="11" t="s">
        <v>38</v>
      </c>
      <c r="D61" s="11" t="s">
        <v>39</v>
      </c>
      <c r="E61" s="7" t="s">
        <v>40</v>
      </c>
      <c r="F61" s="11" t="s">
        <v>41</v>
      </c>
      <c r="G61" s="12">
        <v>13</v>
      </c>
      <c r="H61" s="13"/>
      <c r="I61" s="17">
        <f t="shared" si="3"/>
        <v>0</v>
      </c>
      <c r="J61" s="14">
        <v>0.08</v>
      </c>
      <c r="K61" s="17">
        <f t="shared" si="4"/>
        <v>0</v>
      </c>
      <c r="L61" s="34">
        <f t="shared" si="5"/>
        <v>0</v>
      </c>
      <c r="M61" s="34"/>
    </row>
    <row r="62" spans="2:13" s="1" customFormat="1" ht="19.7" customHeight="1" x14ac:dyDescent="0.2">
      <c r="B62" s="10">
        <v>13</v>
      </c>
      <c r="C62" s="11" t="s">
        <v>42</v>
      </c>
      <c r="D62" s="11" t="s">
        <v>43</v>
      </c>
      <c r="E62" s="7" t="s">
        <v>44</v>
      </c>
      <c r="F62" s="11" t="s">
        <v>41</v>
      </c>
      <c r="G62" s="12">
        <v>1</v>
      </c>
      <c r="H62" s="13"/>
      <c r="I62" s="17">
        <f t="shared" si="3"/>
        <v>0</v>
      </c>
      <c r="J62" s="14">
        <v>0.08</v>
      </c>
      <c r="K62" s="17">
        <f t="shared" si="4"/>
        <v>0</v>
      </c>
      <c r="L62" s="34">
        <f t="shared" si="5"/>
        <v>0</v>
      </c>
      <c r="M62" s="34"/>
    </row>
    <row r="63" spans="2:13" s="1" customFormat="1" ht="19.7" customHeight="1" x14ac:dyDescent="0.2">
      <c r="B63" s="10">
        <v>14</v>
      </c>
      <c r="C63" s="11" t="s">
        <v>45</v>
      </c>
      <c r="D63" s="11" t="s">
        <v>46</v>
      </c>
      <c r="E63" s="7" t="s">
        <v>47</v>
      </c>
      <c r="F63" s="11" t="s">
        <v>37</v>
      </c>
      <c r="G63" s="12">
        <v>3.37</v>
      </c>
      <c r="H63" s="13"/>
      <c r="I63" s="17">
        <f t="shared" si="3"/>
        <v>0</v>
      </c>
      <c r="J63" s="14">
        <v>0.08</v>
      </c>
      <c r="K63" s="17">
        <f t="shared" si="4"/>
        <v>0</v>
      </c>
      <c r="L63" s="34">
        <f t="shared" si="5"/>
        <v>0</v>
      </c>
      <c r="M63" s="34"/>
    </row>
    <row r="64" spans="2:13" s="1" customFormat="1" ht="19.7" customHeight="1" x14ac:dyDescent="0.2">
      <c r="B64" s="10">
        <v>15</v>
      </c>
      <c r="C64" s="11" t="s">
        <v>48</v>
      </c>
      <c r="D64" s="11" t="s">
        <v>49</v>
      </c>
      <c r="E64" s="7" t="s">
        <v>50</v>
      </c>
      <c r="F64" s="11" t="s">
        <v>41</v>
      </c>
      <c r="G64" s="12">
        <v>17</v>
      </c>
      <c r="H64" s="13"/>
      <c r="I64" s="17">
        <f t="shared" si="3"/>
        <v>0</v>
      </c>
      <c r="J64" s="14">
        <v>0.08</v>
      </c>
      <c r="K64" s="17">
        <f t="shared" si="4"/>
        <v>0</v>
      </c>
      <c r="L64" s="34">
        <f t="shared" si="5"/>
        <v>0</v>
      </c>
      <c r="M64" s="34"/>
    </row>
    <row r="65" spans="2:13" s="1" customFormat="1" ht="19.7" customHeight="1" x14ac:dyDescent="0.2">
      <c r="B65" s="10">
        <v>16</v>
      </c>
      <c r="C65" s="11" t="s">
        <v>51</v>
      </c>
      <c r="D65" s="11" t="s">
        <v>52</v>
      </c>
      <c r="E65" s="7" t="s">
        <v>53</v>
      </c>
      <c r="F65" s="11" t="s">
        <v>41</v>
      </c>
      <c r="G65" s="12">
        <v>0.3</v>
      </c>
      <c r="H65" s="13"/>
      <c r="I65" s="17">
        <f t="shared" si="3"/>
        <v>0</v>
      </c>
      <c r="J65" s="14">
        <v>0.08</v>
      </c>
      <c r="K65" s="17">
        <f t="shared" si="4"/>
        <v>0</v>
      </c>
      <c r="L65" s="34">
        <f t="shared" si="5"/>
        <v>0</v>
      </c>
      <c r="M65" s="34"/>
    </row>
    <row r="66" spans="2:13" s="1" customFormat="1" ht="19.7" customHeight="1" x14ac:dyDescent="0.2">
      <c r="B66" s="10">
        <v>17</v>
      </c>
      <c r="C66" s="11" t="s">
        <v>54</v>
      </c>
      <c r="D66" s="11" t="s">
        <v>55</v>
      </c>
      <c r="E66" s="7" t="s">
        <v>56</v>
      </c>
      <c r="F66" s="11" t="s">
        <v>20</v>
      </c>
      <c r="G66" s="12">
        <v>173</v>
      </c>
      <c r="H66" s="13"/>
      <c r="I66" s="17">
        <f t="shared" si="3"/>
        <v>0</v>
      </c>
      <c r="J66" s="14">
        <v>0.08</v>
      </c>
      <c r="K66" s="17">
        <f t="shared" si="4"/>
        <v>0</v>
      </c>
      <c r="L66" s="34">
        <f t="shared" si="5"/>
        <v>0</v>
      </c>
      <c r="M66" s="34"/>
    </row>
    <row r="67" spans="2:13" s="1" customFormat="1" ht="28.7" customHeight="1" x14ac:dyDescent="0.2">
      <c r="B67" s="10">
        <v>18</v>
      </c>
      <c r="C67" s="11" t="s">
        <v>57</v>
      </c>
      <c r="D67" s="11" t="s">
        <v>58</v>
      </c>
      <c r="E67" s="7" t="s">
        <v>59</v>
      </c>
      <c r="F67" s="11" t="s">
        <v>37</v>
      </c>
      <c r="G67" s="12">
        <v>50.1</v>
      </c>
      <c r="H67" s="13"/>
      <c r="I67" s="17">
        <f t="shared" si="3"/>
        <v>0</v>
      </c>
      <c r="J67" s="14">
        <v>0.08</v>
      </c>
      <c r="K67" s="17">
        <f t="shared" si="4"/>
        <v>0</v>
      </c>
      <c r="L67" s="34">
        <f t="shared" si="5"/>
        <v>0</v>
      </c>
      <c r="M67" s="34"/>
    </row>
    <row r="68" spans="2:13" s="1" customFormat="1" ht="28.7" customHeight="1" x14ac:dyDescent="0.2">
      <c r="B68" s="10">
        <v>19</v>
      </c>
      <c r="C68" s="11" t="s">
        <v>60</v>
      </c>
      <c r="D68" s="11" t="s">
        <v>61</v>
      </c>
      <c r="E68" s="7" t="s">
        <v>62</v>
      </c>
      <c r="F68" s="11" t="s">
        <v>37</v>
      </c>
      <c r="G68" s="12">
        <v>7.1</v>
      </c>
      <c r="H68" s="13"/>
      <c r="I68" s="17">
        <f t="shared" si="3"/>
        <v>0</v>
      </c>
      <c r="J68" s="14">
        <v>0.08</v>
      </c>
      <c r="K68" s="17">
        <f t="shared" si="4"/>
        <v>0</v>
      </c>
      <c r="L68" s="34">
        <f t="shared" si="5"/>
        <v>0</v>
      </c>
      <c r="M68" s="34"/>
    </row>
    <row r="69" spans="2:13" s="1" customFormat="1" ht="28.7" customHeight="1" x14ac:dyDescent="0.2">
      <c r="B69" s="10">
        <v>20</v>
      </c>
      <c r="C69" s="11" t="s">
        <v>63</v>
      </c>
      <c r="D69" s="11" t="s">
        <v>64</v>
      </c>
      <c r="E69" s="7" t="s">
        <v>65</v>
      </c>
      <c r="F69" s="11" t="s">
        <v>37</v>
      </c>
      <c r="G69" s="12">
        <v>123.75</v>
      </c>
      <c r="H69" s="13"/>
      <c r="I69" s="17">
        <f t="shared" si="3"/>
        <v>0</v>
      </c>
      <c r="J69" s="14">
        <v>0.08</v>
      </c>
      <c r="K69" s="17">
        <f t="shared" si="4"/>
        <v>0</v>
      </c>
      <c r="L69" s="34">
        <f t="shared" si="5"/>
        <v>0</v>
      </c>
      <c r="M69" s="34"/>
    </row>
    <row r="70" spans="2:13" s="1" customFormat="1" ht="28.7" customHeight="1" x14ac:dyDescent="0.2">
      <c r="B70" s="10">
        <v>21</v>
      </c>
      <c r="C70" s="11" t="s">
        <v>66</v>
      </c>
      <c r="D70" s="11" t="s">
        <v>67</v>
      </c>
      <c r="E70" s="7" t="s">
        <v>68</v>
      </c>
      <c r="F70" s="11" t="s">
        <v>37</v>
      </c>
      <c r="G70" s="12">
        <v>11.73</v>
      </c>
      <c r="H70" s="13"/>
      <c r="I70" s="17">
        <f t="shared" si="3"/>
        <v>0</v>
      </c>
      <c r="J70" s="14">
        <v>0.08</v>
      </c>
      <c r="K70" s="17">
        <f t="shared" si="4"/>
        <v>0</v>
      </c>
      <c r="L70" s="34">
        <f t="shared" si="5"/>
        <v>0</v>
      </c>
      <c r="M70" s="34"/>
    </row>
    <row r="71" spans="2:13" s="1" customFormat="1" ht="19.7" customHeight="1" x14ac:dyDescent="0.2">
      <c r="B71" s="10">
        <v>22</v>
      </c>
      <c r="C71" s="11" t="s">
        <v>69</v>
      </c>
      <c r="D71" s="11" t="s">
        <v>70</v>
      </c>
      <c r="E71" s="7" t="s">
        <v>71</v>
      </c>
      <c r="F71" s="11" t="s">
        <v>41</v>
      </c>
      <c r="G71" s="12">
        <f>48.75+33.4</f>
        <v>82.15</v>
      </c>
      <c r="H71" s="13"/>
      <c r="I71" s="17">
        <f t="shared" si="3"/>
        <v>0</v>
      </c>
      <c r="J71" s="14">
        <v>0.08</v>
      </c>
      <c r="K71" s="17">
        <f t="shared" si="4"/>
        <v>0</v>
      </c>
      <c r="L71" s="34">
        <f t="shared" si="5"/>
        <v>0</v>
      </c>
      <c r="M71" s="34"/>
    </row>
    <row r="72" spans="2:13" s="1" customFormat="1" ht="19.7" customHeight="1" x14ac:dyDescent="0.2">
      <c r="B72" s="10">
        <v>23</v>
      </c>
      <c r="C72" s="11" t="s">
        <v>72</v>
      </c>
      <c r="D72" s="11" t="s">
        <v>73</v>
      </c>
      <c r="E72" s="7" t="s">
        <v>74</v>
      </c>
      <c r="F72" s="11" t="s">
        <v>41</v>
      </c>
      <c r="G72" s="12">
        <v>116.37</v>
      </c>
      <c r="H72" s="13"/>
      <c r="I72" s="17">
        <f t="shared" si="3"/>
        <v>0</v>
      </c>
      <c r="J72" s="14">
        <v>0.08</v>
      </c>
      <c r="K72" s="17">
        <f t="shared" si="4"/>
        <v>0</v>
      </c>
      <c r="L72" s="34">
        <f t="shared" si="5"/>
        <v>0</v>
      </c>
      <c r="M72" s="34"/>
    </row>
    <row r="73" spans="2:13" s="1" customFormat="1" ht="28.7" customHeight="1" x14ac:dyDescent="0.2">
      <c r="B73" s="10">
        <v>24</v>
      </c>
      <c r="C73" s="11" t="s">
        <v>75</v>
      </c>
      <c r="D73" s="11" t="s">
        <v>76</v>
      </c>
      <c r="E73" s="7" t="s">
        <v>77</v>
      </c>
      <c r="F73" s="11" t="s">
        <v>41</v>
      </c>
      <c r="G73" s="12">
        <v>20.309999999999999</v>
      </c>
      <c r="H73" s="13"/>
      <c r="I73" s="17">
        <f t="shared" si="3"/>
        <v>0</v>
      </c>
      <c r="J73" s="14">
        <v>0.08</v>
      </c>
      <c r="K73" s="17">
        <f t="shared" si="4"/>
        <v>0</v>
      </c>
      <c r="L73" s="34">
        <f t="shared" si="5"/>
        <v>0</v>
      </c>
      <c r="M73" s="34"/>
    </row>
    <row r="74" spans="2:13" s="1" customFormat="1" ht="19.7" customHeight="1" x14ac:dyDescent="0.2">
      <c r="B74" s="10">
        <v>25</v>
      </c>
      <c r="C74" s="11" t="s">
        <v>78</v>
      </c>
      <c r="D74" s="11" t="s">
        <v>79</v>
      </c>
      <c r="E74" s="7" t="s">
        <v>80</v>
      </c>
      <c r="F74" s="11" t="s">
        <v>41</v>
      </c>
      <c r="G74" s="12">
        <f>41.3-0.1</f>
        <v>41.199999999999996</v>
      </c>
      <c r="H74" s="13"/>
      <c r="I74" s="17">
        <f t="shared" si="3"/>
        <v>0</v>
      </c>
      <c r="J74" s="14">
        <v>0.08</v>
      </c>
      <c r="K74" s="17">
        <f t="shared" si="4"/>
        <v>0</v>
      </c>
      <c r="L74" s="34">
        <f t="shared" si="5"/>
        <v>0</v>
      </c>
      <c r="M74" s="34"/>
    </row>
    <row r="75" spans="2:13" s="1" customFormat="1" ht="19.7" customHeight="1" x14ac:dyDescent="0.2">
      <c r="B75" s="10">
        <v>26</v>
      </c>
      <c r="C75" s="11" t="s">
        <v>383</v>
      </c>
      <c r="D75" s="11" t="s">
        <v>384</v>
      </c>
      <c r="E75" s="7" t="s">
        <v>385</v>
      </c>
      <c r="F75" s="11" t="s">
        <v>41</v>
      </c>
      <c r="G75" s="12">
        <v>0.1</v>
      </c>
      <c r="H75" s="13"/>
      <c r="I75" s="17">
        <f t="shared" si="3"/>
        <v>0</v>
      </c>
      <c r="J75" s="14">
        <v>0.08</v>
      </c>
      <c r="K75" s="17">
        <f t="shared" si="4"/>
        <v>0</v>
      </c>
      <c r="L75" s="51">
        <f t="shared" si="5"/>
        <v>0</v>
      </c>
      <c r="M75" s="52"/>
    </row>
    <row r="76" spans="2:13" s="1" customFormat="1" ht="19.7" customHeight="1" x14ac:dyDescent="0.2">
      <c r="B76" s="10">
        <v>27</v>
      </c>
      <c r="C76" s="11" t="s">
        <v>81</v>
      </c>
      <c r="D76" s="11" t="s">
        <v>82</v>
      </c>
      <c r="E76" s="7" t="s">
        <v>83</v>
      </c>
      <c r="F76" s="11" t="s">
        <v>41</v>
      </c>
      <c r="G76" s="12">
        <v>234.91</v>
      </c>
      <c r="H76" s="13"/>
      <c r="I76" s="17">
        <f t="shared" si="3"/>
        <v>0</v>
      </c>
      <c r="J76" s="14">
        <v>0.08</v>
      </c>
      <c r="K76" s="17">
        <f t="shared" si="4"/>
        <v>0</v>
      </c>
      <c r="L76" s="34">
        <f t="shared" si="5"/>
        <v>0</v>
      </c>
      <c r="M76" s="34"/>
    </row>
    <row r="77" spans="2:13" s="1" customFormat="1" ht="28.7" customHeight="1" x14ac:dyDescent="0.2">
      <c r="B77" s="10">
        <v>28</v>
      </c>
      <c r="C77" s="11" t="s">
        <v>84</v>
      </c>
      <c r="D77" s="11" t="s">
        <v>85</v>
      </c>
      <c r="E77" s="7" t="s">
        <v>86</v>
      </c>
      <c r="F77" s="11" t="s">
        <v>41</v>
      </c>
      <c r="G77" s="12">
        <v>3</v>
      </c>
      <c r="H77" s="13"/>
      <c r="I77" s="17">
        <f t="shared" si="3"/>
        <v>0</v>
      </c>
      <c r="J77" s="14">
        <v>0.08</v>
      </c>
      <c r="K77" s="17">
        <f t="shared" si="4"/>
        <v>0</v>
      </c>
      <c r="L77" s="34">
        <f t="shared" si="5"/>
        <v>0</v>
      </c>
      <c r="M77" s="34"/>
    </row>
    <row r="78" spans="2:13" s="1" customFormat="1" ht="28.7" customHeight="1" x14ac:dyDescent="0.2">
      <c r="B78" s="10">
        <v>29</v>
      </c>
      <c r="C78" s="11" t="s">
        <v>87</v>
      </c>
      <c r="D78" s="11" t="s">
        <v>88</v>
      </c>
      <c r="E78" s="7" t="s">
        <v>89</v>
      </c>
      <c r="F78" s="11" t="s">
        <v>27</v>
      </c>
      <c r="G78" s="12">
        <v>41.04</v>
      </c>
      <c r="H78" s="13"/>
      <c r="I78" s="17">
        <f t="shared" si="3"/>
        <v>0</v>
      </c>
      <c r="J78" s="14">
        <v>0.08</v>
      </c>
      <c r="K78" s="17">
        <f t="shared" si="4"/>
        <v>0</v>
      </c>
      <c r="L78" s="34">
        <f t="shared" si="5"/>
        <v>0</v>
      </c>
      <c r="M78" s="34"/>
    </row>
    <row r="79" spans="2:13" s="1" customFormat="1" ht="28.7" customHeight="1" x14ac:dyDescent="0.2">
      <c r="B79" s="10">
        <v>30</v>
      </c>
      <c r="C79" s="11" t="s">
        <v>90</v>
      </c>
      <c r="D79" s="11" t="s">
        <v>91</v>
      </c>
      <c r="E79" s="7" t="s">
        <v>92</v>
      </c>
      <c r="F79" s="11" t="s">
        <v>27</v>
      </c>
      <c r="G79" s="12">
        <v>56.56</v>
      </c>
      <c r="H79" s="13"/>
      <c r="I79" s="17">
        <f t="shared" si="3"/>
        <v>0</v>
      </c>
      <c r="J79" s="14">
        <v>0.08</v>
      </c>
      <c r="K79" s="17">
        <f t="shared" si="4"/>
        <v>0</v>
      </c>
      <c r="L79" s="34">
        <f t="shared" si="5"/>
        <v>0</v>
      </c>
      <c r="M79" s="34"/>
    </row>
    <row r="80" spans="2:13" s="1" customFormat="1" ht="28.7" customHeight="1" x14ac:dyDescent="0.2">
      <c r="B80" s="10">
        <v>31</v>
      </c>
      <c r="C80" s="11" t="s">
        <v>93</v>
      </c>
      <c r="D80" s="11" t="s">
        <v>94</v>
      </c>
      <c r="E80" s="7" t="s">
        <v>95</v>
      </c>
      <c r="F80" s="11" t="s">
        <v>27</v>
      </c>
      <c r="G80" s="12">
        <v>11.22</v>
      </c>
      <c r="H80" s="13"/>
      <c r="I80" s="17">
        <f t="shared" si="3"/>
        <v>0</v>
      </c>
      <c r="J80" s="14">
        <v>0.08</v>
      </c>
      <c r="K80" s="17">
        <f t="shared" si="4"/>
        <v>0</v>
      </c>
      <c r="L80" s="34">
        <f t="shared" si="5"/>
        <v>0</v>
      </c>
      <c r="M80" s="34"/>
    </row>
    <row r="81" spans="2:13" s="1" customFormat="1" ht="19.7" customHeight="1" x14ac:dyDescent="0.2">
      <c r="B81" s="10">
        <v>32</v>
      </c>
      <c r="C81" s="11" t="s">
        <v>96</v>
      </c>
      <c r="D81" s="11" t="s">
        <v>97</v>
      </c>
      <c r="E81" s="7" t="s">
        <v>98</v>
      </c>
      <c r="F81" s="11" t="s">
        <v>27</v>
      </c>
      <c r="G81" s="12">
        <v>45.13</v>
      </c>
      <c r="H81" s="13"/>
      <c r="I81" s="17">
        <f t="shared" si="3"/>
        <v>0</v>
      </c>
      <c r="J81" s="14">
        <v>0.08</v>
      </c>
      <c r="K81" s="17">
        <f t="shared" si="4"/>
        <v>0</v>
      </c>
      <c r="L81" s="34">
        <f t="shared" si="5"/>
        <v>0</v>
      </c>
      <c r="M81" s="34"/>
    </row>
    <row r="82" spans="2:13" s="1" customFormat="1" ht="19.7" customHeight="1" x14ac:dyDescent="0.2">
      <c r="B82" s="10">
        <v>33</v>
      </c>
      <c r="C82" s="11" t="s">
        <v>99</v>
      </c>
      <c r="D82" s="11" t="s">
        <v>100</v>
      </c>
      <c r="E82" s="7" t="s">
        <v>101</v>
      </c>
      <c r="F82" s="11" t="s">
        <v>27</v>
      </c>
      <c r="G82" s="12">
        <v>2.5</v>
      </c>
      <c r="H82" s="13"/>
      <c r="I82" s="17">
        <f t="shared" si="3"/>
        <v>0</v>
      </c>
      <c r="J82" s="14">
        <v>0.08</v>
      </c>
      <c r="K82" s="17">
        <f t="shared" si="4"/>
        <v>0</v>
      </c>
      <c r="L82" s="34">
        <f t="shared" si="5"/>
        <v>0</v>
      </c>
      <c r="M82" s="34"/>
    </row>
    <row r="83" spans="2:13" s="1" customFormat="1" ht="19.7" customHeight="1" x14ac:dyDescent="0.2">
      <c r="B83" s="10">
        <v>34</v>
      </c>
      <c r="C83" s="11" t="s">
        <v>102</v>
      </c>
      <c r="D83" s="11" t="s">
        <v>103</v>
      </c>
      <c r="E83" s="7" t="s">
        <v>104</v>
      </c>
      <c r="F83" s="11" t="s">
        <v>27</v>
      </c>
      <c r="G83" s="12">
        <v>27.99</v>
      </c>
      <c r="H83" s="13"/>
      <c r="I83" s="17">
        <f t="shared" si="3"/>
        <v>0</v>
      </c>
      <c r="J83" s="14">
        <v>0.08</v>
      </c>
      <c r="K83" s="17">
        <f t="shared" si="4"/>
        <v>0</v>
      </c>
      <c r="L83" s="34">
        <f t="shared" si="5"/>
        <v>0</v>
      </c>
      <c r="M83" s="34"/>
    </row>
    <row r="84" spans="2:13" s="1" customFormat="1" ht="19.7" customHeight="1" x14ac:dyDescent="0.2">
      <c r="B84" s="10">
        <v>35</v>
      </c>
      <c r="C84" s="11" t="s">
        <v>105</v>
      </c>
      <c r="D84" s="11" t="s">
        <v>106</v>
      </c>
      <c r="E84" s="7" t="s">
        <v>107</v>
      </c>
      <c r="F84" s="11" t="s">
        <v>27</v>
      </c>
      <c r="G84" s="12">
        <v>50.15</v>
      </c>
      <c r="H84" s="13"/>
      <c r="I84" s="17">
        <f t="shared" si="3"/>
        <v>0</v>
      </c>
      <c r="J84" s="14">
        <v>0.08</v>
      </c>
      <c r="K84" s="17">
        <f t="shared" si="4"/>
        <v>0</v>
      </c>
      <c r="L84" s="34">
        <f t="shared" si="5"/>
        <v>0</v>
      </c>
      <c r="M84" s="34"/>
    </row>
    <row r="85" spans="2:13" s="1" customFormat="1" ht="28.7" customHeight="1" x14ac:dyDescent="0.2">
      <c r="B85" s="10">
        <v>36</v>
      </c>
      <c r="C85" s="11" t="s">
        <v>108</v>
      </c>
      <c r="D85" s="11" t="s">
        <v>109</v>
      </c>
      <c r="E85" s="7" t="s">
        <v>110</v>
      </c>
      <c r="F85" s="11" t="s">
        <v>27</v>
      </c>
      <c r="G85" s="12">
        <v>14.19</v>
      </c>
      <c r="H85" s="13"/>
      <c r="I85" s="17">
        <f t="shared" si="3"/>
        <v>0</v>
      </c>
      <c r="J85" s="14">
        <v>0.08</v>
      </c>
      <c r="K85" s="17">
        <f t="shared" si="4"/>
        <v>0</v>
      </c>
      <c r="L85" s="34">
        <f t="shared" si="5"/>
        <v>0</v>
      </c>
      <c r="M85" s="34"/>
    </row>
    <row r="86" spans="2:13" s="1" customFormat="1" ht="28.7" customHeight="1" x14ac:dyDescent="0.2">
      <c r="B86" s="10">
        <v>37</v>
      </c>
      <c r="C86" s="11" t="s">
        <v>111</v>
      </c>
      <c r="D86" s="11" t="s">
        <v>112</v>
      </c>
      <c r="E86" s="7" t="s">
        <v>113</v>
      </c>
      <c r="F86" s="11" t="s">
        <v>41</v>
      </c>
      <c r="G86" s="12">
        <v>5.6</v>
      </c>
      <c r="H86" s="13"/>
      <c r="I86" s="17">
        <f t="shared" si="3"/>
        <v>0</v>
      </c>
      <c r="J86" s="14">
        <v>0.08</v>
      </c>
      <c r="K86" s="17">
        <f t="shared" si="4"/>
        <v>0</v>
      </c>
      <c r="L86" s="34">
        <f t="shared" si="5"/>
        <v>0</v>
      </c>
      <c r="M86" s="34"/>
    </row>
    <row r="87" spans="2:13" s="1" customFormat="1" ht="28.7" customHeight="1" x14ac:dyDescent="0.2">
      <c r="B87" s="10">
        <v>38</v>
      </c>
      <c r="C87" s="11" t="s">
        <v>114</v>
      </c>
      <c r="D87" s="11" t="s">
        <v>115</v>
      </c>
      <c r="E87" s="7" t="s">
        <v>116</v>
      </c>
      <c r="F87" s="11" t="s">
        <v>41</v>
      </c>
      <c r="G87" s="12">
        <v>10.050000000000001</v>
      </c>
      <c r="H87" s="13"/>
      <c r="I87" s="17">
        <f t="shared" si="3"/>
        <v>0</v>
      </c>
      <c r="J87" s="14">
        <v>0.08</v>
      </c>
      <c r="K87" s="17">
        <f t="shared" si="4"/>
        <v>0</v>
      </c>
      <c r="L87" s="34">
        <f t="shared" si="5"/>
        <v>0</v>
      </c>
      <c r="M87" s="34"/>
    </row>
    <row r="88" spans="2:13" s="1" customFormat="1" ht="19.7" customHeight="1" x14ac:dyDescent="0.2">
      <c r="B88" s="10">
        <v>39</v>
      </c>
      <c r="C88" s="11" t="s">
        <v>117</v>
      </c>
      <c r="D88" s="11" t="s">
        <v>118</v>
      </c>
      <c r="E88" s="7" t="s">
        <v>119</v>
      </c>
      <c r="F88" s="11" t="s">
        <v>41</v>
      </c>
      <c r="G88" s="12">
        <v>1.4</v>
      </c>
      <c r="H88" s="13"/>
      <c r="I88" s="17">
        <f t="shared" si="3"/>
        <v>0</v>
      </c>
      <c r="J88" s="14">
        <v>0.08</v>
      </c>
      <c r="K88" s="17">
        <f t="shared" si="4"/>
        <v>0</v>
      </c>
      <c r="L88" s="34">
        <f t="shared" si="5"/>
        <v>0</v>
      </c>
      <c r="M88" s="34"/>
    </row>
    <row r="89" spans="2:13" s="1" customFormat="1" ht="19.7" customHeight="1" x14ac:dyDescent="0.2">
      <c r="B89" s="10">
        <v>40</v>
      </c>
      <c r="C89" s="11" t="s">
        <v>120</v>
      </c>
      <c r="D89" s="11" t="s">
        <v>121</v>
      </c>
      <c r="E89" s="7" t="s">
        <v>122</v>
      </c>
      <c r="F89" s="11" t="s">
        <v>123</v>
      </c>
      <c r="G89" s="12">
        <v>318</v>
      </c>
      <c r="H89" s="13"/>
      <c r="I89" s="17">
        <f t="shared" si="3"/>
        <v>0</v>
      </c>
      <c r="J89" s="14">
        <v>0.08</v>
      </c>
      <c r="K89" s="17">
        <f t="shared" si="4"/>
        <v>0</v>
      </c>
      <c r="L89" s="34">
        <f t="shared" si="5"/>
        <v>0</v>
      </c>
      <c r="M89" s="34"/>
    </row>
    <row r="90" spans="2:13" s="1" customFormat="1" ht="19.7" customHeight="1" x14ac:dyDescent="0.2">
      <c r="B90" s="10">
        <v>41</v>
      </c>
      <c r="C90" s="11" t="s">
        <v>124</v>
      </c>
      <c r="D90" s="11" t="s">
        <v>125</v>
      </c>
      <c r="E90" s="7" t="s">
        <v>126</v>
      </c>
      <c r="F90" s="11" t="s">
        <v>123</v>
      </c>
      <c r="G90" s="12">
        <v>26</v>
      </c>
      <c r="H90" s="13"/>
      <c r="I90" s="17">
        <f t="shared" si="3"/>
        <v>0</v>
      </c>
      <c r="J90" s="14">
        <v>0.08</v>
      </c>
      <c r="K90" s="17">
        <f t="shared" si="4"/>
        <v>0</v>
      </c>
      <c r="L90" s="34">
        <f t="shared" si="5"/>
        <v>0</v>
      </c>
      <c r="M90" s="34"/>
    </row>
    <row r="91" spans="2:13" s="1" customFormat="1" ht="28.7" customHeight="1" x14ac:dyDescent="0.2">
      <c r="B91" s="10">
        <v>42</v>
      </c>
      <c r="C91" s="11" t="s">
        <v>127</v>
      </c>
      <c r="D91" s="11" t="s">
        <v>128</v>
      </c>
      <c r="E91" s="7" t="s">
        <v>129</v>
      </c>
      <c r="F91" s="11" t="s">
        <v>123</v>
      </c>
      <c r="G91" s="12">
        <v>34</v>
      </c>
      <c r="H91" s="13"/>
      <c r="I91" s="17">
        <f t="shared" si="3"/>
        <v>0</v>
      </c>
      <c r="J91" s="14">
        <v>0.08</v>
      </c>
      <c r="K91" s="17">
        <f t="shared" si="4"/>
        <v>0</v>
      </c>
      <c r="L91" s="34">
        <f t="shared" si="5"/>
        <v>0</v>
      </c>
      <c r="M91" s="34"/>
    </row>
    <row r="92" spans="2:13" s="1" customFormat="1" ht="19.7" customHeight="1" x14ac:dyDescent="0.2">
      <c r="B92" s="10">
        <v>43</v>
      </c>
      <c r="C92" s="11" t="s">
        <v>130</v>
      </c>
      <c r="D92" s="11" t="s">
        <v>131</v>
      </c>
      <c r="E92" s="7" t="s">
        <v>132</v>
      </c>
      <c r="F92" s="11" t="s">
        <v>133</v>
      </c>
      <c r="G92" s="12">
        <v>9.6</v>
      </c>
      <c r="H92" s="13"/>
      <c r="I92" s="17">
        <f t="shared" si="3"/>
        <v>0</v>
      </c>
      <c r="J92" s="14">
        <v>0.23</v>
      </c>
      <c r="K92" s="17">
        <f t="shared" si="4"/>
        <v>0</v>
      </c>
      <c r="L92" s="34">
        <f t="shared" si="5"/>
        <v>0</v>
      </c>
      <c r="M92" s="34"/>
    </row>
    <row r="93" spans="2:13" s="1" customFormat="1" ht="19.7" customHeight="1" x14ac:dyDescent="0.2">
      <c r="B93" s="10">
        <v>44</v>
      </c>
      <c r="C93" s="11" t="s">
        <v>134</v>
      </c>
      <c r="D93" s="11" t="s">
        <v>135</v>
      </c>
      <c r="E93" s="7" t="s">
        <v>136</v>
      </c>
      <c r="F93" s="11" t="s">
        <v>133</v>
      </c>
      <c r="G93" s="12">
        <v>58.8</v>
      </c>
      <c r="H93" s="13"/>
      <c r="I93" s="17">
        <f t="shared" si="3"/>
        <v>0</v>
      </c>
      <c r="J93" s="14">
        <v>0.23</v>
      </c>
      <c r="K93" s="17">
        <f t="shared" si="4"/>
        <v>0</v>
      </c>
      <c r="L93" s="34">
        <f t="shared" si="5"/>
        <v>0</v>
      </c>
      <c r="M93" s="34"/>
    </row>
    <row r="94" spans="2:13" s="1" customFormat="1" ht="19.7" customHeight="1" x14ac:dyDescent="0.2">
      <c r="B94" s="10">
        <v>45</v>
      </c>
      <c r="C94" s="11" t="s">
        <v>137</v>
      </c>
      <c r="D94" s="11" t="s">
        <v>138</v>
      </c>
      <c r="E94" s="7" t="s">
        <v>139</v>
      </c>
      <c r="F94" s="11" t="s">
        <v>123</v>
      </c>
      <c r="G94" s="12">
        <v>1860</v>
      </c>
      <c r="H94" s="13"/>
      <c r="I94" s="17">
        <f t="shared" si="3"/>
        <v>0</v>
      </c>
      <c r="J94" s="14">
        <v>0.23</v>
      </c>
      <c r="K94" s="17">
        <f t="shared" si="4"/>
        <v>0</v>
      </c>
      <c r="L94" s="34">
        <f t="shared" si="5"/>
        <v>0</v>
      </c>
      <c r="M94" s="34"/>
    </row>
    <row r="95" spans="2:13" s="1" customFormat="1" ht="19.7" customHeight="1" x14ac:dyDescent="0.2">
      <c r="B95" s="10">
        <v>46</v>
      </c>
      <c r="C95" s="11" t="s">
        <v>140</v>
      </c>
      <c r="D95" s="11" t="s">
        <v>141</v>
      </c>
      <c r="E95" s="7" t="s">
        <v>142</v>
      </c>
      <c r="F95" s="11" t="s">
        <v>123</v>
      </c>
      <c r="G95" s="12">
        <v>450</v>
      </c>
      <c r="H95" s="13"/>
      <c r="I95" s="17">
        <f t="shared" si="3"/>
        <v>0</v>
      </c>
      <c r="J95" s="14">
        <v>0.23</v>
      </c>
      <c r="K95" s="17">
        <f t="shared" si="4"/>
        <v>0</v>
      </c>
      <c r="L95" s="34">
        <f t="shared" si="5"/>
        <v>0</v>
      </c>
      <c r="M95" s="34"/>
    </row>
    <row r="96" spans="2:13" s="1" customFormat="1" ht="19.7" customHeight="1" x14ac:dyDescent="0.2">
      <c r="B96" s="10">
        <v>47</v>
      </c>
      <c r="C96" s="11" t="s">
        <v>143</v>
      </c>
      <c r="D96" s="11" t="s">
        <v>144</v>
      </c>
      <c r="E96" s="7" t="s">
        <v>145</v>
      </c>
      <c r="F96" s="11" t="s">
        <v>133</v>
      </c>
      <c r="G96" s="12">
        <v>42.2</v>
      </c>
      <c r="H96" s="13"/>
      <c r="I96" s="17">
        <f t="shared" si="3"/>
        <v>0</v>
      </c>
      <c r="J96" s="14">
        <v>0.23</v>
      </c>
      <c r="K96" s="17">
        <f t="shared" si="4"/>
        <v>0</v>
      </c>
      <c r="L96" s="34">
        <f t="shared" si="5"/>
        <v>0</v>
      </c>
      <c r="M96" s="34"/>
    </row>
    <row r="97" spans="2:13" s="1" customFormat="1" ht="19.7" customHeight="1" x14ac:dyDescent="0.2">
      <c r="B97" s="10">
        <v>48</v>
      </c>
      <c r="C97" s="11" t="s">
        <v>146</v>
      </c>
      <c r="D97" s="11" t="s">
        <v>147</v>
      </c>
      <c r="E97" s="7" t="s">
        <v>148</v>
      </c>
      <c r="F97" s="11" t="s">
        <v>149</v>
      </c>
      <c r="G97" s="12">
        <v>294</v>
      </c>
      <c r="H97" s="13"/>
      <c r="I97" s="17">
        <f t="shared" si="3"/>
        <v>0</v>
      </c>
      <c r="J97" s="14">
        <v>0.23</v>
      </c>
      <c r="K97" s="17">
        <f t="shared" si="4"/>
        <v>0</v>
      </c>
      <c r="L97" s="34">
        <f t="shared" si="5"/>
        <v>0</v>
      </c>
      <c r="M97" s="34"/>
    </row>
    <row r="98" spans="2:13" s="1" customFormat="1" ht="19.7" customHeight="1" x14ac:dyDescent="0.2">
      <c r="B98" s="10">
        <v>49</v>
      </c>
      <c r="C98" s="11" t="s">
        <v>150</v>
      </c>
      <c r="D98" s="11" t="s">
        <v>151</v>
      </c>
      <c r="E98" s="7" t="s">
        <v>152</v>
      </c>
      <c r="F98" s="11" t="s">
        <v>133</v>
      </c>
      <c r="G98" s="12">
        <v>1</v>
      </c>
      <c r="H98" s="13"/>
      <c r="I98" s="17">
        <f t="shared" si="3"/>
        <v>0</v>
      </c>
      <c r="J98" s="14">
        <v>0.08</v>
      </c>
      <c r="K98" s="17">
        <f t="shared" si="4"/>
        <v>0</v>
      </c>
      <c r="L98" s="34">
        <f t="shared" si="5"/>
        <v>0</v>
      </c>
      <c r="M98" s="34"/>
    </row>
    <row r="99" spans="2:13" s="1" customFormat="1" ht="19.7" customHeight="1" x14ac:dyDescent="0.2">
      <c r="B99" s="10">
        <v>50</v>
      </c>
      <c r="C99" s="11" t="s">
        <v>153</v>
      </c>
      <c r="D99" s="11" t="s">
        <v>154</v>
      </c>
      <c r="E99" s="7" t="s">
        <v>155</v>
      </c>
      <c r="F99" s="11" t="s">
        <v>156</v>
      </c>
      <c r="G99" s="12">
        <v>30</v>
      </c>
      <c r="H99" s="13"/>
      <c r="I99" s="17">
        <f t="shared" si="3"/>
        <v>0</v>
      </c>
      <c r="J99" s="14">
        <v>0.08</v>
      </c>
      <c r="K99" s="17">
        <f t="shared" si="4"/>
        <v>0</v>
      </c>
      <c r="L99" s="34">
        <f t="shared" si="5"/>
        <v>0</v>
      </c>
      <c r="M99" s="34"/>
    </row>
    <row r="100" spans="2:13" s="1" customFormat="1" ht="28.7" customHeight="1" x14ac:dyDescent="0.2">
      <c r="B100" s="10">
        <v>51</v>
      </c>
      <c r="C100" s="11" t="s">
        <v>157</v>
      </c>
      <c r="D100" s="11" t="s">
        <v>158</v>
      </c>
      <c r="E100" s="7" t="s">
        <v>159</v>
      </c>
      <c r="F100" s="11" t="s">
        <v>156</v>
      </c>
      <c r="G100" s="12">
        <v>30</v>
      </c>
      <c r="H100" s="13"/>
      <c r="I100" s="17">
        <f t="shared" si="3"/>
        <v>0</v>
      </c>
      <c r="J100" s="14">
        <v>0.08</v>
      </c>
      <c r="K100" s="17">
        <f t="shared" si="4"/>
        <v>0</v>
      </c>
      <c r="L100" s="34">
        <f t="shared" si="5"/>
        <v>0</v>
      </c>
      <c r="M100" s="34"/>
    </row>
    <row r="101" spans="2:13" s="1" customFormat="1" ht="28.7" customHeight="1" x14ac:dyDescent="0.2">
      <c r="B101" s="10">
        <v>52</v>
      </c>
      <c r="C101" s="11" t="s">
        <v>160</v>
      </c>
      <c r="D101" s="11" t="s">
        <v>161</v>
      </c>
      <c r="E101" s="7" t="s">
        <v>162</v>
      </c>
      <c r="F101" s="11" t="s">
        <v>123</v>
      </c>
      <c r="G101" s="12">
        <v>55</v>
      </c>
      <c r="H101" s="13"/>
      <c r="I101" s="17">
        <f t="shared" si="3"/>
        <v>0</v>
      </c>
      <c r="J101" s="14">
        <v>0.08</v>
      </c>
      <c r="K101" s="17">
        <f t="shared" si="4"/>
        <v>0</v>
      </c>
      <c r="L101" s="34">
        <f t="shared" si="5"/>
        <v>0</v>
      </c>
      <c r="M101" s="34"/>
    </row>
    <row r="102" spans="2:13" s="1" customFormat="1" ht="28.7" customHeight="1" x14ac:dyDescent="0.2">
      <c r="B102" s="10">
        <v>53</v>
      </c>
      <c r="C102" s="11" t="s">
        <v>163</v>
      </c>
      <c r="D102" s="11" t="s">
        <v>164</v>
      </c>
      <c r="E102" s="7" t="s">
        <v>165</v>
      </c>
      <c r="F102" s="11" t="s">
        <v>123</v>
      </c>
      <c r="G102" s="12">
        <v>20</v>
      </c>
      <c r="H102" s="13"/>
      <c r="I102" s="17">
        <f t="shared" si="3"/>
        <v>0</v>
      </c>
      <c r="J102" s="14">
        <v>0.08</v>
      </c>
      <c r="K102" s="17">
        <f t="shared" si="4"/>
        <v>0</v>
      </c>
      <c r="L102" s="34">
        <f t="shared" si="5"/>
        <v>0</v>
      </c>
      <c r="M102" s="34"/>
    </row>
    <row r="103" spans="2:13" s="1" customFormat="1" ht="19.7" customHeight="1" x14ac:dyDescent="0.2">
      <c r="B103" s="10">
        <v>54</v>
      </c>
      <c r="C103" s="11" t="s">
        <v>166</v>
      </c>
      <c r="D103" s="11" t="s">
        <v>167</v>
      </c>
      <c r="E103" s="7" t="s">
        <v>168</v>
      </c>
      <c r="F103" s="11" t="s">
        <v>123</v>
      </c>
      <c r="G103" s="12">
        <v>130</v>
      </c>
      <c r="H103" s="13"/>
      <c r="I103" s="17">
        <f t="shared" si="3"/>
        <v>0</v>
      </c>
      <c r="J103" s="14">
        <v>0.08</v>
      </c>
      <c r="K103" s="17">
        <f t="shared" si="4"/>
        <v>0</v>
      </c>
      <c r="L103" s="34">
        <f t="shared" si="5"/>
        <v>0</v>
      </c>
      <c r="M103" s="34"/>
    </row>
    <row r="104" spans="2:13" s="1" customFormat="1" ht="28.7" customHeight="1" x14ac:dyDescent="0.2">
      <c r="B104" s="10">
        <v>55</v>
      </c>
      <c r="C104" s="11" t="s">
        <v>169</v>
      </c>
      <c r="D104" s="11" t="s">
        <v>170</v>
      </c>
      <c r="E104" s="7" t="s">
        <v>171</v>
      </c>
      <c r="F104" s="11" t="s">
        <v>123</v>
      </c>
      <c r="G104" s="12">
        <v>318</v>
      </c>
      <c r="H104" s="13"/>
      <c r="I104" s="17">
        <f t="shared" si="3"/>
        <v>0</v>
      </c>
      <c r="J104" s="14">
        <v>0.08</v>
      </c>
      <c r="K104" s="17">
        <f t="shared" si="4"/>
        <v>0</v>
      </c>
      <c r="L104" s="34">
        <f t="shared" si="5"/>
        <v>0</v>
      </c>
      <c r="M104" s="34"/>
    </row>
    <row r="105" spans="2:13" s="1" customFormat="1" ht="28.7" customHeight="1" x14ac:dyDescent="0.2">
      <c r="B105" s="10">
        <v>56</v>
      </c>
      <c r="C105" s="11" t="s">
        <v>172</v>
      </c>
      <c r="D105" s="11" t="s">
        <v>173</v>
      </c>
      <c r="E105" s="7" t="s">
        <v>174</v>
      </c>
      <c r="F105" s="11" t="s">
        <v>175</v>
      </c>
      <c r="G105" s="12">
        <v>4312.5</v>
      </c>
      <c r="H105" s="13"/>
      <c r="I105" s="17">
        <f t="shared" si="3"/>
        <v>0</v>
      </c>
      <c r="J105" s="14">
        <v>0.08</v>
      </c>
      <c r="K105" s="17">
        <f t="shared" si="4"/>
        <v>0</v>
      </c>
      <c r="L105" s="34">
        <f t="shared" si="5"/>
        <v>0</v>
      </c>
      <c r="M105" s="34"/>
    </row>
    <row r="106" spans="2:13" s="1" customFormat="1" ht="19.7" customHeight="1" x14ac:dyDescent="0.2">
      <c r="B106" s="10">
        <v>57</v>
      </c>
      <c r="C106" s="11" t="s">
        <v>176</v>
      </c>
      <c r="D106" s="11" t="s">
        <v>177</v>
      </c>
      <c r="E106" s="7" t="s">
        <v>178</v>
      </c>
      <c r="F106" s="11" t="s">
        <v>175</v>
      </c>
      <c r="G106" s="12">
        <v>1546</v>
      </c>
      <c r="H106" s="13"/>
      <c r="I106" s="17">
        <f t="shared" si="3"/>
        <v>0</v>
      </c>
      <c r="J106" s="14">
        <v>0.08</v>
      </c>
      <c r="K106" s="17">
        <f t="shared" si="4"/>
        <v>0</v>
      </c>
      <c r="L106" s="34">
        <f t="shared" si="5"/>
        <v>0</v>
      </c>
      <c r="M106" s="34"/>
    </row>
    <row r="107" spans="2:13" s="1" customFormat="1" ht="19.7" customHeight="1" x14ac:dyDescent="0.2">
      <c r="B107" s="10">
        <v>58</v>
      </c>
      <c r="C107" s="11" t="s">
        <v>179</v>
      </c>
      <c r="D107" s="11" t="s">
        <v>180</v>
      </c>
      <c r="E107" s="7" t="s">
        <v>181</v>
      </c>
      <c r="F107" s="11" t="s">
        <v>175</v>
      </c>
      <c r="G107" s="12">
        <v>1168</v>
      </c>
      <c r="H107" s="13"/>
      <c r="I107" s="17">
        <f t="shared" si="3"/>
        <v>0</v>
      </c>
      <c r="J107" s="14">
        <v>0.08</v>
      </c>
      <c r="K107" s="17">
        <f t="shared" si="4"/>
        <v>0</v>
      </c>
      <c r="L107" s="34">
        <f t="shared" si="5"/>
        <v>0</v>
      </c>
      <c r="M107" s="34"/>
    </row>
    <row r="108" spans="2:13" s="1" customFormat="1" ht="19.7" customHeight="1" x14ac:dyDescent="0.2">
      <c r="B108" s="10">
        <v>59</v>
      </c>
      <c r="C108" s="11" t="s">
        <v>182</v>
      </c>
      <c r="D108" s="11" t="s">
        <v>183</v>
      </c>
      <c r="E108" s="7" t="s">
        <v>184</v>
      </c>
      <c r="F108" s="11" t="s">
        <v>175</v>
      </c>
      <c r="G108" s="12">
        <v>817.5</v>
      </c>
      <c r="H108" s="13"/>
      <c r="I108" s="17">
        <f t="shared" si="3"/>
        <v>0</v>
      </c>
      <c r="J108" s="14">
        <v>0.08</v>
      </c>
      <c r="K108" s="17">
        <f t="shared" si="4"/>
        <v>0</v>
      </c>
      <c r="L108" s="34">
        <f t="shared" si="5"/>
        <v>0</v>
      </c>
      <c r="M108" s="34"/>
    </row>
    <row r="109" spans="2:13" s="1" customFormat="1" ht="28.7" customHeight="1" x14ac:dyDescent="0.2">
      <c r="B109" s="10">
        <v>60</v>
      </c>
      <c r="C109" s="11" t="s">
        <v>185</v>
      </c>
      <c r="D109" s="11" t="s">
        <v>186</v>
      </c>
      <c r="E109" s="7" t="s">
        <v>187</v>
      </c>
      <c r="F109" s="11" t="s">
        <v>175</v>
      </c>
      <c r="G109" s="12">
        <v>270.64999999999998</v>
      </c>
      <c r="H109" s="13"/>
      <c r="I109" s="17">
        <f t="shared" si="3"/>
        <v>0</v>
      </c>
      <c r="J109" s="14">
        <v>0.08</v>
      </c>
      <c r="K109" s="17">
        <f t="shared" si="4"/>
        <v>0</v>
      </c>
      <c r="L109" s="34">
        <f t="shared" si="5"/>
        <v>0</v>
      </c>
      <c r="M109" s="34"/>
    </row>
    <row r="110" spans="2:13" s="1" customFormat="1" ht="28.7" customHeight="1" x14ac:dyDescent="0.2">
      <c r="B110" s="10">
        <v>61</v>
      </c>
      <c r="C110" s="11" t="s">
        <v>188</v>
      </c>
      <c r="D110" s="11" t="s">
        <v>189</v>
      </c>
      <c r="E110" s="7" t="s">
        <v>190</v>
      </c>
      <c r="F110" s="11" t="s">
        <v>175</v>
      </c>
      <c r="G110" s="12">
        <v>120</v>
      </c>
      <c r="H110" s="13"/>
      <c r="I110" s="17">
        <f t="shared" si="3"/>
        <v>0</v>
      </c>
      <c r="J110" s="14">
        <v>0.08</v>
      </c>
      <c r="K110" s="17">
        <f t="shared" si="4"/>
        <v>0</v>
      </c>
      <c r="L110" s="34">
        <f t="shared" si="5"/>
        <v>0</v>
      </c>
      <c r="M110" s="34"/>
    </row>
    <row r="111" spans="2:13" s="1" customFormat="1" ht="19.7" customHeight="1" x14ac:dyDescent="0.2">
      <c r="B111" s="10">
        <v>62</v>
      </c>
      <c r="C111" s="11" t="s">
        <v>191</v>
      </c>
      <c r="D111" s="11" t="s">
        <v>192</v>
      </c>
      <c r="E111" s="7" t="s">
        <v>193</v>
      </c>
      <c r="F111" s="11" t="s">
        <v>175</v>
      </c>
      <c r="G111" s="12">
        <v>1168</v>
      </c>
      <c r="H111" s="13"/>
      <c r="I111" s="17">
        <f t="shared" si="3"/>
        <v>0</v>
      </c>
      <c r="J111" s="14">
        <v>0.08</v>
      </c>
      <c r="K111" s="17">
        <f t="shared" si="4"/>
        <v>0</v>
      </c>
      <c r="L111" s="34">
        <f t="shared" si="5"/>
        <v>0</v>
      </c>
      <c r="M111" s="34"/>
    </row>
    <row r="112" spans="2:13" s="1" customFormat="1" ht="19.7" customHeight="1" x14ac:dyDescent="0.2">
      <c r="B112" s="10">
        <v>63</v>
      </c>
      <c r="C112" s="11" t="s">
        <v>194</v>
      </c>
      <c r="D112" s="11" t="s">
        <v>195</v>
      </c>
      <c r="E112" s="7" t="s">
        <v>196</v>
      </c>
      <c r="F112" s="11" t="s">
        <v>175</v>
      </c>
      <c r="G112" s="12">
        <v>252.5</v>
      </c>
      <c r="H112" s="13"/>
      <c r="I112" s="17">
        <f t="shared" si="3"/>
        <v>0</v>
      </c>
      <c r="J112" s="14">
        <v>0.08</v>
      </c>
      <c r="K112" s="17">
        <f t="shared" si="4"/>
        <v>0</v>
      </c>
      <c r="L112" s="34">
        <f t="shared" si="5"/>
        <v>0</v>
      </c>
      <c r="M112" s="34"/>
    </row>
    <row r="113" spans="2:13" s="1" customFormat="1" ht="19.7" customHeight="1" x14ac:dyDescent="0.2">
      <c r="B113" s="10">
        <v>64</v>
      </c>
      <c r="C113" s="11" t="s">
        <v>197</v>
      </c>
      <c r="D113" s="11" t="s">
        <v>198</v>
      </c>
      <c r="E113" s="7" t="s">
        <v>199</v>
      </c>
      <c r="F113" s="11" t="s">
        <v>175</v>
      </c>
      <c r="G113" s="12">
        <v>99.5</v>
      </c>
      <c r="H113" s="13"/>
      <c r="I113" s="17">
        <f t="shared" si="3"/>
        <v>0</v>
      </c>
      <c r="J113" s="14">
        <v>0.08</v>
      </c>
      <c r="K113" s="17">
        <f t="shared" si="4"/>
        <v>0</v>
      </c>
      <c r="L113" s="34">
        <f t="shared" si="5"/>
        <v>0</v>
      </c>
      <c r="M113" s="34"/>
    </row>
    <row r="114" spans="2:13" s="1" customFormat="1" ht="19.7" customHeight="1" x14ac:dyDescent="0.2">
      <c r="B114" s="10">
        <v>65</v>
      </c>
      <c r="C114" s="11" t="s">
        <v>200</v>
      </c>
      <c r="D114" s="11" t="s">
        <v>201</v>
      </c>
      <c r="E114" s="7" t="s">
        <v>202</v>
      </c>
      <c r="F114" s="11" t="s">
        <v>175</v>
      </c>
      <c r="G114" s="12">
        <v>48.5</v>
      </c>
      <c r="H114" s="13"/>
      <c r="I114" s="17">
        <f t="shared" si="3"/>
        <v>0</v>
      </c>
      <c r="J114" s="14">
        <v>0.08</v>
      </c>
      <c r="K114" s="17">
        <f t="shared" si="4"/>
        <v>0</v>
      </c>
      <c r="L114" s="34">
        <f t="shared" si="5"/>
        <v>0</v>
      </c>
      <c r="M114" s="34"/>
    </row>
    <row r="115" spans="2:13" s="1" customFormat="1" ht="28.7" customHeight="1" x14ac:dyDescent="0.2">
      <c r="B115" s="10">
        <v>66</v>
      </c>
      <c r="C115" s="11" t="s">
        <v>203</v>
      </c>
      <c r="D115" s="11" t="s">
        <v>204</v>
      </c>
      <c r="E115" s="7" t="s">
        <v>205</v>
      </c>
      <c r="F115" s="11" t="s">
        <v>175</v>
      </c>
      <c r="G115" s="12">
        <v>982</v>
      </c>
      <c r="H115" s="13"/>
      <c r="I115" s="17">
        <f t="shared" si="3"/>
        <v>0</v>
      </c>
      <c r="J115" s="14">
        <v>0.08</v>
      </c>
      <c r="K115" s="17">
        <f t="shared" si="4"/>
        <v>0</v>
      </c>
      <c r="L115" s="34">
        <f t="shared" si="5"/>
        <v>0</v>
      </c>
      <c r="M115" s="34"/>
    </row>
    <row r="116" spans="2:13" s="1" customFormat="1" ht="19.7" customHeight="1" x14ac:dyDescent="0.2">
      <c r="B116" s="10">
        <v>67</v>
      </c>
      <c r="C116" s="11" t="s">
        <v>206</v>
      </c>
      <c r="D116" s="11" t="s">
        <v>207</v>
      </c>
      <c r="E116" s="7" t="s">
        <v>208</v>
      </c>
      <c r="F116" s="11" t="s">
        <v>156</v>
      </c>
      <c r="G116" s="12">
        <v>640</v>
      </c>
      <c r="H116" s="13"/>
      <c r="I116" s="17">
        <f t="shared" si="3"/>
        <v>0</v>
      </c>
      <c r="J116" s="14">
        <v>0.08</v>
      </c>
      <c r="K116" s="17">
        <f t="shared" si="4"/>
        <v>0</v>
      </c>
      <c r="L116" s="34">
        <f t="shared" si="5"/>
        <v>0</v>
      </c>
      <c r="M116" s="34"/>
    </row>
    <row r="117" spans="2:13" s="1" customFormat="1" ht="19.7" customHeight="1" x14ac:dyDescent="0.2">
      <c r="B117" s="10">
        <v>68</v>
      </c>
      <c r="C117" s="11" t="s">
        <v>209</v>
      </c>
      <c r="D117" s="11" t="s">
        <v>210</v>
      </c>
      <c r="E117" s="7" t="s">
        <v>211</v>
      </c>
      <c r="F117" s="11" t="s">
        <v>27</v>
      </c>
      <c r="G117" s="12">
        <v>9.8699999999999992</v>
      </c>
      <c r="H117" s="13"/>
      <c r="I117" s="17">
        <f t="shared" si="3"/>
        <v>0</v>
      </c>
      <c r="J117" s="14">
        <v>0.08</v>
      </c>
      <c r="K117" s="17">
        <f t="shared" si="4"/>
        <v>0</v>
      </c>
      <c r="L117" s="34">
        <f t="shared" si="5"/>
        <v>0</v>
      </c>
      <c r="M117" s="34"/>
    </row>
    <row r="118" spans="2:13" s="1" customFormat="1" ht="19.7" customHeight="1" x14ac:dyDescent="0.2">
      <c r="B118" s="10">
        <v>69</v>
      </c>
      <c r="C118" s="11" t="s">
        <v>212</v>
      </c>
      <c r="D118" s="11" t="s">
        <v>213</v>
      </c>
      <c r="E118" s="7" t="s">
        <v>214</v>
      </c>
      <c r="F118" s="11" t="s">
        <v>175</v>
      </c>
      <c r="G118" s="12">
        <v>510</v>
      </c>
      <c r="H118" s="13"/>
      <c r="I118" s="17">
        <f t="shared" si="3"/>
        <v>0</v>
      </c>
      <c r="J118" s="14">
        <v>0.08</v>
      </c>
      <c r="K118" s="17">
        <f t="shared" si="4"/>
        <v>0</v>
      </c>
      <c r="L118" s="34">
        <f t="shared" si="5"/>
        <v>0</v>
      </c>
      <c r="M118" s="34"/>
    </row>
    <row r="119" spans="2:13" s="1" customFormat="1" ht="19.7" customHeight="1" x14ac:dyDescent="0.2">
      <c r="B119" s="10">
        <v>70</v>
      </c>
      <c r="C119" s="11" t="s">
        <v>215</v>
      </c>
      <c r="D119" s="11" t="s">
        <v>216</v>
      </c>
      <c r="E119" s="7" t="s">
        <v>217</v>
      </c>
      <c r="F119" s="11" t="s">
        <v>27</v>
      </c>
      <c r="G119" s="12">
        <v>24.44</v>
      </c>
      <c r="H119" s="13"/>
      <c r="I119" s="17">
        <f t="shared" si="3"/>
        <v>0</v>
      </c>
      <c r="J119" s="14">
        <v>0.08</v>
      </c>
      <c r="K119" s="17">
        <f t="shared" si="4"/>
        <v>0</v>
      </c>
      <c r="L119" s="34">
        <f t="shared" si="5"/>
        <v>0</v>
      </c>
      <c r="M119" s="34"/>
    </row>
    <row r="120" spans="2:13" s="1" customFormat="1" ht="28.7" customHeight="1" x14ac:dyDescent="0.2">
      <c r="B120" s="10">
        <v>71</v>
      </c>
      <c r="C120" s="11" t="s">
        <v>218</v>
      </c>
      <c r="D120" s="11" t="s">
        <v>219</v>
      </c>
      <c r="E120" s="7" t="s">
        <v>220</v>
      </c>
      <c r="F120" s="11" t="s">
        <v>175</v>
      </c>
      <c r="G120" s="12">
        <v>1511</v>
      </c>
      <c r="H120" s="13"/>
      <c r="I120" s="17">
        <f t="shared" si="3"/>
        <v>0</v>
      </c>
      <c r="J120" s="14">
        <v>0.08</v>
      </c>
      <c r="K120" s="17">
        <f t="shared" si="4"/>
        <v>0</v>
      </c>
      <c r="L120" s="34">
        <f t="shared" si="5"/>
        <v>0</v>
      </c>
      <c r="M120" s="34"/>
    </row>
    <row r="121" spans="2:13" s="1" customFormat="1" ht="19.7" customHeight="1" x14ac:dyDescent="0.2">
      <c r="B121" s="10">
        <v>72</v>
      </c>
      <c r="C121" s="11" t="s">
        <v>221</v>
      </c>
      <c r="D121" s="11" t="s">
        <v>222</v>
      </c>
      <c r="E121" s="7" t="s">
        <v>223</v>
      </c>
      <c r="F121" s="11" t="s">
        <v>175</v>
      </c>
      <c r="G121" s="12">
        <v>148</v>
      </c>
      <c r="H121" s="13"/>
      <c r="I121" s="17">
        <f t="shared" si="3"/>
        <v>0</v>
      </c>
      <c r="J121" s="14">
        <v>0.08</v>
      </c>
      <c r="K121" s="17">
        <f t="shared" si="4"/>
        <v>0</v>
      </c>
      <c r="L121" s="34">
        <f t="shared" si="5"/>
        <v>0</v>
      </c>
      <c r="M121" s="34"/>
    </row>
    <row r="122" spans="2:13" s="1" customFormat="1" ht="19.7" customHeight="1" x14ac:dyDescent="0.2">
      <c r="B122" s="10">
        <v>73</v>
      </c>
      <c r="C122" s="11" t="s">
        <v>224</v>
      </c>
      <c r="D122" s="11" t="s">
        <v>225</v>
      </c>
      <c r="E122" s="7" t="s">
        <v>226</v>
      </c>
      <c r="F122" s="11" t="s">
        <v>175</v>
      </c>
      <c r="G122" s="12">
        <v>47</v>
      </c>
      <c r="H122" s="13"/>
      <c r="I122" s="17">
        <f t="shared" si="3"/>
        <v>0</v>
      </c>
      <c r="J122" s="14">
        <v>0.08</v>
      </c>
      <c r="K122" s="17">
        <f t="shared" si="4"/>
        <v>0</v>
      </c>
      <c r="L122" s="34">
        <f t="shared" si="5"/>
        <v>0</v>
      </c>
      <c r="M122" s="34"/>
    </row>
    <row r="123" spans="2:13" s="1" customFormat="1" ht="28.7" customHeight="1" x14ac:dyDescent="0.2">
      <c r="B123" s="10">
        <v>74</v>
      </c>
      <c r="C123" s="11" t="s">
        <v>227</v>
      </c>
      <c r="D123" s="11" t="s">
        <v>228</v>
      </c>
      <c r="E123" s="7" t="s">
        <v>229</v>
      </c>
      <c r="F123" s="11" t="s">
        <v>175</v>
      </c>
      <c r="G123" s="12">
        <v>292</v>
      </c>
      <c r="H123" s="13"/>
      <c r="I123" s="17">
        <f t="shared" ref="I123:I163" si="6">ROUND(G123*H123,2)</f>
        <v>0</v>
      </c>
      <c r="J123" s="14">
        <v>0.08</v>
      </c>
      <c r="K123" s="17">
        <f t="shared" ref="K123:K163" si="7">ROUND(I123*J123,2)</f>
        <v>0</v>
      </c>
      <c r="L123" s="34">
        <f t="shared" ref="L123:L156" si="8">I123+K123</f>
        <v>0</v>
      </c>
      <c r="M123" s="34"/>
    </row>
    <row r="124" spans="2:13" s="1" customFormat="1" ht="28.7" customHeight="1" x14ac:dyDescent="0.2">
      <c r="B124" s="10">
        <v>75</v>
      </c>
      <c r="C124" s="11" t="s">
        <v>230</v>
      </c>
      <c r="D124" s="11" t="s">
        <v>231</v>
      </c>
      <c r="E124" s="7" t="s">
        <v>232</v>
      </c>
      <c r="F124" s="11" t="s">
        <v>41</v>
      </c>
      <c r="G124" s="12">
        <v>2</v>
      </c>
      <c r="H124" s="13"/>
      <c r="I124" s="17">
        <f t="shared" si="6"/>
        <v>0</v>
      </c>
      <c r="J124" s="14">
        <v>0.08</v>
      </c>
      <c r="K124" s="17">
        <f t="shared" si="7"/>
        <v>0</v>
      </c>
      <c r="L124" s="34">
        <f t="shared" si="8"/>
        <v>0</v>
      </c>
      <c r="M124" s="34"/>
    </row>
    <row r="125" spans="2:13" s="1" customFormat="1" ht="19.7" customHeight="1" x14ac:dyDescent="0.2">
      <c r="B125" s="10">
        <v>76</v>
      </c>
      <c r="C125" s="11" t="s">
        <v>233</v>
      </c>
      <c r="D125" s="11" t="s">
        <v>234</v>
      </c>
      <c r="E125" s="7" t="s">
        <v>235</v>
      </c>
      <c r="F125" s="11" t="s">
        <v>41</v>
      </c>
      <c r="G125" s="12">
        <v>2</v>
      </c>
      <c r="H125" s="13"/>
      <c r="I125" s="17">
        <f t="shared" si="6"/>
        <v>0</v>
      </c>
      <c r="J125" s="14">
        <v>0.08</v>
      </c>
      <c r="K125" s="17">
        <f t="shared" si="7"/>
        <v>0</v>
      </c>
      <c r="L125" s="34">
        <f t="shared" si="8"/>
        <v>0</v>
      </c>
      <c r="M125" s="34"/>
    </row>
    <row r="126" spans="2:13" s="1" customFormat="1" ht="28.7" customHeight="1" x14ac:dyDescent="0.2">
      <c r="B126" s="10">
        <v>77</v>
      </c>
      <c r="C126" s="11" t="s">
        <v>236</v>
      </c>
      <c r="D126" s="11" t="s">
        <v>237</v>
      </c>
      <c r="E126" s="7" t="s">
        <v>238</v>
      </c>
      <c r="F126" s="11" t="s">
        <v>41</v>
      </c>
      <c r="G126" s="12">
        <v>49</v>
      </c>
      <c r="H126" s="13"/>
      <c r="I126" s="17">
        <f t="shared" si="6"/>
        <v>0</v>
      </c>
      <c r="J126" s="14">
        <v>0.08</v>
      </c>
      <c r="K126" s="17">
        <f t="shared" si="7"/>
        <v>0</v>
      </c>
      <c r="L126" s="34">
        <f t="shared" si="8"/>
        <v>0</v>
      </c>
      <c r="M126" s="34"/>
    </row>
    <row r="127" spans="2:13" s="1" customFormat="1" ht="28.7" customHeight="1" x14ac:dyDescent="0.2">
      <c r="B127" s="10">
        <v>78</v>
      </c>
      <c r="C127" s="11" t="s">
        <v>239</v>
      </c>
      <c r="D127" s="11" t="s">
        <v>240</v>
      </c>
      <c r="E127" s="7" t="s">
        <v>241</v>
      </c>
      <c r="F127" s="11" t="s">
        <v>41</v>
      </c>
      <c r="G127" s="12">
        <v>12</v>
      </c>
      <c r="H127" s="13"/>
      <c r="I127" s="17">
        <f t="shared" si="6"/>
        <v>0</v>
      </c>
      <c r="J127" s="14">
        <v>0.08</v>
      </c>
      <c r="K127" s="17">
        <f t="shared" si="7"/>
        <v>0</v>
      </c>
      <c r="L127" s="34">
        <f t="shared" si="8"/>
        <v>0</v>
      </c>
      <c r="M127" s="34"/>
    </row>
    <row r="128" spans="2:13" s="1" customFormat="1" ht="19.7" customHeight="1" x14ac:dyDescent="0.2">
      <c r="B128" s="10">
        <v>79</v>
      </c>
      <c r="C128" s="11" t="s">
        <v>242</v>
      </c>
      <c r="D128" s="11" t="s">
        <v>243</v>
      </c>
      <c r="E128" s="7" t="s">
        <v>244</v>
      </c>
      <c r="F128" s="11" t="s">
        <v>41</v>
      </c>
      <c r="G128" s="12">
        <v>424</v>
      </c>
      <c r="H128" s="13"/>
      <c r="I128" s="17">
        <f t="shared" si="6"/>
        <v>0</v>
      </c>
      <c r="J128" s="14">
        <v>0.08</v>
      </c>
      <c r="K128" s="17">
        <f t="shared" si="7"/>
        <v>0</v>
      </c>
      <c r="L128" s="34">
        <f t="shared" si="8"/>
        <v>0</v>
      </c>
      <c r="M128" s="34"/>
    </row>
    <row r="129" spans="2:13" s="1" customFormat="1" ht="19.7" customHeight="1" x14ac:dyDescent="0.2">
      <c r="B129" s="10">
        <v>80</v>
      </c>
      <c r="C129" s="11" t="s">
        <v>245</v>
      </c>
      <c r="D129" s="11" t="s">
        <v>246</v>
      </c>
      <c r="E129" s="7" t="s">
        <v>247</v>
      </c>
      <c r="F129" s="11" t="s">
        <v>41</v>
      </c>
      <c r="G129" s="12">
        <v>677.55</v>
      </c>
      <c r="H129" s="13"/>
      <c r="I129" s="17">
        <f t="shared" si="6"/>
        <v>0</v>
      </c>
      <c r="J129" s="14">
        <v>0.08</v>
      </c>
      <c r="K129" s="17">
        <f t="shared" si="7"/>
        <v>0</v>
      </c>
      <c r="L129" s="34">
        <f t="shared" si="8"/>
        <v>0</v>
      </c>
      <c r="M129" s="34"/>
    </row>
    <row r="130" spans="2:13" s="1" customFormat="1" ht="19.7" customHeight="1" x14ac:dyDescent="0.2">
      <c r="B130" s="10">
        <v>81</v>
      </c>
      <c r="C130" s="11" t="s">
        <v>248</v>
      </c>
      <c r="D130" s="11" t="s">
        <v>249</v>
      </c>
      <c r="E130" s="7" t="s">
        <v>250</v>
      </c>
      <c r="F130" s="11" t="s">
        <v>41</v>
      </c>
      <c r="G130" s="12">
        <v>7.8</v>
      </c>
      <c r="H130" s="13"/>
      <c r="I130" s="17">
        <f t="shared" si="6"/>
        <v>0</v>
      </c>
      <c r="J130" s="14">
        <v>0.08</v>
      </c>
      <c r="K130" s="17">
        <f t="shared" si="7"/>
        <v>0</v>
      </c>
      <c r="L130" s="34">
        <f t="shared" si="8"/>
        <v>0</v>
      </c>
      <c r="M130" s="34"/>
    </row>
    <row r="131" spans="2:13" s="1" customFormat="1" ht="28.7" customHeight="1" x14ac:dyDescent="0.2">
      <c r="B131" s="10">
        <v>82</v>
      </c>
      <c r="C131" s="11" t="s">
        <v>251</v>
      </c>
      <c r="D131" s="11" t="s">
        <v>252</v>
      </c>
      <c r="E131" s="7" t="s">
        <v>253</v>
      </c>
      <c r="F131" s="11" t="s">
        <v>41</v>
      </c>
      <c r="G131" s="12">
        <v>6</v>
      </c>
      <c r="H131" s="13"/>
      <c r="I131" s="17">
        <f t="shared" si="6"/>
        <v>0</v>
      </c>
      <c r="J131" s="14">
        <v>0.08</v>
      </c>
      <c r="K131" s="17">
        <f t="shared" si="7"/>
        <v>0</v>
      </c>
      <c r="L131" s="34">
        <f t="shared" si="8"/>
        <v>0</v>
      </c>
      <c r="M131" s="34"/>
    </row>
    <row r="132" spans="2:13" s="1" customFormat="1" ht="28.7" customHeight="1" x14ac:dyDescent="0.2">
      <c r="B132" s="10">
        <v>83</v>
      </c>
      <c r="C132" s="11" t="s">
        <v>254</v>
      </c>
      <c r="D132" s="11" t="s">
        <v>255</v>
      </c>
      <c r="E132" s="7" t="s">
        <v>256</v>
      </c>
      <c r="F132" s="11" t="s">
        <v>41</v>
      </c>
      <c r="G132" s="12">
        <v>43</v>
      </c>
      <c r="H132" s="13"/>
      <c r="I132" s="17">
        <f t="shared" si="6"/>
        <v>0</v>
      </c>
      <c r="J132" s="14">
        <v>0.08</v>
      </c>
      <c r="K132" s="17">
        <f t="shared" si="7"/>
        <v>0</v>
      </c>
      <c r="L132" s="34">
        <f t="shared" si="8"/>
        <v>0</v>
      </c>
      <c r="M132" s="34"/>
    </row>
    <row r="133" spans="2:13" s="1" customFormat="1" ht="28.7" customHeight="1" x14ac:dyDescent="0.2">
      <c r="B133" s="10">
        <v>84</v>
      </c>
      <c r="C133" s="11" t="s">
        <v>257</v>
      </c>
      <c r="D133" s="11" t="s">
        <v>258</v>
      </c>
      <c r="E133" s="7" t="s">
        <v>259</v>
      </c>
      <c r="F133" s="11" t="s">
        <v>41</v>
      </c>
      <c r="G133" s="12">
        <v>1</v>
      </c>
      <c r="H133" s="13"/>
      <c r="I133" s="17">
        <f t="shared" si="6"/>
        <v>0</v>
      </c>
      <c r="J133" s="14">
        <v>0.08</v>
      </c>
      <c r="K133" s="17">
        <f t="shared" si="7"/>
        <v>0</v>
      </c>
      <c r="L133" s="34">
        <f t="shared" si="8"/>
        <v>0</v>
      </c>
      <c r="M133" s="34"/>
    </row>
    <row r="134" spans="2:13" s="1" customFormat="1" ht="28.7" customHeight="1" x14ac:dyDescent="0.2">
      <c r="B134" s="10">
        <v>85</v>
      </c>
      <c r="C134" s="11" t="s">
        <v>260</v>
      </c>
      <c r="D134" s="11" t="s">
        <v>261</v>
      </c>
      <c r="E134" s="7" t="s">
        <v>262</v>
      </c>
      <c r="F134" s="11" t="s">
        <v>41</v>
      </c>
      <c r="G134" s="12">
        <v>6</v>
      </c>
      <c r="H134" s="13"/>
      <c r="I134" s="17">
        <f t="shared" si="6"/>
        <v>0</v>
      </c>
      <c r="J134" s="14">
        <v>0.08</v>
      </c>
      <c r="K134" s="17">
        <f t="shared" si="7"/>
        <v>0</v>
      </c>
      <c r="L134" s="34">
        <f t="shared" si="8"/>
        <v>0</v>
      </c>
      <c r="M134" s="34"/>
    </row>
    <row r="135" spans="2:13" s="1" customFormat="1" ht="28.7" customHeight="1" x14ac:dyDescent="0.2">
      <c r="B135" s="10">
        <v>86</v>
      </c>
      <c r="C135" s="11" t="s">
        <v>263</v>
      </c>
      <c r="D135" s="11" t="s">
        <v>264</v>
      </c>
      <c r="E135" s="7" t="s">
        <v>265</v>
      </c>
      <c r="F135" s="11" t="s">
        <v>41</v>
      </c>
      <c r="G135" s="12">
        <v>1</v>
      </c>
      <c r="H135" s="13"/>
      <c r="I135" s="17">
        <f t="shared" si="6"/>
        <v>0</v>
      </c>
      <c r="J135" s="14">
        <v>0.08</v>
      </c>
      <c r="K135" s="17">
        <f t="shared" si="7"/>
        <v>0</v>
      </c>
      <c r="L135" s="34">
        <f t="shared" si="8"/>
        <v>0</v>
      </c>
      <c r="M135" s="34"/>
    </row>
    <row r="136" spans="2:13" s="1" customFormat="1" ht="28.7" customHeight="1" x14ac:dyDescent="0.2">
      <c r="B136" s="10">
        <v>87</v>
      </c>
      <c r="C136" s="11" t="s">
        <v>266</v>
      </c>
      <c r="D136" s="11" t="s">
        <v>267</v>
      </c>
      <c r="E136" s="7" t="s">
        <v>268</v>
      </c>
      <c r="F136" s="11" t="s">
        <v>41</v>
      </c>
      <c r="G136" s="12">
        <v>1</v>
      </c>
      <c r="H136" s="13"/>
      <c r="I136" s="17">
        <f t="shared" si="6"/>
        <v>0</v>
      </c>
      <c r="J136" s="14">
        <v>0.08</v>
      </c>
      <c r="K136" s="17">
        <f t="shared" si="7"/>
        <v>0</v>
      </c>
      <c r="L136" s="34">
        <f t="shared" si="8"/>
        <v>0</v>
      </c>
      <c r="M136" s="34"/>
    </row>
    <row r="137" spans="2:13" s="1" customFormat="1" ht="19.7" customHeight="1" x14ac:dyDescent="0.2">
      <c r="B137" s="10">
        <v>88</v>
      </c>
      <c r="C137" s="11" t="s">
        <v>269</v>
      </c>
      <c r="D137" s="11" t="s">
        <v>270</v>
      </c>
      <c r="E137" s="7" t="s">
        <v>271</v>
      </c>
      <c r="F137" s="11" t="s">
        <v>41</v>
      </c>
      <c r="G137" s="12">
        <v>493</v>
      </c>
      <c r="H137" s="13"/>
      <c r="I137" s="17">
        <f t="shared" si="6"/>
        <v>0</v>
      </c>
      <c r="J137" s="14">
        <v>0.08</v>
      </c>
      <c r="K137" s="17">
        <f t="shared" si="7"/>
        <v>0</v>
      </c>
      <c r="L137" s="34">
        <f t="shared" si="8"/>
        <v>0</v>
      </c>
      <c r="M137" s="34"/>
    </row>
    <row r="138" spans="2:13" s="1" customFormat="1" ht="19.7" customHeight="1" x14ac:dyDescent="0.2">
      <c r="B138" s="10">
        <v>89</v>
      </c>
      <c r="C138" s="11" t="s">
        <v>272</v>
      </c>
      <c r="D138" s="11" t="s">
        <v>273</v>
      </c>
      <c r="E138" s="7" t="s">
        <v>274</v>
      </c>
      <c r="F138" s="11" t="s">
        <v>41</v>
      </c>
      <c r="G138" s="12">
        <v>699.55</v>
      </c>
      <c r="H138" s="13"/>
      <c r="I138" s="17">
        <f t="shared" si="6"/>
        <v>0</v>
      </c>
      <c r="J138" s="14">
        <v>0.08</v>
      </c>
      <c r="K138" s="17">
        <f t="shared" si="7"/>
        <v>0</v>
      </c>
      <c r="L138" s="34">
        <f t="shared" si="8"/>
        <v>0</v>
      </c>
      <c r="M138" s="34"/>
    </row>
    <row r="139" spans="2:13" s="1" customFormat="1" ht="19.7" customHeight="1" x14ac:dyDescent="0.2">
      <c r="B139" s="10">
        <v>90</v>
      </c>
      <c r="C139" s="11" t="s">
        <v>275</v>
      </c>
      <c r="D139" s="11" t="s">
        <v>276</v>
      </c>
      <c r="E139" s="7" t="s">
        <v>277</v>
      </c>
      <c r="F139" s="11" t="s">
        <v>41</v>
      </c>
      <c r="G139" s="12">
        <v>7.8</v>
      </c>
      <c r="H139" s="13"/>
      <c r="I139" s="17">
        <f t="shared" si="6"/>
        <v>0</v>
      </c>
      <c r="J139" s="14">
        <v>0.08</v>
      </c>
      <c r="K139" s="17">
        <f t="shared" si="7"/>
        <v>0</v>
      </c>
      <c r="L139" s="34">
        <f t="shared" si="8"/>
        <v>0</v>
      </c>
      <c r="M139" s="34"/>
    </row>
    <row r="140" spans="2:13" s="1" customFormat="1" ht="19.7" customHeight="1" x14ac:dyDescent="0.2">
      <c r="B140" s="10">
        <v>91</v>
      </c>
      <c r="C140" s="11" t="s">
        <v>278</v>
      </c>
      <c r="D140" s="11" t="s">
        <v>279</v>
      </c>
      <c r="E140" s="7" t="s">
        <v>280</v>
      </c>
      <c r="F140" s="11" t="s">
        <v>175</v>
      </c>
      <c r="G140" s="12">
        <v>51</v>
      </c>
      <c r="H140" s="13"/>
      <c r="I140" s="17">
        <f t="shared" si="6"/>
        <v>0</v>
      </c>
      <c r="J140" s="14">
        <v>0.08</v>
      </c>
      <c r="K140" s="17">
        <f t="shared" si="7"/>
        <v>0</v>
      </c>
      <c r="L140" s="34">
        <f t="shared" si="8"/>
        <v>0</v>
      </c>
      <c r="M140" s="34"/>
    </row>
    <row r="141" spans="2:13" s="1" customFormat="1" ht="19.7" customHeight="1" x14ac:dyDescent="0.2">
      <c r="B141" s="10">
        <v>92</v>
      </c>
      <c r="C141" s="11" t="s">
        <v>281</v>
      </c>
      <c r="D141" s="11" t="s">
        <v>282</v>
      </c>
      <c r="E141" s="7" t="s">
        <v>283</v>
      </c>
      <c r="F141" s="11" t="s">
        <v>175</v>
      </c>
      <c r="G141" s="12">
        <v>73.5</v>
      </c>
      <c r="H141" s="13"/>
      <c r="I141" s="17">
        <f t="shared" si="6"/>
        <v>0</v>
      </c>
      <c r="J141" s="14">
        <v>0.08</v>
      </c>
      <c r="K141" s="17">
        <f t="shared" si="7"/>
        <v>0</v>
      </c>
      <c r="L141" s="34">
        <f t="shared" si="8"/>
        <v>0</v>
      </c>
      <c r="M141" s="34"/>
    </row>
    <row r="142" spans="2:13" s="1" customFormat="1" ht="19.7" customHeight="1" x14ac:dyDescent="0.2">
      <c r="B142" s="10">
        <v>93</v>
      </c>
      <c r="C142" s="11" t="s">
        <v>284</v>
      </c>
      <c r="D142" s="11" t="s">
        <v>285</v>
      </c>
      <c r="E142" s="7" t="s">
        <v>286</v>
      </c>
      <c r="F142" s="11" t="s">
        <v>41</v>
      </c>
      <c r="G142" s="12">
        <v>329</v>
      </c>
      <c r="H142" s="13"/>
      <c r="I142" s="17">
        <f t="shared" si="6"/>
        <v>0</v>
      </c>
      <c r="J142" s="14">
        <v>0.08</v>
      </c>
      <c r="K142" s="17">
        <f t="shared" si="7"/>
        <v>0</v>
      </c>
      <c r="L142" s="34">
        <f t="shared" si="8"/>
        <v>0</v>
      </c>
      <c r="M142" s="34"/>
    </row>
    <row r="143" spans="2:13" s="1" customFormat="1" ht="19.7" customHeight="1" x14ac:dyDescent="0.2">
      <c r="B143" s="10">
        <v>94</v>
      </c>
      <c r="C143" s="11" t="s">
        <v>287</v>
      </c>
      <c r="D143" s="11" t="s">
        <v>288</v>
      </c>
      <c r="E143" s="7" t="s">
        <v>289</v>
      </c>
      <c r="F143" s="11" t="s">
        <v>175</v>
      </c>
      <c r="G143" s="12">
        <v>5.9</v>
      </c>
      <c r="H143" s="13"/>
      <c r="I143" s="17">
        <f t="shared" si="6"/>
        <v>0</v>
      </c>
      <c r="J143" s="14">
        <v>0.08</v>
      </c>
      <c r="K143" s="17">
        <f t="shared" si="7"/>
        <v>0</v>
      </c>
      <c r="L143" s="34">
        <f t="shared" si="8"/>
        <v>0</v>
      </c>
      <c r="M143" s="34"/>
    </row>
    <row r="144" spans="2:13" s="1" customFormat="1" ht="28.7" customHeight="1" x14ac:dyDescent="0.2">
      <c r="B144" s="10">
        <v>95</v>
      </c>
      <c r="C144" s="11" t="s">
        <v>290</v>
      </c>
      <c r="D144" s="11" t="s">
        <v>291</v>
      </c>
      <c r="E144" s="7" t="s">
        <v>292</v>
      </c>
      <c r="F144" s="11" t="s">
        <v>293</v>
      </c>
      <c r="G144" s="12">
        <v>2000</v>
      </c>
      <c r="H144" s="13"/>
      <c r="I144" s="17">
        <f t="shared" si="6"/>
        <v>0</v>
      </c>
      <c r="J144" s="14">
        <v>0.08</v>
      </c>
      <c r="K144" s="17">
        <f t="shared" si="7"/>
        <v>0</v>
      </c>
      <c r="L144" s="34">
        <f t="shared" si="8"/>
        <v>0</v>
      </c>
      <c r="M144" s="34"/>
    </row>
    <row r="145" spans="2:34" s="1" customFormat="1" ht="19.7" customHeight="1" x14ac:dyDescent="0.2">
      <c r="B145" s="10">
        <v>96</v>
      </c>
      <c r="C145" s="11" t="s">
        <v>294</v>
      </c>
      <c r="D145" s="11" t="s">
        <v>295</v>
      </c>
      <c r="E145" s="7" t="s">
        <v>296</v>
      </c>
      <c r="F145" s="11" t="s">
        <v>293</v>
      </c>
      <c r="G145" s="12">
        <v>2200</v>
      </c>
      <c r="H145" s="13"/>
      <c r="I145" s="17">
        <f t="shared" si="6"/>
        <v>0</v>
      </c>
      <c r="J145" s="14">
        <v>0.08</v>
      </c>
      <c r="K145" s="17">
        <f t="shared" si="7"/>
        <v>0</v>
      </c>
      <c r="L145" s="34">
        <f t="shared" si="8"/>
        <v>0</v>
      </c>
      <c r="M145" s="34"/>
    </row>
    <row r="146" spans="2:34" s="1" customFormat="1" ht="19.7" customHeight="1" x14ac:dyDescent="0.2">
      <c r="B146" s="10">
        <v>97</v>
      </c>
      <c r="C146" s="11" t="s">
        <v>297</v>
      </c>
      <c r="D146" s="11" t="s">
        <v>298</v>
      </c>
      <c r="E146" s="7" t="s">
        <v>299</v>
      </c>
      <c r="F146" s="11" t="s">
        <v>293</v>
      </c>
      <c r="G146" s="12">
        <v>50</v>
      </c>
      <c r="H146" s="13"/>
      <c r="I146" s="17">
        <f t="shared" si="6"/>
        <v>0</v>
      </c>
      <c r="J146" s="14">
        <v>0.08</v>
      </c>
      <c r="K146" s="17">
        <f t="shared" si="7"/>
        <v>0</v>
      </c>
      <c r="L146" s="34">
        <f t="shared" si="8"/>
        <v>0</v>
      </c>
      <c r="M146" s="34"/>
    </row>
    <row r="147" spans="2:34" s="1" customFormat="1" ht="19.7" customHeight="1" x14ac:dyDescent="0.2">
      <c r="B147" s="10">
        <v>98</v>
      </c>
      <c r="C147" s="11" t="s">
        <v>300</v>
      </c>
      <c r="D147" s="11" t="s">
        <v>301</v>
      </c>
      <c r="E147" s="7" t="s">
        <v>302</v>
      </c>
      <c r="F147" s="11" t="s">
        <v>293</v>
      </c>
      <c r="G147" s="12">
        <v>5</v>
      </c>
      <c r="H147" s="13"/>
      <c r="I147" s="17">
        <f t="shared" si="6"/>
        <v>0</v>
      </c>
      <c r="J147" s="14">
        <v>0.08</v>
      </c>
      <c r="K147" s="17">
        <f t="shared" si="7"/>
        <v>0</v>
      </c>
      <c r="L147" s="34">
        <f t="shared" si="8"/>
        <v>0</v>
      </c>
      <c r="M147" s="34"/>
    </row>
    <row r="148" spans="2:34" s="1" customFormat="1" ht="19.7" customHeight="1" x14ac:dyDescent="0.2">
      <c r="B148" s="10">
        <v>99</v>
      </c>
      <c r="C148" s="11" t="s">
        <v>303</v>
      </c>
      <c r="D148" s="11" t="s">
        <v>304</v>
      </c>
      <c r="E148" s="7" t="s">
        <v>305</v>
      </c>
      <c r="F148" s="11" t="s">
        <v>293</v>
      </c>
      <c r="G148" s="12">
        <v>2</v>
      </c>
      <c r="H148" s="13"/>
      <c r="I148" s="17">
        <f t="shared" si="6"/>
        <v>0</v>
      </c>
      <c r="J148" s="14">
        <v>0.08</v>
      </c>
      <c r="K148" s="17">
        <f t="shared" si="7"/>
        <v>0</v>
      </c>
      <c r="L148" s="34">
        <f t="shared" si="8"/>
        <v>0</v>
      </c>
      <c r="M148" s="34"/>
    </row>
    <row r="149" spans="2:34" s="1" customFormat="1" ht="19.7" customHeight="1" x14ac:dyDescent="0.2">
      <c r="B149" s="10">
        <v>100</v>
      </c>
      <c r="C149" s="11" t="s">
        <v>306</v>
      </c>
      <c r="D149" s="11" t="s">
        <v>307</v>
      </c>
      <c r="E149" s="7" t="s">
        <v>308</v>
      </c>
      <c r="F149" s="11" t="s">
        <v>293</v>
      </c>
      <c r="G149" s="12">
        <v>1</v>
      </c>
      <c r="H149" s="13"/>
      <c r="I149" s="17">
        <f t="shared" si="6"/>
        <v>0</v>
      </c>
      <c r="J149" s="14">
        <v>0.08</v>
      </c>
      <c r="K149" s="17">
        <f t="shared" si="7"/>
        <v>0</v>
      </c>
      <c r="L149" s="34">
        <f t="shared" si="8"/>
        <v>0</v>
      </c>
      <c r="M149" s="34"/>
    </row>
    <row r="150" spans="2:34" s="1" customFormat="1" ht="19.7" customHeight="1" x14ac:dyDescent="0.2">
      <c r="B150" s="10">
        <v>101</v>
      </c>
      <c r="C150" s="11" t="s">
        <v>309</v>
      </c>
      <c r="D150" s="11" t="s">
        <v>310</v>
      </c>
      <c r="E150" s="7" t="s">
        <v>311</v>
      </c>
      <c r="F150" s="11" t="s">
        <v>293</v>
      </c>
      <c r="G150" s="12">
        <v>0.5</v>
      </c>
      <c r="H150" s="13"/>
      <c r="I150" s="17">
        <f t="shared" si="6"/>
        <v>0</v>
      </c>
      <c r="J150" s="14">
        <v>0.08</v>
      </c>
      <c r="K150" s="17">
        <f t="shared" si="7"/>
        <v>0</v>
      </c>
      <c r="L150" s="34">
        <f t="shared" si="8"/>
        <v>0</v>
      </c>
      <c r="M150" s="34"/>
    </row>
    <row r="151" spans="2:34" s="1" customFormat="1" ht="19.7" customHeight="1" x14ac:dyDescent="0.2">
      <c r="B151" s="10">
        <v>102</v>
      </c>
      <c r="C151" s="11" t="s">
        <v>312</v>
      </c>
      <c r="D151" s="11" t="s">
        <v>313</v>
      </c>
      <c r="E151" s="7" t="s">
        <v>314</v>
      </c>
      <c r="F151" s="11" t="s">
        <v>293</v>
      </c>
      <c r="G151" s="12">
        <v>7.01</v>
      </c>
      <c r="H151" s="13"/>
      <c r="I151" s="17">
        <f t="shared" si="6"/>
        <v>0</v>
      </c>
      <c r="J151" s="14">
        <v>0.08</v>
      </c>
      <c r="K151" s="17">
        <f t="shared" si="7"/>
        <v>0</v>
      </c>
      <c r="L151" s="34">
        <f t="shared" si="8"/>
        <v>0</v>
      </c>
      <c r="M151" s="34"/>
    </row>
    <row r="152" spans="2:34" s="1" customFormat="1" ht="19.7" customHeight="1" x14ac:dyDescent="0.2">
      <c r="B152" s="10">
        <v>103</v>
      </c>
      <c r="C152" s="11" t="s">
        <v>315</v>
      </c>
      <c r="D152" s="11" t="s">
        <v>316</v>
      </c>
      <c r="E152" s="7" t="s">
        <v>317</v>
      </c>
      <c r="F152" s="11" t="s">
        <v>293</v>
      </c>
      <c r="G152" s="12">
        <v>2200</v>
      </c>
      <c r="H152" s="13"/>
      <c r="I152" s="17">
        <f>ROUND(G152*H152,2)</f>
        <v>0</v>
      </c>
      <c r="J152" s="14">
        <v>0.08</v>
      </c>
      <c r="K152" s="17">
        <f t="shared" si="7"/>
        <v>0</v>
      </c>
      <c r="L152" s="34">
        <f t="shared" si="8"/>
        <v>0</v>
      </c>
      <c r="M152" s="34"/>
    </row>
    <row r="153" spans="2:34" s="1" customFormat="1" ht="19.7" customHeight="1" x14ac:dyDescent="0.2">
      <c r="B153" s="10">
        <v>104</v>
      </c>
      <c r="C153" s="11" t="s">
        <v>318</v>
      </c>
      <c r="D153" s="11" t="s">
        <v>319</v>
      </c>
      <c r="E153" s="7" t="s">
        <v>320</v>
      </c>
      <c r="F153" s="11" t="s">
        <v>149</v>
      </c>
      <c r="G153" s="12">
        <v>3125</v>
      </c>
      <c r="H153" s="13"/>
      <c r="I153" s="17">
        <f t="shared" si="6"/>
        <v>0</v>
      </c>
      <c r="J153" s="14">
        <v>0.08</v>
      </c>
      <c r="K153" s="17">
        <f t="shared" si="7"/>
        <v>0</v>
      </c>
      <c r="L153" s="34">
        <f t="shared" si="8"/>
        <v>0</v>
      </c>
      <c r="M153" s="34"/>
    </row>
    <row r="154" spans="2:34" s="1" customFormat="1" ht="19.7" customHeight="1" x14ac:dyDescent="0.2">
      <c r="B154" s="10">
        <v>105</v>
      </c>
      <c r="C154" s="11" t="s">
        <v>321</v>
      </c>
      <c r="D154" s="11" t="s">
        <v>322</v>
      </c>
      <c r="E154" s="7" t="s">
        <v>323</v>
      </c>
      <c r="F154" s="11" t="s">
        <v>149</v>
      </c>
      <c r="G154" s="12">
        <v>10</v>
      </c>
      <c r="H154" s="13"/>
      <c r="I154" s="17">
        <f t="shared" si="6"/>
        <v>0</v>
      </c>
      <c r="J154" s="14">
        <v>0.08</v>
      </c>
      <c r="K154" s="17">
        <f t="shared" si="7"/>
        <v>0</v>
      </c>
      <c r="L154" s="34">
        <f t="shared" si="8"/>
        <v>0</v>
      </c>
      <c r="M154" s="34"/>
    </row>
    <row r="155" spans="2:34" s="1" customFormat="1" ht="19.7" customHeight="1" x14ac:dyDescent="0.2">
      <c r="B155" s="10">
        <v>106</v>
      </c>
      <c r="C155" s="11" t="s">
        <v>324</v>
      </c>
      <c r="D155" s="11" t="s">
        <v>325</v>
      </c>
      <c r="E155" s="7" t="s">
        <v>326</v>
      </c>
      <c r="F155" s="11" t="s">
        <v>149</v>
      </c>
      <c r="G155" s="12">
        <v>508</v>
      </c>
      <c r="H155" s="13"/>
      <c r="I155" s="17">
        <f t="shared" si="6"/>
        <v>0</v>
      </c>
      <c r="J155" s="14">
        <v>0.08</v>
      </c>
      <c r="K155" s="17">
        <f t="shared" si="7"/>
        <v>0</v>
      </c>
      <c r="L155" s="34">
        <f t="shared" si="8"/>
        <v>0</v>
      </c>
      <c r="M155" s="34"/>
    </row>
    <row r="156" spans="2:34" s="8" customFormat="1" ht="19.7" customHeight="1" x14ac:dyDescent="0.2">
      <c r="B156" s="10">
        <v>107</v>
      </c>
      <c r="C156" s="11" t="s">
        <v>361</v>
      </c>
      <c r="D156" s="11" t="s">
        <v>362</v>
      </c>
      <c r="E156" s="7" t="s">
        <v>363</v>
      </c>
      <c r="F156" s="11" t="s">
        <v>27</v>
      </c>
      <c r="G156" s="12">
        <v>9.9700000000000006</v>
      </c>
      <c r="H156" s="13"/>
      <c r="I156" s="17">
        <f t="shared" si="6"/>
        <v>0</v>
      </c>
      <c r="J156" s="16">
        <v>0.08</v>
      </c>
      <c r="K156" s="17">
        <f t="shared" si="7"/>
        <v>0</v>
      </c>
      <c r="L156" s="34">
        <f t="shared" si="8"/>
        <v>0</v>
      </c>
      <c r="M156" s="34"/>
    </row>
    <row r="157" spans="2:34" s="8" customFormat="1" ht="19.7" customHeight="1" x14ac:dyDescent="0.2">
      <c r="B157" s="10">
        <v>108</v>
      </c>
      <c r="C157" s="11" t="s">
        <v>364</v>
      </c>
      <c r="D157" s="11" t="s">
        <v>365</v>
      </c>
      <c r="E157" s="7" t="s">
        <v>366</v>
      </c>
      <c r="F157" s="11" t="s">
        <v>149</v>
      </c>
      <c r="G157" s="12">
        <v>84</v>
      </c>
      <c r="H157" s="13"/>
      <c r="I157" s="17">
        <f t="shared" si="6"/>
        <v>0</v>
      </c>
      <c r="J157" s="16">
        <v>0.08</v>
      </c>
      <c r="K157" s="17">
        <f t="shared" si="7"/>
        <v>0</v>
      </c>
      <c r="L157" s="34">
        <f t="shared" ref="L157:L163" si="9">I157+K157</f>
        <v>0</v>
      </c>
      <c r="M157" s="34"/>
    </row>
    <row r="158" spans="2:34" s="8" customFormat="1" ht="19.7" customHeight="1" x14ac:dyDescent="0.2">
      <c r="B158" s="10">
        <v>109</v>
      </c>
      <c r="C158" s="11" t="s">
        <v>367</v>
      </c>
      <c r="D158" s="11" t="s">
        <v>368</v>
      </c>
      <c r="E158" s="7" t="s">
        <v>369</v>
      </c>
      <c r="F158" s="11" t="s">
        <v>41</v>
      </c>
      <c r="G158" s="12">
        <v>0.3</v>
      </c>
      <c r="H158" s="13"/>
      <c r="I158" s="17">
        <f t="shared" si="6"/>
        <v>0</v>
      </c>
      <c r="J158" s="16">
        <v>0.08</v>
      </c>
      <c r="K158" s="17">
        <f>ROUND(I158*J158,2)</f>
        <v>0</v>
      </c>
      <c r="L158" s="34">
        <f>I158+K158</f>
        <v>0</v>
      </c>
      <c r="M158" s="34"/>
    </row>
    <row r="159" spans="2:34" s="26" customFormat="1" ht="19.7" customHeight="1" x14ac:dyDescent="0.2">
      <c r="B159" s="19">
        <v>110</v>
      </c>
      <c r="C159" s="20" t="s">
        <v>370</v>
      </c>
      <c r="D159" s="20" t="s">
        <v>389</v>
      </c>
      <c r="E159" s="21" t="s">
        <v>390</v>
      </c>
      <c r="F159" s="20" t="s">
        <v>37</v>
      </c>
      <c r="G159" s="22">
        <v>10</v>
      </c>
      <c r="H159" s="23"/>
      <c r="I159" s="24">
        <f t="shared" si="6"/>
        <v>0</v>
      </c>
      <c r="J159" s="25">
        <v>0.08</v>
      </c>
      <c r="K159" s="24">
        <f t="shared" si="7"/>
        <v>0</v>
      </c>
      <c r="L159" s="37">
        <f t="shared" si="9"/>
        <v>0</v>
      </c>
      <c r="M159" s="38"/>
      <c r="O159" s="27"/>
      <c r="P159" s="27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</row>
    <row r="160" spans="2:34" s="8" customFormat="1" ht="19.7" customHeight="1" x14ac:dyDescent="0.2">
      <c r="B160" s="19">
        <v>111</v>
      </c>
      <c r="C160" s="20" t="s">
        <v>386</v>
      </c>
      <c r="D160" s="20" t="s">
        <v>387</v>
      </c>
      <c r="E160" s="21" t="s">
        <v>388</v>
      </c>
      <c r="F160" s="20" t="s">
        <v>149</v>
      </c>
      <c r="G160" s="22">
        <v>50</v>
      </c>
      <c r="H160" s="23"/>
      <c r="I160" s="24">
        <f t="shared" si="6"/>
        <v>0</v>
      </c>
      <c r="J160" s="25">
        <v>0.08</v>
      </c>
      <c r="K160" s="24">
        <f t="shared" si="7"/>
        <v>0</v>
      </c>
      <c r="L160" s="39">
        <f t="shared" si="9"/>
        <v>0</v>
      </c>
      <c r="M160" s="40"/>
    </row>
    <row r="161" spans="2:21" s="8" customFormat="1" ht="19.7" customHeight="1" x14ac:dyDescent="0.2">
      <c r="B161" s="19">
        <v>112</v>
      </c>
      <c r="C161" s="20" t="s">
        <v>376</v>
      </c>
      <c r="D161" s="20" t="s">
        <v>391</v>
      </c>
      <c r="E161" s="21" t="s">
        <v>392</v>
      </c>
      <c r="F161" s="20" t="s">
        <v>149</v>
      </c>
      <c r="G161" s="22">
        <v>10</v>
      </c>
      <c r="H161" s="23"/>
      <c r="I161" s="24">
        <f t="shared" si="6"/>
        <v>0</v>
      </c>
      <c r="J161" s="25">
        <v>0.23</v>
      </c>
      <c r="K161" s="24">
        <f t="shared" si="7"/>
        <v>0</v>
      </c>
      <c r="L161" s="39">
        <f t="shared" ref="L161:L162" si="10">I161+K161</f>
        <v>0</v>
      </c>
      <c r="M161" s="40"/>
    </row>
    <row r="162" spans="2:21" s="8" customFormat="1" ht="19.7" customHeight="1" x14ac:dyDescent="0.2">
      <c r="B162" s="19">
        <v>113</v>
      </c>
      <c r="C162" s="20" t="s">
        <v>376</v>
      </c>
      <c r="D162" s="20" t="s">
        <v>372</v>
      </c>
      <c r="E162" s="21" t="s">
        <v>373</v>
      </c>
      <c r="F162" s="20" t="s">
        <v>149</v>
      </c>
      <c r="G162" s="22">
        <v>30</v>
      </c>
      <c r="H162" s="23"/>
      <c r="I162" s="24">
        <f t="shared" si="6"/>
        <v>0</v>
      </c>
      <c r="J162" s="25">
        <v>0.23</v>
      </c>
      <c r="K162" s="24">
        <f t="shared" si="7"/>
        <v>0</v>
      </c>
      <c r="L162" s="39">
        <f t="shared" si="10"/>
        <v>0</v>
      </c>
      <c r="M162" s="40"/>
    </row>
    <row r="163" spans="2:21" s="8" customFormat="1" ht="19.5" customHeight="1" x14ac:dyDescent="0.2">
      <c r="B163" s="10">
        <v>114</v>
      </c>
      <c r="C163" s="11" t="s">
        <v>371</v>
      </c>
      <c r="D163" s="11" t="s">
        <v>374</v>
      </c>
      <c r="E163" s="7" t="s">
        <v>375</v>
      </c>
      <c r="F163" s="11" t="s">
        <v>149</v>
      </c>
      <c r="G163" s="12">
        <v>30</v>
      </c>
      <c r="H163" s="13"/>
      <c r="I163" s="17">
        <f t="shared" si="6"/>
        <v>0</v>
      </c>
      <c r="J163" s="16">
        <v>0.23</v>
      </c>
      <c r="K163" s="17">
        <f t="shared" si="7"/>
        <v>0</v>
      </c>
      <c r="L163" s="34">
        <f t="shared" si="9"/>
        <v>0</v>
      </c>
      <c r="M163" s="34"/>
    </row>
    <row r="164" spans="2:21" s="8" customFormat="1" ht="55.9" customHeight="1" x14ac:dyDescent="0.2">
      <c r="U164" s="18"/>
    </row>
    <row r="165" spans="2:21" s="8" customFormat="1" ht="21.4" customHeight="1" x14ac:dyDescent="0.2">
      <c r="B165" s="33" t="s">
        <v>327</v>
      </c>
      <c r="C165" s="33"/>
      <c r="D165" s="33"/>
      <c r="E165" s="33"/>
      <c r="F165" s="55">
        <f>SUM(I32,I37,I42,I47,I52,I55:I71,I72:I163)</f>
        <v>0</v>
      </c>
      <c r="G165" s="55"/>
      <c r="H165" s="55"/>
      <c r="I165" s="55"/>
      <c r="J165" s="55"/>
      <c r="K165" s="55"/>
      <c r="L165" s="55"/>
      <c r="M165" s="55"/>
    </row>
    <row r="166" spans="2:21" s="1" customFormat="1" ht="21" customHeight="1" x14ac:dyDescent="0.2">
      <c r="B166" s="41" t="s">
        <v>328</v>
      </c>
      <c r="C166" s="41"/>
      <c r="D166" s="41"/>
      <c r="E166" s="41"/>
      <c r="F166" s="42">
        <f>SUM(L32,L37,L42,L47,L52,L55:M163)</f>
        <v>0</v>
      </c>
      <c r="G166" s="42"/>
      <c r="H166" s="42"/>
      <c r="I166" s="42"/>
      <c r="J166" s="42"/>
      <c r="K166" s="42"/>
      <c r="L166" s="42"/>
      <c r="M166" s="42"/>
    </row>
    <row r="167" spans="2:21" s="1" customFormat="1" ht="11.1" customHeight="1" x14ac:dyDescent="0.2"/>
    <row r="168" spans="2:21" s="1" customFormat="1" ht="61.35" customHeight="1" x14ac:dyDescent="0.2">
      <c r="B168" s="36" t="s">
        <v>349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2:21" s="1" customFormat="1" ht="2.65" customHeight="1" x14ac:dyDescent="0.2"/>
    <row r="170" spans="2:21" s="1" customFormat="1" ht="89.1" customHeight="1" x14ac:dyDescent="0.2">
      <c r="B170" s="36" t="s">
        <v>350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2:21" s="1" customFormat="1" ht="5.25" customHeight="1" x14ac:dyDescent="0.2"/>
    <row r="172" spans="2:21" s="1" customFormat="1" ht="104.25" customHeight="1" x14ac:dyDescent="0.2">
      <c r="B172" s="36" t="s">
        <v>351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2:21" s="1" customFormat="1" ht="5.25" customHeight="1" x14ac:dyDescent="0.2"/>
    <row r="174" spans="2:21" s="1" customFormat="1" ht="37.9" customHeight="1" x14ac:dyDescent="0.2">
      <c r="B174" s="43" t="s">
        <v>342</v>
      </c>
      <c r="C174" s="43"/>
      <c r="D174" s="43"/>
      <c r="E174" s="43"/>
      <c r="F174" s="46" t="s">
        <v>343</v>
      </c>
      <c r="G174" s="46"/>
      <c r="H174" s="46"/>
      <c r="I174" s="46"/>
      <c r="J174" s="46"/>
      <c r="K174" s="46"/>
      <c r="L174" s="46"/>
    </row>
    <row r="175" spans="2:21" s="1" customFormat="1" ht="28.7" customHeight="1" x14ac:dyDescent="0.2"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2:21" s="1" customFormat="1" ht="28.7" customHeight="1" x14ac:dyDescent="0.2"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2:14" s="1" customFormat="1" ht="28.7" customHeight="1" x14ac:dyDescent="0.2"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2:14" s="1" customFormat="1" ht="28.7" customHeight="1" x14ac:dyDescent="0.2"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2:14" s="1" customFormat="1" ht="2.65" customHeight="1" x14ac:dyDescent="0.2"/>
    <row r="180" spans="2:14" s="1" customFormat="1" ht="177" customHeight="1" x14ac:dyDescent="0.2">
      <c r="B180" s="36" t="s">
        <v>352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2:14" s="1" customFormat="1" ht="2.65" customHeight="1" x14ac:dyDescent="0.2"/>
    <row r="182" spans="2:14" s="1" customFormat="1" ht="33.6" customHeight="1" x14ac:dyDescent="0.2">
      <c r="B182" s="45" t="s">
        <v>353</v>
      </c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</row>
    <row r="183" spans="2:14" s="1" customFormat="1" ht="2.65" customHeight="1" x14ac:dyDescent="0.2"/>
    <row r="184" spans="2:14" s="1" customFormat="1" ht="37.9" customHeight="1" x14ac:dyDescent="0.2">
      <c r="B184" s="43" t="s">
        <v>344</v>
      </c>
      <c r="C184" s="43"/>
      <c r="D184" s="43"/>
      <c r="E184" s="43"/>
      <c r="F184" s="47" t="s">
        <v>345</v>
      </c>
      <c r="G184" s="47"/>
      <c r="H184" s="47"/>
      <c r="I184" s="47"/>
      <c r="J184" s="47"/>
      <c r="K184" s="47"/>
      <c r="L184" s="47"/>
    </row>
    <row r="185" spans="2:14" s="1" customFormat="1" ht="28.7" customHeight="1" x14ac:dyDescent="0.2"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2:14" s="1" customFormat="1" ht="28.7" customHeight="1" x14ac:dyDescent="0.2"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2:14" s="1" customFormat="1" ht="28.7" customHeight="1" x14ac:dyDescent="0.2"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2:14" s="1" customFormat="1" ht="28.7" customHeight="1" x14ac:dyDescent="0.2"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2:14" s="1" customFormat="1" ht="2.65" customHeight="1" x14ac:dyDescent="0.2"/>
    <row r="190" spans="2:14" s="1" customFormat="1" ht="130.69999999999999" customHeight="1" x14ac:dyDescent="0.2">
      <c r="B190" s="36" t="s">
        <v>354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2:14" s="1" customFormat="1" ht="2.65" customHeight="1" x14ac:dyDescent="0.2"/>
    <row r="192" spans="2:14" s="1" customFormat="1" ht="71.25" customHeight="1" x14ac:dyDescent="0.2">
      <c r="B192" s="36" t="s">
        <v>355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2:14" s="1" customFormat="1" ht="2.65" customHeight="1" x14ac:dyDescent="0.2"/>
    <row r="194" spans="2:14" s="1" customFormat="1" ht="47.45" customHeight="1" x14ac:dyDescent="0.2">
      <c r="B194" s="36" t="s">
        <v>356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2:14" s="1" customFormat="1" ht="2.65" customHeight="1" x14ac:dyDescent="0.2"/>
    <row r="196" spans="2:14" s="1" customFormat="1" ht="33.6" customHeight="1" x14ac:dyDescent="0.2">
      <c r="B196" s="36" t="s">
        <v>357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2:14" s="1" customFormat="1" ht="2.65" customHeight="1" x14ac:dyDescent="0.2"/>
    <row r="198" spans="2:14" s="1" customFormat="1" ht="116.85" customHeight="1" x14ac:dyDescent="0.2">
      <c r="B198" s="36" t="s">
        <v>358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2:14" s="1" customFormat="1" ht="2.25" customHeight="1" x14ac:dyDescent="0.2"/>
    <row r="200" spans="2:14" s="1" customFormat="1" ht="88.5" customHeight="1" x14ac:dyDescent="0.2">
      <c r="B200" s="36" t="s">
        <v>359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2:14" s="1" customFormat="1" ht="86.85" customHeight="1" x14ac:dyDescent="0.2"/>
    <row r="202" spans="2:14" s="1" customFormat="1" ht="17.649999999999999" customHeight="1" x14ac:dyDescent="0.2">
      <c r="I202" s="49" t="s">
        <v>341</v>
      </c>
      <c r="J202" s="49"/>
    </row>
    <row r="203" spans="2:14" s="1" customFormat="1" ht="145.15" customHeight="1" x14ac:dyDescent="0.2"/>
    <row r="204" spans="2:14" s="1" customFormat="1" ht="81.599999999999994" customHeight="1" x14ac:dyDescent="0.2">
      <c r="B204" s="48" t="s">
        <v>360</v>
      </c>
      <c r="C204" s="48"/>
      <c r="D204" s="48"/>
      <c r="E204" s="48"/>
      <c r="F204" s="48"/>
      <c r="G204" s="48"/>
      <c r="H204" s="48"/>
      <c r="I204" s="48"/>
      <c r="J204" s="48"/>
    </row>
    <row r="205" spans="2:14" s="1" customFormat="1" ht="28.7" customHeight="1" x14ac:dyDescent="0.2"/>
  </sheetData>
  <mergeCells count="176">
    <mergeCell ref="Q159:AH159"/>
    <mergeCell ref="I2:O2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6:M76"/>
    <mergeCell ref="B4:D4"/>
    <mergeCell ref="B39:K39"/>
    <mergeCell ref="B44:K44"/>
    <mergeCell ref="B49:K49"/>
    <mergeCell ref="B6:D6"/>
    <mergeCell ref="B8:D8"/>
    <mergeCell ref="E14:G14"/>
    <mergeCell ref="F165:M165"/>
    <mergeCell ref="L52:M52"/>
    <mergeCell ref="L54:M54"/>
    <mergeCell ref="L55:M55"/>
    <mergeCell ref="L58:M58"/>
    <mergeCell ref="L59:M59"/>
    <mergeCell ref="L60:M60"/>
    <mergeCell ref="L61:M61"/>
    <mergeCell ref="L77:M77"/>
    <mergeCell ref="L78:M78"/>
    <mergeCell ref="L79:M79"/>
    <mergeCell ref="L80:M80"/>
    <mergeCell ref="L81:M81"/>
    <mergeCell ref="L82:M82"/>
    <mergeCell ref="L83:M83"/>
    <mergeCell ref="L84:M84"/>
    <mergeCell ref="L116:M116"/>
    <mergeCell ref="L108:M108"/>
    <mergeCell ref="L109:M109"/>
    <mergeCell ref="L110:M110"/>
    <mergeCell ref="L111:M111"/>
    <mergeCell ref="L112:M112"/>
    <mergeCell ref="L113:M113"/>
    <mergeCell ref="L114:M114"/>
    <mergeCell ref="L115:M115"/>
    <mergeCell ref="L56:M56"/>
    <mergeCell ref="L57:M57"/>
    <mergeCell ref="L75:M75"/>
    <mergeCell ref="L32:M32"/>
    <mergeCell ref="L37:M37"/>
    <mergeCell ref="L41:M41"/>
    <mergeCell ref="L42:M42"/>
    <mergeCell ref="L46:M46"/>
    <mergeCell ref="L47:M47"/>
    <mergeCell ref="L51:M51"/>
    <mergeCell ref="L36:M36"/>
    <mergeCell ref="L107:M107"/>
    <mergeCell ref="B187:E187"/>
    <mergeCell ref="B188:E188"/>
    <mergeCell ref="B190:N190"/>
    <mergeCell ref="B192:N192"/>
    <mergeCell ref="B194:N194"/>
    <mergeCell ref="B196:N196"/>
    <mergeCell ref="B198:N198"/>
    <mergeCell ref="B200:N200"/>
    <mergeCell ref="B204:J204"/>
    <mergeCell ref="F187:L187"/>
    <mergeCell ref="F188:L188"/>
    <mergeCell ref="I202:J202"/>
    <mergeCell ref="B176:E176"/>
    <mergeCell ref="B177:E177"/>
    <mergeCell ref="B178:E178"/>
    <mergeCell ref="B180:N180"/>
    <mergeCell ref="B182:N182"/>
    <mergeCell ref="B184:E184"/>
    <mergeCell ref="B185:E185"/>
    <mergeCell ref="B186:E186"/>
    <mergeCell ref="B24:L24"/>
    <mergeCell ref="B26:L26"/>
    <mergeCell ref="B29:K29"/>
    <mergeCell ref="B34:K34"/>
    <mergeCell ref="F174:L174"/>
    <mergeCell ref="F175:L175"/>
    <mergeCell ref="F176:L176"/>
    <mergeCell ref="F177:L177"/>
    <mergeCell ref="F178:L178"/>
    <mergeCell ref="F184:L184"/>
    <mergeCell ref="F185:L185"/>
    <mergeCell ref="F186:L186"/>
    <mergeCell ref="L119:M119"/>
    <mergeCell ref="L135:M135"/>
    <mergeCell ref="L136:M136"/>
    <mergeCell ref="L137:M137"/>
    <mergeCell ref="B172:N172"/>
    <mergeCell ref="B174:E174"/>
    <mergeCell ref="B175:E175"/>
    <mergeCell ref="L120:M120"/>
    <mergeCell ref="L121:M121"/>
    <mergeCell ref="L122:M122"/>
    <mergeCell ref="L123:M123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  <mergeCell ref="L133:M133"/>
    <mergeCell ref="L134:M134"/>
    <mergeCell ref="L138:M138"/>
    <mergeCell ref="L139:M139"/>
    <mergeCell ref="L140:M140"/>
    <mergeCell ref="L141:M141"/>
    <mergeCell ref="L142:M142"/>
    <mergeCell ref="L143:M143"/>
    <mergeCell ref="B168:N168"/>
    <mergeCell ref="B170:N170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63:M163"/>
    <mergeCell ref="L157:M157"/>
    <mergeCell ref="L158:M158"/>
    <mergeCell ref="L159:M159"/>
    <mergeCell ref="L162:M162"/>
    <mergeCell ref="L160:M160"/>
    <mergeCell ref="L161:M161"/>
    <mergeCell ref="B166:E166"/>
    <mergeCell ref="F166:M166"/>
    <mergeCell ref="B16:E16"/>
    <mergeCell ref="B18:E18"/>
    <mergeCell ref="B20:E20"/>
    <mergeCell ref="B22:E22"/>
    <mergeCell ref="B10:D11"/>
    <mergeCell ref="B165:E165"/>
    <mergeCell ref="L85:M85"/>
    <mergeCell ref="L95:M95"/>
    <mergeCell ref="L96:M96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G11:N12"/>
    <mergeCell ref="L105:M105"/>
    <mergeCell ref="L106:M106"/>
    <mergeCell ref="L117:M117"/>
    <mergeCell ref="L118:M118"/>
    <mergeCell ref="L31:M31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Info</vt:lpstr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1224 N.Toruń Tomasz Lisewski</cp:lastModifiedBy>
  <dcterms:created xsi:type="dcterms:W3CDTF">2022-10-20T09:01:00Z</dcterms:created>
  <dcterms:modified xsi:type="dcterms:W3CDTF">2022-11-14T12:23:07Z</dcterms:modified>
</cp:coreProperties>
</file>