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msk\Desktop\Chmura\dokumentacja v.0.1\"/>
    </mc:Choice>
  </mc:AlternateContent>
  <xr:revisionPtr revIDLastSave="0" documentId="8_{534E89C8-41CC-40D0-8A84-92A88E71EBEA}" xr6:coauthVersionLast="47" xr6:coauthVersionMax="47" xr10:uidLastSave="{00000000-0000-0000-0000-000000000000}"/>
  <bookViews>
    <workbookView xWindow="-108" yWindow="-108" windowWidth="23256" windowHeight="12456" xr2:uid="{1744F29E-48E3-41C9-9F47-E2B1EF05EE13}"/>
  </bookViews>
  <sheets>
    <sheet name="Formularz ofertowy_1" sheetId="5" r:id="rId1"/>
  </sheets>
  <definedNames>
    <definedName name="_Toc178699699" localSheetId="0">'Formularz ofertowy_1'!#REF!</definedName>
    <definedName name="_Toc178699700" localSheetId="0">'Formularz ofertowy_1'!#REF!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22" i="5" l="1"/>
  <c r="J22" i="5"/>
  <c r="K11" i="5"/>
  <c r="K24" i="5"/>
  <c r="K23" i="5"/>
  <c r="K12" i="5"/>
  <c r="J12" i="5" l="1"/>
  <c r="K27" i="5" l="1"/>
  <c r="K25" i="5"/>
</calcChain>
</file>

<file path=xl/sharedStrings.xml><?xml version="1.0" encoding="utf-8"?>
<sst xmlns="http://schemas.openxmlformats.org/spreadsheetml/2006/main" count="66" uniqueCount="47">
  <si>
    <t>Szczegółowy formularz ofertowy</t>
  </si>
  <si>
    <t>1.Usługa Operatora Chmury</t>
  </si>
  <si>
    <t>Nazwa Podzadania</t>
  </si>
  <si>
    <t>Opis</t>
  </si>
  <si>
    <t>Pozycja</t>
  </si>
  <si>
    <t>ilość</t>
  </si>
  <si>
    <t>Uwagi do ilości</t>
  </si>
  <si>
    <t>Jednostka</t>
  </si>
  <si>
    <t>Cena Jednostkowa brutto</t>
  </si>
  <si>
    <t>Uwagi Zamawiającego do ceny jednostkowej</t>
  </si>
  <si>
    <t>Wartość  brutto</t>
  </si>
  <si>
    <t xml:space="preserve">Wartość upustu </t>
  </si>
  <si>
    <t>Maksymalna wartość  usług przewidziana przez Zamawiającego</t>
  </si>
  <si>
    <t>3</t>
  </si>
  <si>
    <t>Usługa Operatora Chmury</t>
  </si>
  <si>
    <t xml:space="preserve">Przedmiotem zamówienia jest dostarczenie subskrypcji usług chmurowych Azure w modelu licencyjnym Cloud Solution Provider (CSP) na okres zgodnie z 3. Podmiot zamówienia w Opis Przedmiotu zamówienia. </t>
  </si>
  <si>
    <t>3.1</t>
  </si>
  <si>
    <t>Zadanie Chmura Obliczeniowa</t>
  </si>
  <si>
    <t xml:space="preserve">wyliczenie subskrypcji jak i cena listowa produktów może ulec zmianie w wyniku zmian Vendora jak i optymalizacji infrastruktury </t>
  </si>
  <si>
    <t xml:space="preserve">miesięczna opłata za zestawienie usług (subskrypcja) </t>
  </si>
  <si>
    <t>Proszę podać upust od ceny jednostkowej zgodnej z cennikiem kalkulatora Azure</t>
  </si>
  <si>
    <t xml:space="preserve">do 210 000 pln miesięcznie: wyliczenie subskrypcji jak i cena listowa produktów może ulec zmianie w wyniku zmian Vendora jak i optymalizacji infrastruktury </t>
  </si>
  <si>
    <t>3.2</t>
  </si>
  <si>
    <t>Suma pozycji z zakresu kryterium P5</t>
  </si>
  <si>
    <t>x</t>
  </si>
  <si>
    <t>LICZBA MIESIĘCY WSKAZANA W NINIEJSZYM DOKUMENCIE SŁUŻY WYŁĄCZNIE DO WYLICZENIA WARTOŚCI OFERTY.  OKRES TRWANIA UMOWY WSKAZANY JEST W ROZDZIALE V SWZ</t>
  </si>
  <si>
    <t>2. Opcje- Usługi w ramach prawa opcji - jeżeli zostanie wykorzystana</t>
  </si>
  <si>
    <t>Uwagi</t>
  </si>
  <si>
    <t>Maksymalna wartość/ilość  usług przewidziana przez Zamawiającego</t>
  </si>
  <si>
    <t>2.1</t>
  </si>
  <si>
    <t>Opcje</t>
  </si>
  <si>
    <t>Subskrypcje hurtowni danych</t>
  </si>
  <si>
    <t>Upust od Kalkulatora Azure</t>
  </si>
  <si>
    <t>Koszt subskrypcji miesięcznej</t>
  </si>
  <si>
    <t>szt</t>
  </si>
  <si>
    <t>Proszę podać upust od  ceny jednostkowej zgodnej z cennikiem kalkulatora Azure</t>
  </si>
  <si>
    <t>od 0 do 45000 pln miesięcznie</t>
  </si>
  <si>
    <t>2.2</t>
  </si>
  <si>
    <t>Zadanie Licencja MS PowerBI</t>
  </si>
  <si>
    <t xml:space="preserve">50 subskrypcje usług chmurowych PowerBI Pro User (AAA-12628) </t>
  </si>
  <si>
    <t>Koszt 50 licencji na okres trwania projektu czyli 41 miesięcy</t>
  </si>
  <si>
    <t>od 0 do ilości maksymalnej wskazanej w kolumnie 4</t>
  </si>
  <si>
    <t>2.3</t>
  </si>
  <si>
    <r>
      <rPr>
        <sz val="7"/>
        <color theme="1"/>
        <rFont val="Times New Roman"/>
        <family val="1"/>
        <charset val="238"/>
      </rPr>
      <t xml:space="preserve"> </t>
    </r>
    <r>
      <rPr>
        <sz val="11"/>
        <color theme="1"/>
        <rFont val="Arial"/>
        <family val="2"/>
        <charset val="238"/>
      </rPr>
      <t>Zadanie Narzędzia SOC1/SOC2/SEIM</t>
    </r>
  </si>
  <si>
    <t xml:space="preserve">dostarczenie narzędzi typu usługi SOC 1 / SOC 2 / SIEM dla środowiska Chmurowego oraz wewnętrznego Systemu IB </t>
  </si>
  <si>
    <t xml:space="preserve">Dostarczenia narzędzia wraz z wdrożeniem </t>
  </si>
  <si>
    <t>Suma Wartości Oferty: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</si>
</sst>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12" x14ac:knownFonts="1">
    <font>
      <sz val="11"/>
      <color theme="1"/>
      <name val="Aptos Narrow"/>
      <family val="2"/>
      <charset val="238"/>
      <scheme val="minor"/>
    </font>
    <font>
      <sz val="11"/>
      <color theme="1"/>
      <name val="Aptos Narrow"/>
      <family val="2"/>
      <charset val="238"/>
      <scheme val="minor"/>
    </font>
    <font>
      <sz val="11"/>
      <color theme="1"/>
      <name val="Arial"/>
      <family val="2"/>
      <charset val="238"/>
    </font>
    <font>
      <sz val="8"/>
      <name val="Aptos Narrow"/>
      <family val="2"/>
      <charset val="238"/>
      <scheme val="minor"/>
    </font>
    <font>
      <sz val="7"/>
      <color theme="1"/>
      <name val="Times New Roman"/>
      <family val="1"/>
      <charset val="238"/>
    </font>
    <font>
      <sz val="11"/>
      <color rgb="FF006100"/>
      <name val="Aptos Narrow"/>
      <family val="2"/>
      <charset val="238"/>
      <scheme val="minor"/>
    </font>
    <font>
      <b/>
      <sz val="16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11"/>
      <color theme="1"/>
      <name val="Aptos Narrow"/>
      <family val="2"/>
      <scheme val="minor"/>
    </font>
    <font>
      <sz val="11"/>
      <color rgb="FFFF0000"/>
      <name val="Arial"/>
      <family val="2"/>
      <charset val="238"/>
    </font>
    <font>
      <b/>
      <u/>
      <sz val="11"/>
      <color theme="1"/>
      <name val="Aptos Narrow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5" fillId="2" borderId="0" applyNumberFormat="0" applyBorder="0" applyAlignment="0" applyProtection="0"/>
  </cellStyleXfs>
  <cellXfs count="42">
    <xf numFmtId="0" fontId="0" fillId="0" borderId="0" xfId="0"/>
    <xf numFmtId="0" fontId="7" fillId="0" borderId="1" xfId="0" applyFont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2" fillId="0" borderId="0" xfId="0" applyFont="1" applyAlignment="1">
      <alignment horizontal="justify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6" fontId="2" fillId="0" borderId="0" xfId="0" quotePrefix="1" applyNumberFormat="1" applyFont="1" applyAlignment="1">
      <alignment horizontal="justify" vertical="center" wrapText="1"/>
    </xf>
    <xf numFmtId="3" fontId="2" fillId="0" borderId="0" xfId="0" applyNumberFormat="1" applyFont="1" applyAlignment="1">
      <alignment horizontal="justify" vertical="center" wrapText="1"/>
    </xf>
    <xf numFmtId="0" fontId="7" fillId="0" borderId="0" xfId="0" applyFont="1" applyAlignment="1">
      <alignment horizontal="justify" vertical="center" wrapText="1"/>
    </xf>
    <xf numFmtId="0" fontId="2" fillId="0" borderId="0" xfId="0" quotePrefix="1" applyFont="1" applyAlignment="1">
      <alignment horizontal="justify" vertical="center" wrapText="1"/>
    </xf>
    <xf numFmtId="0" fontId="0" fillId="0" borderId="0" xfId="0" quotePrefix="1"/>
    <xf numFmtId="0" fontId="0" fillId="3" borderId="1" xfId="0" applyFill="1" applyBorder="1" applyAlignment="1">
      <alignment horizontal="center" vertical="center"/>
    </xf>
    <xf numFmtId="10" fontId="0" fillId="4" borderId="1" xfId="0" applyNumberFormat="1" applyFill="1" applyBorder="1" applyAlignment="1">
      <alignment horizontal="center" vertical="center"/>
    </xf>
    <xf numFmtId="3" fontId="0" fillId="4" borderId="1" xfId="0" applyNumberFormat="1" applyFill="1" applyBorder="1" applyAlignment="1">
      <alignment horizontal="center" vertical="center"/>
    </xf>
    <xf numFmtId="16" fontId="0" fillId="0" borderId="0" xfId="0" applyNumberFormat="1"/>
    <xf numFmtId="0" fontId="0" fillId="0" borderId="0" xfId="0" applyAlignment="1">
      <alignment horizontal="center" vertical="center"/>
    </xf>
    <xf numFmtId="16" fontId="0" fillId="0" borderId="0" xfId="0" quotePrefix="1" applyNumberFormat="1"/>
    <xf numFmtId="0" fontId="0" fillId="0" borderId="1" xfId="0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center" vertical="center" wrapText="1"/>
    </xf>
    <xf numFmtId="16" fontId="2" fillId="0" borderId="1" xfId="0" quotePrefix="1" applyNumberFormat="1" applyFont="1" applyBorder="1" applyAlignment="1">
      <alignment horizontal="center" vertical="center" wrapText="1"/>
    </xf>
    <xf numFmtId="3" fontId="2" fillId="0" borderId="0" xfId="0" applyNumberFormat="1" applyFont="1" applyAlignment="1">
      <alignment horizontal="center" vertical="center" wrapText="1"/>
    </xf>
    <xf numFmtId="10" fontId="5" fillId="2" borderId="1" xfId="1" applyNumberFormat="1" applyFont="1" applyFill="1" applyBorder="1" applyAlignment="1">
      <alignment horizontal="center" vertical="center" wrapText="1"/>
    </xf>
    <xf numFmtId="3" fontId="5" fillId="2" borderId="1" xfId="2" applyNumberForma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5" fillId="2" borderId="1" xfId="2" applyBorder="1" applyAlignment="1">
      <alignment horizontal="center" vertical="center" wrapText="1"/>
    </xf>
    <xf numFmtId="0" fontId="2" fillId="0" borderId="0" xfId="0" quotePrefix="1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6" fontId="0" fillId="0" borderId="1" xfId="0" quotePrefix="1" applyNumberFormat="1" applyBorder="1" applyAlignment="1">
      <alignment horizontal="center" vertical="center"/>
    </xf>
    <xf numFmtId="3" fontId="0" fillId="0" borderId="0" xfId="0" applyNumberFormat="1" applyAlignment="1">
      <alignment horizontal="center" vertical="center"/>
    </xf>
    <xf numFmtId="0" fontId="0" fillId="0" borderId="0" xfId="0" quotePrefix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9" fillId="0" borderId="0" xfId="0" applyFont="1"/>
    <xf numFmtId="0" fontId="0" fillId="0" borderId="1" xfId="0" applyBorder="1"/>
    <xf numFmtId="9" fontId="5" fillId="2" borderId="1" xfId="2" applyNumberForma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/>
    </xf>
    <xf numFmtId="0" fontId="11" fillId="0" borderId="0" xfId="0" applyFont="1" applyAlignment="1">
      <alignment horizontal="center" vertical="center" wrapText="1"/>
    </xf>
  </cellXfs>
  <cellStyles count="3">
    <cellStyle name="Dobry" xfId="2" builtinId="26"/>
    <cellStyle name="Normalny" xfId="0" builtinId="0"/>
    <cellStyle name="Procentowy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A3D474-F905-4720-8FEB-AC3D655B445D}">
  <sheetPr>
    <pageSetUpPr fitToPage="1"/>
  </sheetPr>
  <dimension ref="A2:M27"/>
  <sheetViews>
    <sheetView tabSelected="1" zoomScale="64" zoomScaleNormal="64" workbookViewId="0">
      <selection activeCell="E14" sqref="E14:J14"/>
    </sheetView>
  </sheetViews>
  <sheetFormatPr defaultRowHeight="14.4" x14ac:dyDescent="0.3"/>
  <cols>
    <col min="3" max="3" width="35.5546875" customWidth="1"/>
    <col min="4" max="4" width="33.44140625" customWidth="1"/>
    <col min="5" max="5" width="44.44140625" customWidth="1"/>
    <col min="6" max="6" width="14.5546875" customWidth="1"/>
    <col min="7" max="7" width="21" customWidth="1"/>
    <col min="8" max="8" width="17.5546875" customWidth="1"/>
    <col min="9" max="10" width="20.5546875" customWidth="1"/>
    <col min="11" max="11" width="12.88671875" customWidth="1"/>
    <col min="12" max="12" width="20.5546875" customWidth="1"/>
    <col min="13" max="13" width="17.44140625" style="3" customWidth="1"/>
    <col min="14" max="14" width="11.5546875" customWidth="1"/>
  </cols>
  <sheetData>
    <row r="2" spans="1:13" ht="21" customHeight="1" x14ac:dyDescent="0.4">
      <c r="C2" s="40" t="s">
        <v>0</v>
      </c>
      <c r="D2" s="40"/>
      <c r="E2" s="40"/>
      <c r="F2" s="40"/>
    </row>
    <row r="4" spans="1:13" x14ac:dyDescent="0.3">
      <c r="B4" s="11"/>
      <c r="D4" s="3"/>
      <c r="E4" s="3"/>
      <c r="F4" s="3"/>
      <c r="G4" s="3"/>
      <c r="H4" s="3"/>
      <c r="I4" s="3"/>
      <c r="K4" s="17"/>
    </row>
    <row r="5" spans="1:13" x14ac:dyDescent="0.3">
      <c r="B5" s="8"/>
      <c r="C5" s="4"/>
      <c r="D5" s="4"/>
      <c r="E5" s="4"/>
      <c r="F5" s="4"/>
      <c r="G5" s="4"/>
      <c r="H5" s="4"/>
      <c r="I5" s="4"/>
      <c r="J5" s="4"/>
      <c r="K5" s="23"/>
      <c r="L5" s="4"/>
      <c r="M5" s="4"/>
    </row>
    <row r="6" spans="1:13" x14ac:dyDescent="0.3">
      <c r="B6" s="8"/>
      <c r="C6" s="4"/>
      <c r="D6" s="4"/>
      <c r="E6" s="4"/>
      <c r="F6" s="4"/>
      <c r="G6" s="4"/>
      <c r="H6" s="4"/>
      <c r="I6" s="4"/>
      <c r="J6" s="4"/>
      <c r="K6" s="9"/>
      <c r="L6" s="4"/>
      <c r="M6" s="4"/>
    </row>
    <row r="7" spans="1:13" x14ac:dyDescent="0.3">
      <c r="B7" s="8"/>
      <c r="C7" s="10" t="s">
        <v>1</v>
      </c>
      <c r="D7" s="4"/>
      <c r="E7" s="4"/>
      <c r="F7" s="4"/>
      <c r="G7" s="4"/>
      <c r="H7" s="4"/>
      <c r="I7" s="4"/>
      <c r="J7" s="4"/>
      <c r="K7" s="9"/>
      <c r="L7" s="4"/>
      <c r="M7" s="4"/>
    </row>
    <row r="8" spans="1:13" ht="69" x14ac:dyDescent="0.3">
      <c r="B8" s="5"/>
      <c r="C8" s="1" t="s">
        <v>2</v>
      </c>
      <c r="D8" s="1" t="s">
        <v>3</v>
      </c>
      <c r="E8" s="1" t="s">
        <v>4</v>
      </c>
      <c r="F8" s="1" t="s">
        <v>5</v>
      </c>
      <c r="G8" s="1" t="s">
        <v>6</v>
      </c>
      <c r="H8" s="1" t="s">
        <v>7</v>
      </c>
      <c r="I8" s="1" t="s">
        <v>8</v>
      </c>
      <c r="J8" s="2" t="s">
        <v>9</v>
      </c>
      <c r="K8" s="1" t="s">
        <v>10</v>
      </c>
      <c r="L8" s="1" t="s">
        <v>11</v>
      </c>
      <c r="M8" s="1" t="s">
        <v>12</v>
      </c>
    </row>
    <row r="9" spans="1:13" x14ac:dyDescent="0.3">
      <c r="A9" s="35"/>
      <c r="B9" s="7"/>
      <c r="C9" s="6">
        <v>1</v>
      </c>
      <c r="D9" s="6">
        <v>2</v>
      </c>
      <c r="E9" s="6">
        <v>3</v>
      </c>
      <c r="F9" s="6">
        <v>4</v>
      </c>
      <c r="G9" s="6">
        <v>5</v>
      </c>
      <c r="H9" s="6">
        <v>6</v>
      </c>
      <c r="I9" s="6">
        <v>7</v>
      </c>
      <c r="J9" s="6">
        <v>8</v>
      </c>
      <c r="K9" s="6">
        <v>9</v>
      </c>
      <c r="L9" s="6">
        <v>9</v>
      </c>
      <c r="M9" s="6">
        <v>11</v>
      </c>
    </row>
    <row r="10" spans="1:13" ht="96.6" x14ac:dyDescent="0.3">
      <c r="B10" s="22" t="s">
        <v>13</v>
      </c>
      <c r="C10" s="7" t="s">
        <v>14</v>
      </c>
      <c r="D10" s="7" t="s">
        <v>15</v>
      </c>
      <c r="E10" s="7"/>
      <c r="F10" s="7"/>
      <c r="G10" s="7"/>
      <c r="H10" s="7"/>
      <c r="I10" s="7"/>
      <c r="J10" s="7"/>
      <c r="K10" s="7"/>
      <c r="L10" s="7"/>
      <c r="M10" s="7"/>
    </row>
    <row r="11" spans="1:13" ht="151.80000000000001" x14ac:dyDescent="0.3">
      <c r="B11" s="21" t="s">
        <v>16</v>
      </c>
      <c r="C11" s="7"/>
      <c r="D11" s="7"/>
      <c r="E11" s="7" t="s">
        <v>17</v>
      </c>
      <c r="F11" s="38">
        <v>39</v>
      </c>
      <c r="G11" s="7" t="s">
        <v>18</v>
      </c>
      <c r="H11" s="7" t="s">
        <v>19</v>
      </c>
      <c r="I11" s="7">
        <v>210000</v>
      </c>
      <c r="J11" s="24"/>
      <c r="K11" s="25">
        <f>F11*(I11*(1-J11))</f>
        <v>8190000</v>
      </c>
      <c r="L11" s="7" t="s">
        <v>20</v>
      </c>
      <c r="M11" s="26" t="s">
        <v>21</v>
      </c>
    </row>
    <row r="12" spans="1:13" x14ac:dyDescent="0.3">
      <c r="B12" s="21" t="s">
        <v>22</v>
      </c>
      <c r="C12" s="6"/>
      <c r="D12" s="19"/>
      <c r="E12" s="20" t="s">
        <v>23</v>
      </c>
      <c r="F12" s="6" t="s">
        <v>24</v>
      </c>
      <c r="G12" s="7" t="s">
        <v>24</v>
      </c>
      <c r="H12" s="13" t="s">
        <v>24</v>
      </c>
      <c r="I12" s="13" t="s">
        <v>24</v>
      </c>
      <c r="J12" s="14">
        <f>J11</f>
        <v>0</v>
      </c>
      <c r="K12" s="15">
        <f>SUM(K11)</f>
        <v>8190000</v>
      </c>
      <c r="L12" s="6" t="s">
        <v>24</v>
      </c>
      <c r="M12" s="13" t="s">
        <v>24</v>
      </c>
    </row>
    <row r="13" spans="1:13" x14ac:dyDescent="0.3">
      <c r="B13" s="28"/>
      <c r="C13" s="17"/>
      <c r="D13" s="29"/>
      <c r="E13" s="30"/>
      <c r="F13" s="30"/>
      <c r="G13" s="30"/>
      <c r="M13"/>
    </row>
    <row r="14" spans="1:13" ht="36.75" customHeight="1" x14ac:dyDescent="0.3">
      <c r="B14" s="30"/>
      <c r="C14" s="17"/>
      <c r="D14" s="29"/>
      <c r="E14" s="41" t="s">
        <v>25</v>
      </c>
      <c r="F14" s="41"/>
      <c r="G14" s="41"/>
      <c r="H14" s="41"/>
      <c r="I14" s="41"/>
      <c r="J14" s="41"/>
      <c r="M14"/>
    </row>
    <row r="15" spans="1:13" x14ac:dyDescent="0.3">
      <c r="B15" s="18"/>
      <c r="D15" s="3"/>
      <c r="E15" s="3"/>
      <c r="F15" s="17"/>
      <c r="G15" s="4"/>
      <c r="M15"/>
    </row>
    <row r="16" spans="1:13" x14ac:dyDescent="0.3">
      <c r="B16" s="33"/>
      <c r="C16" s="30"/>
      <c r="D16" s="30"/>
      <c r="E16" s="30"/>
      <c r="F16" s="30"/>
      <c r="G16" s="30"/>
      <c r="M16"/>
    </row>
    <row r="17" spans="1:13" x14ac:dyDescent="0.3">
      <c r="B17" s="33"/>
      <c r="C17" s="30"/>
      <c r="D17" s="30"/>
      <c r="E17" s="34"/>
      <c r="F17" s="30"/>
      <c r="G17" s="30"/>
      <c r="M17"/>
    </row>
    <row r="18" spans="1:13" ht="27.6" customHeight="1" x14ac:dyDescent="0.3">
      <c r="B18" s="12"/>
      <c r="C18" s="39" t="s">
        <v>26</v>
      </c>
      <c r="D18" s="39"/>
      <c r="E18" s="39"/>
      <c r="F18" s="4"/>
      <c r="G18" s="4"/>
      <c r="H18" s="4"/>
      <c r="I18" s="4"/>
      <c r="J18" s="4"/>
      <c r="K18" s="9"/>
      <c r="M18"/>
    </row>
    <row r="19" spans="1:13" x14ac:dyDescent="0.3">
      <c r="C19" s="4"/>
      <c r="D19" s="4"/>
      <c r="E19" s="4"/>
      <c r="F19" s="4"/>
      <c r="G19" s="4"/>
      <c r="H19" s="4"/>
      <c r="I19" s="4"/>
      <c r="J19" s="4"/>
      <c r="K19" s="9"/>
      <c r="L19" s="4"/>
      <c r="M19" s="4"/>
    </row>
    <row r="20" spans="1:13" ht="82.8" x14ac:dyDescent="0.3">
      <c r="B20" s="5"/>
      <c r="C20" s="1" t="s">
        <v>2</v>
      </c>
      <c r="D20" s="1" t="s">
        <v>3</v>
      </c>
      <c r="E20" s="1" t="s">
        <v>4</v>
      </c>
      <c r="F20" s="1" t="s">
        <v>5</v>
      </c>
      <c r="G20" s="1" t="s">
        <v>6</v>
      </c>
      <c r="H20" s="1" t="s">
        <v>7</v>
      </c>
      <c r="I20" s="1" t="s">
        <v>8</v>
      </c>
      <c r="J20" s="2" t="s">
        <v>9</v>
      </c>
      <c r="K20" s="1" t="s">
        <v>10</v>
      </c>
      <c r="L20" s="1" t="s">
        <v>27</v>
      </c>
      <c r="M20" s="1" t="s">
        <v>28</v>
      </c>
    </row>
    <row r="21" spans="1:13" x14ac:dyDescent="0.3">
      <c r="A21" s="35"/>
      <c r="B21" s="7"/>
      <c r="C21" s="6">
        <v>1</v>
      </c>
      <c r="D21" s="6">
        <v>2</v>
      </c>
      <c r="E21" s="6">
        <v>3</v>
      </c>
      <c r="F21" s="6">
        <v>4</v>
      </c>
      <c r="G21" s="6">
        <v>5</v>
      </c>
      <c r="H21" s="6">
        <v>6</v>
      </c>
      <c r="I21" s="6">
        <v>7</v>
      </c>
      <c r="J21" s="6">
        <v>8</v>
      </c>
      <c r="K21" s="6">
        <v>9</v>
      </c>
      <c r="L21" s="6">
        <v>10</v>
      </c>
      <c r="M21" s="6">
        <v>11</v>
      </c>
    </row>
    <row r="22" spans="1:13" ht="72.599999999999994" customHeight="1" x14ac:dyDescent="0.3">
      <c r="B22" s="31" t="s">
        <v>29</v>
      </c>
      <c r="C22" s="7" t="s">
        <v>30</v>
      </c>
      <c r="D22" s="7" t="s">
        <v>31</v>
      </c>
      <c r="E22" s="7" t="s">
        <v>32</v>
      </c>
      <c r="F22" s="38">
        <v>39</v>
      </c>
      <c r="G22" s="7" t="s">
        <v>33</v>
      </c>
      <c r="H22" s="7" t="s">
        <v>34</v>
      </c>
      <c r="I22" s="36">
        <v>45000</v>
      </c>
      <c r="J22" s="37">
        <f>J11</f>
        <v>0</v>
      </c>
      <c r="K22" s="25">
        <f>I22*(1-J22)*F22</f>
        <v>1755000</v>
      </c>
      <c r="L22" s="7" t="s">
        <v>35</v>
      </c>
      <c r="M22" s="7" t="s">
        <v>36</v>
      </c>
    </row>
    <row r="23" spans="1:13" ht="57.6" x14ac:dyDescent="0.3">
      <c r="B23" s="31" t="s">
        <v>37</v>
      </c>
      <c r="C23" s="7" t="s">
        <v>30</v>
      </c>
      <c r="D23" s="7" t="s">
        <v>38</v>
      </c>
      <c r="E23" s="7" t="s">
        <v>39</v>
      </c>
      <c r="F23" s="38">
        <v>39</v>
      </c>
      <c r="G23" s="7" t="s">
        <v>40</v>
      </c>
      <c r="H23" s="7" t="s">
        <v>34</v>
      </c>
      <c r="I23" s="36"/>
      <c r="J23" s="27"/>
      <c r="K23" s="25">
        <f>F23*I23</f>
        <v>0</v>
      </c>
      <c r="L23" s="7"/>
      <c r="M23" s="19" t="s">
        <v>41</v>
      </c>
    </row>
    <row r="24" spans="1:13" ht="57.6" x14ac:dyDescent="0.3">
      <c r="B24" s="31" t="s">
        <v>42</v>
      </c>
      <c r="C24" s="7" t="s">
        <v>30</v>
      </c>
      <c r="D24" s="7" t="s">
        <v>43</v>
      </c>
      <c r="E24" s="7" t="s">
        <v>44</v>
      </c>
      <c r="F24" s="7">
        <v>1</v>
      </c>
      <c r="G24" s="7" t="s">
        <v>45</v>
      </c>
      <c r="H24" s="7" t="s">
        <v>34</v>
      </c>
      <c r="I24" s="36"/>
      <c r="J24" s="27"/>
      <c r="K24" s="25">
        <f>F24*I24</f>
        <v>0</v>
      </c>
      <c r="L24" s="7"/>
      <c r="M24" s="19" t="s">
        <v>41</v>
      </c>
    </row>
    <row r="25" spans="1:13" x14ac:dyDescent="0.3">
      <c r="B25" s="17"/>
      <c r="C25" s="17"/>
      <c r="D25" s="17"/>
      <c r="E25" s="17"/>
      <c r="F25" s="17"/>
      <c r="G25" s="17"/>
      <c r="H25" s="17"/>
      <c r="I25" s="17"/>
      <c r="J25" s="17"/>
      <c r="K25" s="32">
        <f>SUM(K22:K24)</f>
        <v>1755000</v>
      </c>
      <c r="L25" s="17"/>
      <c r="M25" s="29"/>
    </row>
    <row r="27" spans="1:13" x14ac:dyDescent="0.3">
      <c r="J27" s="16" t="s">
        <v>46</v>
      </c>
      <c r="K27" s="32">
        <f>SUM(K22+K23+K24)</f>
        <v>1755000</v>
      </c>
    </row>
  </sheetData>
  <mergeCells count="3">
    <mergeCell ref="C18:E18"/>
    <mergeCell ref="C2:F2"/>
    <mergeCell ref="E14:J14"/>
  </mergeCells>
  <phoneticPr fontId="3" type="noConversion"/>
  <pageMargins left="0.25" right="0.25" top="0.75" bottom="0.75" header="0.3" footer="0.3"/>
  <pageSetup paperSize="9" scale="51" fitToWidth="0" orientation="landscape" verticalDpi="36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1A9580CF19C6142BB316BCD9B357A5F" ma:contentTypeVersion="4" ma:contentTypeDescription="Utwórz nowy dokument." ma:contentTypeScope="" ma:versionID="ddd3ab662fbb8571e9a195dad2926aa7">
  <xsd:schema xmlns:xsd="http://www.w3.org/2001/XMLSchema" xmlns:xs="http://www.w3.org/2001/XMLSchema" xmlns:p="http://schemas.microsoft.com/office/2006/metadata/properties" xmlns:ns2="2c1208c5-42b4-4852-bae8-da5b77898150" targetNamespace="http://schemas.microsoft.com/office/2006/metadata/properties" ma:root="true" ma:fieldsID="9493504986064191bcfe6a235b5288f8" ns2:_="">
    <xsd:import namespace="2c1208c5-42b4-4852-bae8-da5b7789815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c1208c5-42b4-4852-bae8-da5b778981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C7114E3-7949-46E3-930C-C6C2D86292EA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B0E3A52C-BC3F-4450-A377-BD7037AB0DA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81615D9-F9E0-4B7D-AB22-B0502D34A9F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c1208c5-42b4-4852-bae8-da5b7789815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Formularz ofertowy_1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Mariusz Kajka</dc:creator>
  <cp:keywords/>
  <dc:description/>
  <cp:lastModifiedBy>Milena Szulc</cp:lastModifiedBy>
  <cp:revision/>
  <dcterms:created xsi:type="dcterms:W3CDTF">2024-09-26T09:28:55Z</dcterms:created>
  <dcterms:modified xsi:type="dcterms:W3CDTF">2025-03-26T09:34:51Z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0x010100B1A9580CF19C6142BB316BCD9B357A5F</vt:lpwstr>
  </property>
</Properties>
</file>