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855" yWindow="-105" windowWidth="22290" windowHeight="13170"/>
  </bookViews>
  <sheets>
    <sheet name="Wąsosz - ul. Korczaka" sheetId="1" r:id="rId1"/>
  </sheets>
  <calcPr calcId="124519"/>
</workbook>
</file>

<file path=xl/calcChain.xml><?xml version="1.0" encoding="utf-8"?>
<calcChain xmlns="http://schemas.openxmlformats.org/spreadsheetml/2006/main">
  <c r="G69" i="1"/>
  <c r="G68"/>
  <c r="G70" s="1"/>
  <c r="G61"/>
  <c r="G62"/>
  <c r="G63"/>
  <c r="G64"/>
  <c r="G60"/>
  <c r="G65" s="1"/>
  <c r="G66" s="1"/>
  <c r="G55"/>
  <c r="G54"/>
  <c r="G56" s="1"/>
  <c r="G57" s="1"/>
  <c r="G44"/>
  <c r="G45"/>
  <c r="G46"/>
  <c r="G47"/>
  <c r="G48"/>
  <c r="G49"/>
  <c r="G43"/>
  <c r="G50" s="1"/>
  <c r="G51" s="1"/>
  <c r="G38"/>
  <c r="G33"/>
  <c r="G34"/>
  <c r="G37"/>
  <c r="G39" s="1"/>
  <c r="G32"/>
  <c r="G35" s="1"/>
  <c r="G29"/>
  <c r="G30" s="1"/>
  <c r="G26"/>
  <c r="G27" s="1"/>
  <c r="G23"/>
  <c r="G24" s="1"/>
  <c r="G19"/>
  <c r="G20"/>
  <c r="G18"/>
  <c r="G21" s="1"/>
  <c r="G10"/>
  <c r="G11"/>
  <c r="G12"/>
  <c r="G13"/>
  <c r="G14"/>
  <c r="G15"/>
  <c r="G9"/>
  <c r="G16" s="1"/>
  <c r="G6"/>
  <c r="G7" s="1"/>
  <c r="G40" l="1"/>
  <c r="G71" s="1"/>
  <c r="G72" s="1"/>
  <c r="G73" s="1"/>
</calcChain>
</file>

<file path=xl/sharedStrings.xml><?xml version="1.0" encoding="utf-8"?>
<sst xmlns="http://schemas.openxmlformats.org/spreadsheetml/2006/main" count="195" uniqueCount="161">
  <si>
    <t>Lp.</t>
  </si>
  <si>
    <t>Podstawa</t>
  </si>
  <si>
    <t>Opis</t>
  </si>
  <si>
    <t>Ilość</t>
  </si>
  <si>
    <t>Cena jedn.</t>
  </si>
  <si>
    <t>Wartość</t>
  </si>
  <si>
    <t>CHODNIK</t>
  </si>
  <si>
    <t>1.1</t>
  </si>
  <si>
    <t>Odtworzenie trasy i punktów wysokościowych D-01.01.01</t>
  </si>
  <si>
    <t>1 d.1.1</t>
  </si>
  <si>
    <t>KNNR 1 0111-01</t>
  </si>
  <si>
    <t>Roboty pomiarowe przy liniowych robotach ziemnych - trasa dróg w terenie równinnym - / obsługa geodezyjna i inwentaryzacja powykonawcza/</t>
  </si>
  <si>
    <t>km</t>
  </si>
  <si>
    <t>Razem dział: Odtworzenie trasy i punktów wysokościowych D-01.01.01</t>
  </si>
  <si>
    <t>1.2</t>
  </si>
  <si>
    <t>Rozbiórka elementów dróg D-01.02.04</t>
  </si>
  <si>
    <t>2 d.1.2</t>
  </si>
  <si>
    <t>KNR 2-31 0810-02</t>
  </si>
  <si>
    <t>Rozebranie nawierzchni z kostki betonowej drogowego na podsypce cementowo-piaskowej(kostka Inwestora przekazana na paletach)</t>
  </si>
  <si>
    <t>m2</t>
  </si>
  <si>
    <t>3 d.1.2</t>
  </si>
  <si>
    <t>KNR 2-31 0813-03</t>
  </si>
  <si>
    <t>Rozebranie krawężników betonowych 15x30 cm na podsypce cementowo-piaskowej(materiał przekazać Inwestorowi)</t>
  </si>
  <si>
    <t>m</t>
  </si>
  <si>
    <t>4 d.1.2</t>
  </si>
  <si>
    <t>KNR 2-31 0814-02</t>
  </si>
  <si>
    <t>Rozebranie obrzeży 8x30 cm na podsypce piaskowej(materiał przekazać Inwestorowi)</t>
  </si>
  <si>
    <t>5 d.1.2</t>
  </si>
  <si>
    <t>KNR 2-31 0801-01 0801-02</t>
  </si>
  <si>
    <t>Ręczne rozebranie podbudowy betonowej o grubości 16 cm</t>
  </si>
  <si>
    <t>6 d.1.2</t>
  </si>
  <si>
    <t>KNR 2-31 0803-03 0803-04</t>
  </si>
  <si>
    <t>Mechaniczne rozebranie nawierzchni z mieszanek mineralno-bitumicznych o grubości 12 cm</t>
  </si>
  <si>
    <t>7 d.1.2</t>
  </si>
  <si>
    <t>KNR 2-31 0802-05 0802-06</t>
  </si>
  <si>
    <t>Ręczne rozebranie podbudowy z kruszywa kamiennego o grubości 22 cm</t>
  </si>
  <si>
    <t>8 d.1.2</t>
  </si>
  <si>
    <t>KNR 4-04 1103-01</t>
  </si>
  <si>
    <t>Załadowanie gruzu koparko-ładowarką na samochody samowyładowcze - wywóz urobku do 20 km z utylizacją</t>
  </si>
  <si>
    <t>m3</t>
  </si>
  <si>
    <t>Razem dział: Rozbiórka elementów dróg D-01.02.04</t>
  </si>
  <si>
    <t>1.3</t>
  </si>
  <si>
    <t>Wykonanie wykopów w gruntach nieskalistych D-02.01.01</t>
  </si>
  <si>
    <t>9 d.1.3</t>
  </si>
  <si>
    <t>KNR 2-01 0206-02</t>
  </si>
  <si>
    <t>Roboty ziemne wykon.koparkami podsiębiernymi o poj.łyżki 0.40 m3 w gr.kat.III z transp.urobku samochod.samowyładowczymi na odległość do 1 km - korytowanie wraz z opłatą za składowanie - 95% robót ziemnych</t>
  </si>
  <si>
    <t>10 d.1.3</t>
  </si>
  <si>
    <t>KNR 2-01 0301-02</t>
  </si>
  <si>
    <t>Ręczne roboty ziemne z transportem urobku samochodami samowyładowczymi (kat.gr.III) - 5 % robót ziemnych</t>
  </si>
  <si>
    <t>11 d.1.3</t>
  </si>
  <si>
    <t>KNR 2-01 0214-04 krotność 28</t>
  </si>
  <si>
    <t>Nakłady uzupełn.za każde dalsze rozp. 0.5 km transportu ponad 1 km samochodami samowyładowczymi po drogach utwardzonych ziemi kat.III-IV ( razem 20 km )</t>
  </si>
  <si>
    <t>Razem dział: Wykonanie wykopów w gruntach nieskalistych D-02.01.01</t>
  </si>
  <si>
    <t>1.4</t>
  </si>
  <si>
    <t>Koryto wraz z profilowaniem i zagęszczaniem podłoża D-04.01.01</t>
  </si>
  <si>
    <t>12 d.1.4</t>
  </si>
  <si>
    <t>KNNR 6 0103-03</t>
  </si>
  <si>
    <t>Profilowanie i zagęszczanie podłoża wykonywane mechanicznie w gruncie kat. II-IV pod warstwy konstrukcyjne nawierzchni</t>
  </si>
  <si>
    <t>Razem dział: Koryto wraz z profilowaniem i zagęszczaniem podłoża D-04.01.01</t>
  </si>
  <si>
    <t>1.5</t>
  </si>
  <si>
    <t>Podbudowa z gruntu stabilizowanego cementem D-04.05.01</t>
  </si>
  <si>
    <t>13 d.1.5</t>
  </si>
  <si>
    <t>KNNR 6 0109-02 analogia</t>
  </si>
  <si>
    <t>Stabilizacja cementem o Rm=5,0 MPa gr. 15 cm</t>
  </si>
  <si>
    <t>Razem dział: Podbudowa z gruntu stabilizowanego cementem D-04.05.01</t>
  </si>
  <si>
    <t>1.6</t>
  </si>
  <si>
    <t>Podbudowa z betonu cementowego</t>
  </si>
  <si>
    <t>14 d.1.6</t>
  </si>
  <si>
    <t>KNNR 6 0109-02</t>
  </si>
  <si>
    <t>Podbudowy betonowe o grubości po zagęszczeniu 18 cm, BETON C6/9-  pielęgnowane piaskiem i wodą(wyniesione przejścia plus zjazdy)</t>
  </si>
  <si>
    <t>Razem dział: Podbudowa z betonu cementowego</t>
  </si>
  <si>
    <t>1.7</t>
  </si>
  <si>
    <t>Regulacja pionowa studzienek rewizyjnych, zaworów, pokryw studni kablowych D-03.02.01a</t>
  </si>
  <si>
    <t>15 d.1.7</t>
  </si>
  <si>
    <t>KNR 2-31 1406-03</t>
  </si>
  <si>
    <t>Regulacja pionowa studzienek dla włazów kanałowych</t>
  </si>
  <si>
    <t>szt.</t>
  </si>
  <si>
    <t>16 d.1.7</t>
  </si>
  <si>
    <t>KNR 2-31 1406-05</t>
  </si>
  <si>
    <t>Regulacja pionowa studzienek dla studzienek telefonicznych</t>
  </si>
  <si>
    <t>17 d.1.7</t>
  </si>
  <si>
    <t>KNR 2-31 1406-04</t>
  </si>
  <si>
    <t>Regulacja pionowa studzienek dla zaworów wodociągowych i gazowych</t>
  </si>
  <si>
    <t>Razem dział: Regulacja pionowa studzienek rewizyjnych, zaworów, pokryw studni kablowych D-03.02.01a</t>
  </si>
  <si>
    <t>1.8</t>
  </si>
  <si>
    <t>Nawierzchnia z betonowej kostki brukowej D-05.03.23a</t>
  </si>
  <si>
    <t>18 d.1.8</t>
  </si>
  <si>
    <t>KNR 2-31 0511-03</t>
  </si>
  <si>
    <t>Nawierzchnie z kostki brukowej betonowej kolor szary ,  grub. 8 cm na podsypce cementowo-piaskowej gr. 5 cm - chodnik</t>
  </si>
  <si>
    <t>19 d.1.8</t>
  </si>
  <si>
    <t>Nawierzchnie z kostki brukowej betonowej kolor grafitowy ,  grub. 8 cm na podsypce cementowo-piaskowej gr. 5 cm - zjazdy</t>
  </si>
  <si>
    <t>Razem dział: Nawierzchnia z betonowej kostki brukowej D-05.03.23a</t>
  </si>
  <si>
    <t>Razem dział: CHODNIK</t>
  </si>
  <si>
    <t>ELEMENTY ULIC</t>
  </si>
  <si>
    <t>2.1</t>
  </si>
  <si>
    <t>Krawężniki betonowe D-08.01.01</t>
  </si>
  <si>
    <t>20 d.2.1</t>
  </si>
  <si>
    <t>KNR 2-31 0401-06 analogia</t>
  </si>
  <si>
    <t>Rowki pod krawężniki i ławy krawężnikowe o wym. 30x40 cm w gruncie kat.III-IV wraz z wywozem gruntu z rowka</t>
  </si>
  <si>
    <t>21 d.2.1</t>
  </si>
  <si>
    <t>KNNR 6 0403-03</t>
  </si>
  <si>
    <t>Krawężniki betonowe obniżony o wymiarach 15x22x100 cm z wykonaniem ław betonowych B15 w ilości 0,08m3/mb na podsypce cementowo-piaskowej ( na zjazdach )</t>
  </si>
  <si>
    <t>22 d.2.1</t>
  </si>
  <si>
    <t>Krawężniki betonowe wystające o wymiarach 15x30 cm z wykonaniem ław betonowych na podsypce cementowo-piaskowej</t>
  </si>
  <si>
    <t>23 d.2.1</t>
  </si>
  <si>
    <t>KNR 2-31 0402-04 analogia</t>
  </si>
  <si>
    <t>Ława pod obrzeże 8x30 betonowa z oporem B15 w ilości 0,08m3/mb</t>
  </si>
  <si>
    <t>24 d.2.1</t>
  </si>
  <si>
    <t>KNNR 6 0404-05</t>
  </si>
  <si>
    <t>Obrzeża betonowe o wymiarach 30x8 cm na podsypce cementowo-piaskowej, spoiny wypełnione zaprawą cementową</t>
  </si>
  <si>
    <t>25 d.2.1</t>
  </si>
  <si>
    <t>Ława pod oporniki 12*25*100 betonowa z oporem B15 w ilości 0,08m3/mb</t>
  </si>
  <si>
    <t>26 d.2.1</t>
  </si>
  <si>
    <t>KNR 2-31 0403-05</t>
  </si>
  <si>
    <t>Krawężniki betonowe wtopione o wymiarach 12x25 cm na podsypce cementowo-piaskowej</t>
  </si>
  <si>
    <t>Razem dział: Krawężniki betonowe D-08.01.01</t>
  </si>
  <si>
    <t>Razem dział: ELEMENTY ULIC</t>
  </si>
  <si>
    <t>ODWODNIENIE</t>
  </si>
  <si>
    <t>3.1</t>
  </si>
  <si>
    <t>Kanalizacja deszczowa D-03.02.01</t>
  </si>
  <si>
    <t>27 d.3.1</t>
  </si>
  <si>
    <t>KNR 2-18 0625-02 analogia</t>
  </si>
  <si>
    <t>Wpust uliczny betonowy  z osadnikiem fi 500 mm - szczelny(komplet robót łącznie z rozbiórką nawierzchni bitumicznej, wykopy)</t>
  </si>
  <si>
    <t>28 d.3.1</t>
  </si>
  <si>
    <t>KNR 2-28 0506-02 analogia</t>
  </si>
  <si>
    <t>Przykanaliki z rur kielichowych z PVC o śr. nom. 160 mm - połączenie studzienki ściekowej ze studnią rewizyjną lub na ostro - rury SN 8 lite(komplet robót łącznie z rozbiórką nawierzchni bitumicznej, wykopy)</t>
  </si>
  <si>
    <t>Razem dział: Kanalizacja deszczowa D-03.02.01</t>
  </si>
  <si>
    <t>Razem dział: ODWODNIENIE</t>
  </si>
  <si>
    <t>URZĄDZENIA BEZPIECZEŃSTWA RUCHU D.07.00.00</t>
  </si>
  <si>
    <t>4.1</t>
  </si>
  <si>
    <t>Oznakowanie pionowe D-07.02.01</t>
  </si>
  <si>
    <t>29 d.4.1</t>
  </si>
  <si>
    <t>KNNR 6 0702-01</t>
  </si>
  <si>
    <t>Pionowe znaki drogowe - słupki z rur stalowych</t>
  </si>
  <si>
    <t>30 d.4.1</t>
  </si>
  <si>
    <t>KNNR 6 0702-05</t>
  </si>
  <si>
    <t>Pionowe znaki drogowe /D6-2szt,   . (znaki aktywne zasilane solarnie)</t>
  </si>
  <si>
    <t>31 d.4.1</t>
  </si>
  <si>
    <t>Pionowe znaki drogowe /D18-2szt,   . (znaki parking)</t>
  </si>
  <si>
    <t>32 d.4.1</t>
  </si>
  <si>
    <t>KNNR 6 0705-06</t>
  </si>
  <si>
    <t>Oznakowanie poziome jezdni farbą chlorokauczukową - linie na skrzyżowaniach i przejściach dla pieszych malowane mechanicznie</t>
  </si>
  <si>
    <t>33 d.4.1</t>
  </si>
  <si>
    <t>KNNR 6 0701-04</t>
  </si>
  <si>
    <t>Bariera drogowa sztywna U11 a</t>
  </si>
  <si>
    <t>Razem dział: Oznakowanie pionowe D-07.02.01</t>
  </si>
  <si>
    <t>Razem dział: URZĄDZENIA BEZPIECZEŃSTWA RUCHU D.07.00.00</t>
  </si>
  <si>
    <t>ROBOTY WYKOŃCZENIOWE</t>
  </si>
  <si>
    <t>34 d.5</t>
  </si>
  <si>
    <t>KNR-W 2-01 0505-01</t>
  </si>
  <si>
    <t>Ręczne plantowanie powierzchni gruntu rodzimego kat. I-III</t>
  </si>
  <si>
    <t>35 d.5</t>
  </si>
  <si>
    <t xml:space="preserve"> Uproszczona</t>
  </si>
  <si>
    <t>Odtworzenie nawierzchni jezdni bitumicznej na łuku po przesunięciu krawężnika</t>
  </si>
  <si>
    <t>Razem dział: ROBOTY WYKOŃCZENIOWE</t>
  </si>
  <si>
    <t>KOSZTORYS OFERTOWY</t>
  </si>
  <si>
    <t>RAZEM / NETTO /</t>
  </si>
  <si>
    <t>VAT</t>
  </si>
  <si>
    <t>RAZEM / BRUTTO /</t>
  </si>
  <si>
    <t xml:space="preserve">Przebudowa odcinka drogi gminnej - ulicy Korczaka w m. Wąsosz </t>
  </si>
  <si>
    <t>Jedn.przed.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</si>
</sst>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99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99FF99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9">
    <xf numFmtId="0" fontId="0" fillId="0" borderId="0" xfId="0"/>
    <xf numFmtId="0" fontId="0" fillId="0" borderId="0" xfId="0" applyAlignment="1">
      <alignment wrapText="1"/>
    </xf>
    <xf numFmtId="0" fontId="0" fillId="0" borderId="10" xfId="0" applyBorder="1" applyAlignment="1">
      <alignment wrapText="1"/>
    </xf>
    <xf numFmtId="0" fontId="0" fillId="0" borderId="10" xfId="0" applyBorder="1"/>
    <xf numFmtId="0" fontId="16" fillId="0" borderId="21" xfId="0" applyFont="1" applyBorder="1" applyAlignment="1">
      <alignment horizontal="center" wrapText="1"/>
    </xf>
    <xf numFmtId="0" fontId="16" fillId="0" borderId="21" xfId="0" applyFont="1" applyBorder="1" applyAlignment="1">
      <alignment horizontal="center"/>
    </xf>
    <xf numFmtId="0" fontId="0" fillId="0" borderId="12" xfId="0" applyBorder="1" applyAlignment="1">
      <alignment wrapText="1"/>
    </xf>
    <xf numFmtId="0" fontId="0" fillId="0" borderId="12" xfId="0" applyBorder="1"/>
    <xf numFmtId="0" fontId="0" fillId="0" borderId="23" xfId="0" applyBorder="1" applyAlignment="1">
      <alignment wrapText="1"/>
    </xf>
    <xf numFmtId="0" fontId="0" fillId="0" borderId="23" xfId="0" applyBorder="1"/>
    <xf numFmtId="0" fontId="0" fillId="34" borderId="24" xfId="0" applyFill="1" applyBorder="1"/>
    <xf numFmtId="0" fontId="16" fillId="34" borderId="22" xfId="0" applyFont="1" applyFill="1" applyBorder="1" applyAlignment="1">
      <alignment horizontal="left" wrapText="1"/>
    </xf>
    <xf numFmtId="0" fontId="16" fillId="34" borderId="23" xfId="0" applyFont="1" applyFill="1" applyBorder="1" applyAlignment="1">
      <alignment wrapText="1"/>
    </xf>
    <xf numFmtId="0" fontId="16" fillId="34" borderId="23" xfId="0" applyFont="1" applyFill="1" applyBorder="1"/>
    <xf numFmtId="0" fontId="0" fillId="0" borderId="25" xfId="0" applyBorder="1"/>
    <xf numFmtId="0" fontId="0" fillId="0" borderId="25" xfId="0" applyBorder="1" applyAlignment="1">
      <alignment wrapText="1"/>
    </xf>
    <xf numFmtId="0" fontId="16" fillId="0" borderId="23" xfId="0" applyFont="1" applyBorder="1"/>
    <xf numFmtId="0" fontId="0" fillId="0" borderId="21" xfId="0" applyBorder="1" applyAlignment="1">
      <alignment wrapText="1"/>
    </xf>
    <xf numFmtId="0" fontId="0" fillId="0" borderId="21" xfId="0" applyBorder="1"/>
    <xf numFmtId="0" fontId="16" fillId="34" borderId="22" xfId="0" applyFont="1" applyFill="1" applyBorder="1" applyAlignment="1">
      <alignment wrapText="1"/>
    </xf>
    <xf numFmtId="4" fontId="0" fillId="0" borderId="21" xfId="0" applyNumberFormat="1" applyBorder="1"/>
    <xf numFmtId="4" fontId="0" fillId="0" borderId="12" xfId="0" applyNumberFormat="1" applyBorder="1"/>
    <xf numFmtId="4" fontId="0" fillId="0" borderId="10" xfId="0" applyNumberFormat="1" applyBorder="1"/>
    <xf numFmtId="4" fontId="0" fillId="0" borderId="25" xfId="0" applyNumberFormat="1" applyBorder="1"/>
    <xf numFmtId="4" fontId="16" fillId="34" borderId="23" xfId="0" applyNumberFormat="1" applyFont="1" applyFill="1" applyBorder="1"/>
    <xf numFmtId="4" fontId="16" fillId="34" borderId="24" xfId="0" applyNumberFormat="1" applyFont="1" applyFill="1" applyBorder="1"/>
    <xf numFmtId="4" fontId="16" fillId="0" borderId="35" xfId="0" applyNumberFormat="1" applyFont="1" applyBorder="1"/>
    <xf numFmtId="4" fontId="16" fillId="0" borderId="11" xfId="0" applyNumberFormat="1" applyFont="1" applyBorder="1"/>
    <xf numFmtId="4" fontId="0" fillId="0" borderId="13" xfId="0" applyNumberFormat="1" applyBorder="1"/>
    <xf numFmtId="4" fontId="0" fillId="0" borderId="14" xfId="0" applyNumberFormat="1" applyBorder="1"/>
    <xf numFmtId="4" fontId="16" fillId="34" borderId="35" xfId="0" applyNumberFormat="1" applyFont="1" applyFill="1" applyBorder="1"/>
    <xf numFmtId="4" fontId="16" fillId="34" borderId="11" xfId="0" applyNumberFormat="1" applyFont="1" applyFill="1" applyBorder="1"/>
    <xf numFmtId="0" fontId="16" fillId="35" borderId="22" xfId="0" applyFont="1" applyFill="1" applyBorder="1" applyAlignment="1">
      <alignment wrapText="1"/>
    </xf>
    <xf numFmtId="0" fontId="16" fillId="35" borderId="23" xfId="0" applyFont="1" applyFill="1" applyBorder="1" applyAlignment="1">
      <alignment wrapText="1"/>
    </xf>
    <xf numFmtId="0" fontId="16" fillId="35" borderId="23" xfId="0" applyFont="1" applyFill="1" applyBorder="1"/>
    <xf numFmtId="4" fontId="16" fillId="35" borderId="23" xfId="0" applyNumberFormat="1" applyFont="1" applyFill="1" applyBorder="1"/>
    <xf numFmtId="4" fontId="16" fillId="35" borderId="24" xfId="0" applyNumberFormat="1" applyFont="1" applyFill="1" applyBorder="1"/>
    <xf numFmtId="4" fontId="18" fillId="33" borderId="32" xfId="0" applyNumberFormat="1" applyFont="1" applyFill="1" applyBorder="1"/>
    <xf numFmtId="4" fontId="18" fillId="33" borderId="33" xfId="0" applyNumberFormat="1" applyFont="1" applyFill="1" applyBorder="1"/>
    <xf numFmtId="4" fontId="18" fillId="33" borderId="34" xfId="0" applyNumberFormat="1" applyFont="1" applyFill="1" applyBorder="1"/>
    <xf numFmtId="0" fontId="0" fillId="0" borderId="14" xfId="0" applyBorder="1" applyAlignment="1">
      <alignment wrapText="1"/>
    </xf>
    <xf numFmtId="0" fontId="0" fillId="0" borderId="14" xfId="0" applyBorder="1"/>
    <xf numFmtId="4" fontId="0" fillId="0" borderId="23" xfId="0" applyNumberFormat="1" applyBorder="1"/>
    <xf numFmtId="0" fontId="16" fillId="0" borderId="22" xfId="0" applyFont="1" applyBorder="1" applyAlignment="1">
      <alignment horizontal="left" wrapText="1"/>
    </xf>
    <xf numFmtId="0" fontId="16" fillId="0" borderId="23" xfId="0" applyFont="1" applyBorder="1" applyAlignment="1">
      <alignment horizontal="left" wrapText="1"/>
    </xf>
    <xf numFmtId="0" fontId="18" fillId="33" borderId="15" xfId="0" applyFont="1" applyFill="1" applyBorder="1" applyAlignment="1">
      <alignment horizontal="center"/>
    </xf>
    <xf numFmtId="0" fontId="18" fillId="33" borderId="16" xfId="0" applyFont="1" applyFill="1" applyBorder="1" applyAlignment="1">
      <alignment horizontal="center"/>
    </xf>
    <xf numFmtId="0" fontId="18" fillId="33" borderId="17" xfId="0" applyFont="1" applyFill="1" applyBorder="1" applyAlignment="1">
      <alignment horizontal="center"/>
    </xf>
    <xf numFmtId="0" fontId="18" fillId="33" borderId="18" xfId="0" applyFont="1" applyFill="1" applyBorder="1" applyAlignment="1">
      <alignment horizontal="center"/>
    </xf>
    <xf numFmtId="0" fontId="18" fillId="33" borderId="19" xfId="0" applyFont="1" applyFill="1" applyBorder="1" applyAlignment="1">
      <alignment horizontal="center"/>
    </xf>
    <xf numFmtId="0" fontId="18" fillId="33" borderId="20" xfId="0" applyFont="1" applyFill="1" applyBorder="1" applyAlignment="1">
      <alignment horizontal="center"/>
    </xf>
    <xf numFmtId="0" fontId="16" fillId="34" borderId="22" xfId="0" applyFont="1" applyFill="1" applyBorder="1" applyAlignment="1">
      <alignment horizontal="left" wrapText="1"/>
    </xf>
    <xf numFmtId="0" fontId="16" fillId="34" borderId="23" xfId="0" applyFont="1" applyFill="1" applyBorder="1" applyAlignment="1">
      <alignment horizontal="left" wrapText="1"/>
    </xf>
    <xf numFmtId="0" fontId="18" fillId="33" borderId="28" xfId="0" applyFont="1" applyFill="1" applyBorder="1" applyAlignment="1">
      <alignment horizontal="center" wrapText="1"/>
    </xf>
    <xf numFmtId="0" fontId="18" fillId="33" borderId="26" xfId="0" applyFont="1" applyFill="1" applyBorder="1" applyAlignment="1">
      <alignment horizontal="center" wrapText="1"/>
    </xf>
    <xf numFmtId="0" fontId="18" fillId="33" borderId="29" xfId="0" applyFont="1" applyFill="1" applyBorder="1" applyAlignment="1">
      <alignment horizontal="center" wrapText="1"/>
    </xf>
    <xf numFmtId="0" fontId="18" fillId="33" borderId="27" xfId="0" applyFont="1" applyFill="1" applyBorder="1" applyAlignment="1">
      <alignment horizontal="center" wrapText="1"/>
    </xf>
    <xf numFmtId="0" fontId="18" fillId="33" borderId="30" xfId="0" applyFont="1" applyFill="1" applyBorder="1" applyAlignment="1">
      <alignment horizontal="center" wrapText="1"/>
    </xf>
    <xf numFmtId="0" fontId="18" fillId="33" borderId="31" xfId="0" applyFont="1" applyFill="1" applyBorder="1" applyAlignment="1">
      <alignment horizontal="center" wrapText="1"/>
    </xf>
  </cellXfs>
  <cellStyles count="42">
    <cellStyle name="20% - akcent 1" xfId="19" builtinId="30" customBuiltin="1"/>
    <cellStyle name="20% - akcent 2" xfId="23" builtinId="34" customBuiltin="1"/>
    <cellStyle name="20% - akcent 3" xfId="27" builtinId="38" customBuiltin="1"/>
    <cellStyle name="20% - akcent 4" xfId="31" builtinId="42" customBuiltin="1"/>
    <cellStyle name="20% - akcent 5" xfId="35" builtinId="46" customBuiltin="1"/>
    <cellStyle name="20% - akcent 6" xfId="39" builtinId="50" customBuiltin="1"/>
    <cellStyle name="40% - akcent 1" xfId="20" builtinId="31" customBuiltin="1"/>
    <cellStyle name="40% - akcent 2" xfId="24" builtinId="35" customBuiltin="1"/>
    <cellStyle name="40% - akcent 3" xfId="28" builtinId="39" customBuiltin="1"/>
    <cellStyle name="40% - akcent 4" xfId="32" builtinId="43" customBuiltin="1"/>
    <cellStyle name="40% - akcent 5" xfId="36" builtinId="47" customBuiltin="1"/>
    <cellStyle name="40% - akcent 6" xfId="40" builtinId="51" customBuiltin="1"/>
    <cellStyle name="60% - akcent 1" xfId="21" builtinId="32" customBuiltin="1"/>
    <cellStyle name="60% - akcent 2" xfId="25" builtinId="36" customBuiltin="1"/>
    <cellStyle name="60% - akcent 3" xfId="29" builtinId="40" customBuiltin="1"/>
    <cellStyle name="60% - akcent 4" xfId="33" builtinId="44" customBuiltin="1"/>
    <cellStyle name="60% - akcent 5" xfId="37" builtinId="48" customBuiltin="1"/>
    <cellStyle name="60% -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e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e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e" xfId="7" builtinId="27" customBuiltin="1"/>
  </cellStyles>
  <dxfs count="0"/>
  <tableStyles count="0" defaultTableStyle="TableStyleMedium2" defaultPivotStyle="PivotStyleLight16"/>
  <colors>
    <mruColors>
      <color rgb="FFFFFF99"/>
      <color rgb="FF99FF99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73"/>
  <sheetViews>
    <sheetView tabSelected="1" workbookViewId="0">
      <selection activeCell="A2" sqref="A2:G2"/>
    </sheetView>
  </sheetViews>
  <sheetFormatPr defaultRowHeight="15"/>
  <cols>
    <col min="1" max="1" width="6.85546875" style="1" customWidth="1"/>
    <col min="2" max="2" width="10.140625" style="1" customWidth="1"/>
    <col min="3" max="3" width="46" style="1" customWidth="1"/>
    <col min="4" max="4" width="11.28515625" bestFit="1" customWidth="1"/>
    <col min="6" max="6" width="10.42578125" bestFit="1" customWidth="1"/>
    <col min="7" max="7" width="11.28515625" bestFit="1" customWidth="1"/>
  </cols>
  <sheetData>
    <row r="1" spans="1:7" ht="15.75">
      <c r="A1" s="45" t="s">
        <v>155</v>
      </c>
      <c r="B1" s="46"/>
      <c r="C1" s="46"/>
      <c r="D1" s="46"/>
      <c r="E1" s="46"/>
      <c r="F1" s="46"/>
      <c r="G1" s="47"/>
    </row>
    <row r="2" spans="1:7" ht="16.5" thickBot="1">
      <c r="A2" s="48" t="s">
        <v>159</v>
      </c>
      <c r="B2" s="49"/>
      <c r="C2" s="49"/>
      <c r="D2" s="49"/>
      <c r="E2" s="49"/>
      <c r="F2" s="49"/>
      <c r="G2" s="50"/>
    </row>
    <row r="3" spans="1:7" ht="15.75" thickBot="1">
      <c r="A3" s="4" t="s">
        <v>0</v>
      </c>
      <c r="B3" s="4" t="s">
        <v>1</v>
      </c>
      <c r="C3" s="4" t="s">
        <v>2</v>
      </c>
      <c r="D3" s="5" t="s">
        <v>160</v>
      </c>
      <c r="E3" s="5" t="s">
        <v>3</v>
      </c>
      <c r="F3" s="5" t="s">
        <v>4</v>
      </c>
      <c r="G3" s="5" t="s">
        <v>5</v>
      </c>
    </row>
    <row r="4" spans="1:7" ht="15.75" thickBot="1">
      <c r="A4" s="11">
        <v>1</v>
      </c>
      <c r="B4" s="12"/>
      <c r="C4" s="12" t="s">
        <v>6</v>
      </c>
      <c r="D4" s="13"/>
      <c r="E4" s="13"/>
      <c r="F4" s="13"/>
      <c r="G4" s="10"/>
    </row>
    <row r="5" spans="1:7" ht="30.75" thickBot="1">
      <c r="A5" s="32" t="s">
        <v>7</v>
      </c>
      <c r="B5" s="33"/>
      <c r="C5" s="33" t="s">
        <v>8</v>
      </c>
      <c r="D5" s="34"/>
      <c r="E5" s="34"/>
      <c r="F5" s="35"/>
      <c r="G5" s="36"/>
    </row>
    <row r="6" spans="1:7" ht="60.75" thickBot="1">
      <c r="A6" s="17" t="s">
        <v>9</v>
      </c>
      <c r="B6" s="17" t="s">
        <v>10</v>
      </c>
      <c r="C6" s="17" t="s">
        <v>11</v>
      </c>
      <c r="D6" s="18" t="s">
        <v>12</v>
      </c>
      <c r="E6" s="18">
        <v>0.05</v>
      </c>
      <c r="F6" s="20"/>
      <c r="G6" s="20">
        <f>ROUND(E6*F6,2)</f>
        <v>0</v>
      </c>
    </row>
    <row r="7" spans="1:7" ht="15.75" thickBot="1">
      <c r="A7" s="43" t="s">
        <v>13</v>
      </c>
      <c r="B7" s="44"/>
      <c r="C7" s="44"/>
      <c r="D7" s="16"/>
      <c r="E7" s="16"/>
      <c r="F7" s="26"/>
      <c r="G7" s="27">
        <f>G6</f>
        <v>0</v>
      </c>
    </row>
    <row r="8" spans="1:7" ht="15.75" thickBot="1">
      <c r="A8" s="32" t="s">
        <v>14</v>
      </c>
      <c r="B8" s="33"/>
      <c r="C8" s="33" t="s">
        <v>15</v>
      </c>
      <c r="D8" s="34"/>
      <c r="E8" s="34"/>
      <c r="F8" s="35"/>
      <c r="G8" s="36"/>
    </row>
    <row r="9" spans="1:7" ht="60">
      <c r="A9" s="6" t="s">
        <v>16</v>
      </c>
      <c r="B9" s="6" t="s">
        <v>17</v>
      </c>
      <c r="C9" s="6" t="s">
        <v>18</v>
      </c>
      <c r="D9" s="7" t="s">
        <v>19</v>
      </c>
      <c r="E9" s="7">
        <v>77</v>
      </c>
      <c r="F9" s="21"/>
      <c r="G9" s="28">
        <f>ROUND(E9*F9,2)</f>
        <v>0</v>
      </c>
    </row>
    <row r="10" spans="1:7" ht="45">
      <c r="A10" s="2" t="s">
        <v>20</v>
      </c>
      <c r="B10" s="2" t="s">
        <v>21</v>
      </c>
      <c r="C10" s="2" t="s">
        <v>22</v>
      </c>
      <c r="D10" s="3" t="s">
        <v>23</v>
      </c>
      <c r="E10" s="3">
        <v>63</v>
      </c>
      <c r="F10" s="22"/>
      <c r="G10" s="22">
        <f t="shared" ref="G10:G15" si="0">ROUND(E10*F10,2)</f>
        <v>0</v>
      </c>
    </row>
    <row r="11" spans="1:7" ht="30">
      <c r="A11" s="2" t="s">
        <v>24</v>
      </c>
      <c r="B11" s="2" t="s">
        <v>25</v>
      </c>
      <c r="C11" s="2" t="s">
        <v>26</v>
      </c>
      <c r="D11" s="3" t="s">
        <v>23</v>
      </c>
      <c r="E11" s="3">
        <v>48</v>
      </c>
      <c r="F11" s="22"/>
      <c r="G11" s="22">
        <f t="shared" si="0"/>
        <v>0</v>
      </c>
    </row>
    <row r="12" spans="1:7" ht="45">
      <c r="A12" s="2" t="s">
        <v>27</v>
      </c>
      <c r="B12" s="2" t="s">
        <v>28</v>
      </c>
      <c r="C12" s="2" t="s">
        <v>29</v>
      </c>
      <c r="D12" s="3" t="s">
        <v>19</v>
      </c>
      <c r="E12" s="3">
        <v>77</v>
      </c>
      <c r="F12" s="22"/>
      <c r="G12" s="22">
        <f t="shared" si="0"/>
        <v>0</v>
      </c>
    </row>
    <row r="13" spans="1:7" ht="45">
      <c r="A13" s="2" t="s">
        <v>30</v>
      </c>
      <c r="B13" s="2" t="s">
        <v>31</v>
      </c>
      <c r="C13" s="2" t="s">
        <v>32</v>
      </c>
      <c r="D13" s="3" t="s">
        <v>19</v>
      </c>
      <c r="E13" s="3">
        <v>3</v>
      </c>
      <c r="F13" s="22"/>
      <c r="G13" s="22">
        <f t="shared" si="0"/>
        <v>0</v>
      </c>
    </row>
    <row r="14" spans="1:7" ht="45">
      <c r="A14" s="2" t="s">
        <v>33</v>
      </c>
      <c r="B14" s="2" t="s">
        <v>34</v>
      </c>
      <c r="C14" s="2" t="s">
        <v>35</v>
      </c>
      <c r="D14" s="3" t="s">
        <v>19</v>
      </c>
      <c r="E14" s="3">
        <v>3</v>
      </c>
      <c r="F14" s="22"/>
      <c r="G14" s="22">
        <f t="shared" si="0"/>
        <v>0</v>
      </c>
    </row>
    <row r="15" spans="1:7" ht="45.75" thickBot="1">
      <c r="A15" s="15" t="s">
        <v>36</v>
      </c>
      <c r="B15" s="15" t="s">
        <v>37</v>
      </c>
      <c r="C15" s="15" t="s">
        <v>38</v>
      </c>
      <c r="D15" s="14" t="s">
        <v>39</v>
      </c>
      <c r="E15" s="14">
        <v>38.951000000000001</v>
      </c>
      <c r="F15" s="23"/>
      <c r="G15" s="29">
        <f t="shared" si="0"/>
        <v>0</v>
      </c>
    </row>
    <row r="16" spans="1:7" ht="15.75" thickBot="1">
      <c r="A16" s="43" t="s">
        <v>40</v>
      </c>
      <c r="B16" s="44"/>
      <c r="C16" s="44"/>
      <c r="D16" s="16"/>
      <c r="E16" s="16"/>
      <c r="F16" s="26"/>
      <c r="G16" s="27">
        <f>SUM(G9:G15)</f>
        <v>0</v>
      </c>
    </row>
    <row r="17" spans="1:7" ht="30.75" thickBot="1">
      <c r="A17" s="32" t="s">
        <v>41</v>
      </c>
      <c r="B17" s="33"/>
      <c r="C17" s="33" t="s">
        <v>42</v>
      </c>
      <c r="D17" s="34"/>
      <c r="E17" s="34"/>
      <c r="F17" s="35"/>
      <c r="G17" s="36"/>
    </row>
    <row r="18" spans="1:7" ht="75">
      <c r="A18" s="6" t="s">
        <v>43</v>
      </c>
      <c r="B18" s="6" t="s">
        <v>44</v>
      </c>
      <c r="C18" s="6" t="s">
        <v>45</v>
      </c>
      <c r="D18" s="7" t="s">
        <v>39</v>
      </c>
      <c r="E18" s="7">
        <v>23.969000000000001</v>
      </c>
      <c r="F18" s="21"/>
      <c r="G18" s="22">
        <f t="shared" ref="G18:G20" si="1">ROUND(E18*F18,2)</f>
        <v>0</v>
      </c>
    </row>
    <row r="19" spans="1:7" ht="45">
      <c r="A19" s="2" t="s">
        <v>46</v>
      </c>
      <c r="B19" s="2" t="s">
        <v>47</v>
      </c>
      <c r="C19" s="2" t="s">
        <v>48</v>
      </c>
      <c r="D19" s="3" t="s">
        <v>39</v>
      </c>
      <c r="E19" s="3">
        <v>1.262</v>
      </c>
      <c r="F19" s="22"/>
      <c r="G19" s="22">
        <f t="shared" si="1"/>
        <v>0</v>
      </c>
    </row>
    <row r="20" spans="1:7" ht="60.75" thickBot="1">
      <c r="A20" s="15" t="s">
        <v>49</v>
      </c>
      <c r="B20" s="15" t="s">
        <v>50</v>
      </c>
      <c r="C20" s="15" t="s">
        <v>51</v>
      </c>
      <c r="D20" s="14" t="s">
        <v>39</v>
      </c>
      <c r="E20" s="14">
        <v>24.867000000000001</v>
      </c>
      <c r="F20" s="23"/>
      <c r="G20" s="22">
        <f t="shared" si="1"/>
        <v>0</v>
      </c>
    </row>
    <row r="21" spans="1:7" ht="15.75" thickBot="1">
      <c r="A21" s="43" t="s">
        <v>52</v>
      </c>
      <c r="B21" s="44"/>
      <c r="C21" s="44"/>
      <c r="D21" s="16"/>
      <c r="E21" s="16"/>
      <c r="F21" s="26"/>
      <c r="G21" s="27">
        <f>SUM(G18:G20)</f>
        <v>0</v>
      </c>
    </row>
    <row r="22" spans="1:7" ht="30.75" thickBot="1">
      <c r="A22" s="32" t="s">
        <v>53</v>
      </c>
      <c r="B22" s="33"/>
      <c r="C22" s="33" t="s">
        <v>54</v>
      </c>
      <c r="D22" s="34"/>
      <c r="E22" s="34"/>
      <c r="F22" s="35"/>
      <c r="G22" s="36"/>
    </row>
    <row r="23" spans="1:7" ht="45.75" thickBot="1">
      <c r="A23" s="17" t="s">
        <v>55</v>
      </c>
      <c r="B23" s="17" t="s">
        <v>56</v>
      </c>
      <c r="C23" s="17" t="s">
        <v>57</v>
      </c>
      <c r="D23" s="18" t="s">
        <v>19</v>
      </c>
      <c r="E23" s="18">
        <v>101.6</v>
      </c>
      <c r="F23" s="20"/>
      <c r="G23" s="22">
        <f t="shared" ref="G23" si="2">ROUND(E23*F23,2)</f>
        <v>0</v>
      </c>
    </row>
    <row r="24" spans="1:7" ht="15.75" thickBot="1">
      <c r="A24" s="43" t="s">
        <v>58</v>
      </c>
      <c r="B24" s="44"/>
      <c r="C24" s="44"/>
      <c r="D24" s="16"/>
      <c r="E24" s="16"/>
      <c r="F24" s="26"/>
      <c r="G24" s="27">
        <f>G23</f>
        <v>0</v>
      </c>
    </row>
    <row r="25" spans="1:7" ht="30.75" thickBot="1">
      <c r="A25" s="32" t="s">
        <v>59</v>
      </c>
      <c r="B25" s="33"/>
      <c r="C25" s="33" t="s">
        <v>60</v>
      </c>
      <c r="D25" s="34"/>
      <c r="E25" s="34"/>
      <c r="F25" s="35"/>
      <c r="G25" s="36"/>
    </row>
    <row r="26" spans="1:7" ht="45.75" thickBot="1">
      <c r="A26" s="8" t="s">
        <v>61</v>
      </c>
      <c r="B26" s="8" t="s">
        <v>62</v>
      </c>
      <c r="C26" s="8" t="s">
        <v>63</v>
      </c>
      <c r="D26" s="9" t="s">
        <v>19</v>
      </c>
      <c r="E26" s="9">
        <v>101.6</v>
      </c>
      <c r="F26" s="42"/>
      <c r="G26" s="42">
        <f t="shared" ref="G26" si="3">ROUND(E26*F26,2)</f>
        <v>0</v>
      </c>
    </row>
    <row r="27" spans="1:7" ht="15.75" thickBot="1">
      <c r="A27" s="43" t="s">
        <v>64</v>
      </c>
      <c r="B27" s="44"/>
      <c r="C27" s="44"/>
      <c r="D27" s="16"/>
      <c r="E27" s="16"/>
      <c r="F27" s="26"/>
      <c r="G27" s="27">
        <f>G26</f>
        <v>0</v>
      </c>
    </row>
    <row r="28" spans="1:7" ht="15.75" thickBot="1">
      <c r="A28" s="32" t="s">
        <v>65</v>
      </c>
      <c r="B28" s="33"/>
      <c r="C28" s="33" t="s">
        <v>66</v>
      </c>
      <c r="D28" s="34"/>
      <c r="E28" s="34"/>
      <c r="F28" s="35"/>
      <c r="G28" s="36"/>
    </row>
    <row r="29" spans="1:7" ht="60.75" thickBot="1">
      <c r="A29" s="17" t="s">
        <v>67</v>
      </c>
      <c r="B29" s="17" t="s">
        <v>68</v>
      </c>
      <c r="C29" s="17" t="s">
        <v>69</v>
      </c>
      <c r="D29" s="18" t="s">
        <v>19</v>
      </c>
      <c r="E29" s="18">
        <v>10.8</v>
      </c>
      <c r="F29" s="20"/>
      <c r="G29" s="22">
        <f t="shared" ref="G29" si="4">ROUND(E29*F29,2)</f>
        <v>0</v>
      </c>
    </row>
    <row r="30" spans="1:7" ht="15.75" thickBot="1">
      <c r="A30" s="43" t="s">
        <v>70</v>
      </c>
      <c r="B30" s="44"/>
      <c r="C30" s="44"/>
      <c r="D30" s="16"/>
      <c r="E30" s="16"/>
      <c r="F30" s="26"/>
      <c r="G30" s="27">
        <f>G29</f>
        <v>0</v>
      </c>
    </row>
    <row r="31" spans="1:7" ht="30.75" thickBot="1">
      <c r="A31" s="32" t="s">
        <v>71</v>
      </c>
      <c r="B31" s="33"/>
      <c r="C31" s="33" t="s">
        <v>72</v>
      </c>
      <c r="D31" s="34"/>
      <c r="E31" s="34"/>
      <c r="F31" s="35"/>
      <c r="G31" s="36"/>
    </row>
    <row r="32" spans="1:7" ht="30">
      <c r="A32" s="6" t="s">
        <v>73</v>
      </c>
      <c r="B32" s="6" t="s">
        <v>74</v>
      </c>
      <c r="C32" s="6" t="s">
        <v>75</v>
      </c>
      <c r="D32" s="7" t="s">
        <v>76</v>
      </c>
      <c r="E32" s="7">
        <v>3</v>
      </c>
      <c r="F32" s="21"/>
      <c r="G32" s="22">
        <f t="shared" ref="G32:G34" si="5">ROUND(E32*F32,2)</f>
        <v>0</v>
      </c>
    </row>
    <row r="33" spans="1:7" ht="30">
      <c r="A33" s="2" t="s">
        <v>77</v>
      </c>
      <c r="B33" s="2" t="s">
        <v>78</v>
      </c>
      <c r="C33" s="2" t="s">
        <v>79</v>
      </c>
      <c r="D33" s="3" t="s">
        <v>76</v>
      </c>
      <c r="E33" s="3">
        <v>2</v>
      </c>
      <c r="F33" s="22"/>
      <c r="G33" s="22">
        <f t="shared" si="5"/>
        <v>0</v>
      </c>
    </row>
    <row r="34" spans="1:7" ht="30.75" thickBot="1">
      <c r="A34" s="15" t="s">
        <v>80</v>
      </c>
      <c r="B34" s="15" t="s">
        <v>81</v>
      </c>
      <c r="C34" s="15" t="s">
        <v>82</v>
      </c>
      <c r="D34" s="14" t="s">
        <v>76</v>
      </c>
      <c r="E34" s="14">
        <v>4</v>
      </c>
      <c r="F34" s="23"/>
      <c r="G34" s="22">
        <f t="shared" si="5"/>
        <v>0</v>
      </c>
    </row>
    <row r="35" spans="1:7" ht="15.75" thickBot="1">
      <c r="A35" s="43" t="s">
        <v>83</v>
      </c>
      <c r="B35" s="44"/>
      <c r="C35" s="44"/>
      <c r="D35" s="16"/>
      <c r="E35" s="16"/>
      <c r="F35" s="26"/>
      <c r="G35" s="27">
        <f>SUM(G32:G34)</f>
        <v>0</v>
      </c>
    </row>
    <row r="36" spans="1:7" ht="30.75" thickBot="1">
      <c r="A36" s="32" t="s">
        <v>84</v>
      </c>
      <c r="B36" s="33"/>
      <c r="C36" s="33" t="s">
        <v>85</v>
      </c>
      <c r="D36" s="34"/>
      <c r="E36" s="34"/>
      <c r="F36" s="35"/>
      <c r="G36" s="36"/>
    </row>
    <row r="37" spans="1:7" ht="45">
      <c r="A37" s="6" t="s">
        <v>86</v>
      </c>
      <c r="B37" s="6" t="s">
        <v>87</v>
      </c>
      <c r="C37" s="6" t="s">
        <v>88</v>
      </c>
      <c r="D37" s="7" t="s">
        <v>19</v>
      </c>
      <c r="E37" s="7">
        <v>90.8</v>
      </c>
      <c r="F37" s="21"/>
      <c r="G37" s="22">
        <f t="shared" ref="G37:G38" si="6">ROUND(E37*F37,2)</f>
        <v>0</v>
      </c>
    </row>
    <row r="38" spans="1:7" ht="45.75" thickBot="1">
      <c r="A38" s="15" t="s">
        <v>89</v>
      </c>
      <c r="B38" s="15" t="s">
        <v>87</v>
      </c>
      <c r="C38" s="15" t="s">
        <v>90</v>
      </c>
      <c r="D38" s="14" t="s">
        <v>19</v>
      </c>
      <c r="E38" s="14">
        <v>10.8</v>
      </c>
      <c r="F38" s="23"/>
      <c r="G38" s="22">
        <f t="shared" si="6"/>
        <v>0</v>
      </c>
    </row>
    <row r="39" spans="1:7" ht="15.75" thickBot="1">
      <c r="A39" s="43" t="s">
        <v>91</v>
      </c>
      <c r="B39" s="44"/>
      <c r="C39" s="44"/>
      <c r="D39" s="16"/>
      <c r="E39" s="16"/>
      <c r="F39" s="26"/>
      <c r="G39" s="27">
        <f>SUM(G37:G38)</f>
        <v>0</v>
      </c>
    </row>
    <row r="40" spans="1:7" ht="15.75" thickBot="1">
      <c r="A40" s="51" t="s">
        <v>92</v>
      </c>
      <c r="B40" s="52"/>
      <c r="C40" s="52"/>
      <c r="D40" s="13"/>
      <c r="E40" s="13"/>
      <c r="F40" s="30"/>
      <c r="G40" s="31">
        <f>G7+G16+G21+G24+G27+G30+G35+G39</f>
        <v>0</v>
      </c>
    </row>
    <row r="41" spans="1:7" ht="15.75" thickBot="1">
      <c r="A41" s="19">
        <v>2</v>
      </c>
      <c r="B41" s="12"/>
      <c r="C41" s="12" t="s">
        <v>93</v>
      </c>
      <c r="D41" s="13"/>
      <c r="E41" s="13"/>
      <c r="F41" s="24"/>
      <c r="G41" s="25"/>
    </row>
    <row r="42" spans="1:7" ht="15.75" thickBot="1">
      <c r="A42" s="32" t="s">
        <v>94</v>
      </c>
      <c r="B42" s="33"/>
      <c r="C42" s="33" t="s">
        <v>95</v>
      </c>
      <c r="D42" s="34"/>
      <c r="E42" s="34"/>
      <c r="F42" s="35"/>
      <c r="G42" s="36"/>
    </row>
    <row r="43" spans="1:7" ht="45">
      <c r="A43" s="6" t="s">
        <v>96</v>
      </c>
      <c r="B43" s="6" t="s">
        <v>97</v>
      </c>
      <c r="C43" s="6" t="s">
        <v>98</v>
      </c>
      <c r="D43" s="7" t="s">
        <v>23</v>
      </c>
      <c r="E43" s="7">
        <v>63</v>
      </c>
      <c r="F43" s="21"/>
      <c r="G43" s="22">
        <f t="shared" ref="G43:G49" si="7">ROUND(E43*F43,2)</f>
        <v>0</v>
      </c>
    </row>
    <row r="44" spans="1:7" ht="60">
      <c r="A44" s="2" t="s">
        <v>99</v>
      </c>
      <c r="B44" s="2" t="s">
        <v>100</v>
      </c>
      <c r="C44" s="2" t="s">
        <v>101</v>
      </c>
      <c r="D44" s="3" t="s">
        <v>23</v>
      </c>
      <c r="E44" s="3">
        <v>8</v>
      </c>
      <c r="F44" s="22"/>
      <c r="G44" s="22">
        <f t="shared" si="7"/>
        <v>0</v>
      </c>
    </row>
    <row r="45" spans="1:7" ht="45">
      <c r="A45" s="2" t="s">
        <v>102</v>
      </c>
      <c r="B45" s="2" t="s">
        <v>100</v>
      </c>
      <c r="C45" s="2" t="s">
        <v>103</v>
      </c>
      <c r="D45" s="3" t="s">
        <v>23</v>
      </c>
      <c r="E45" s="3">
        <v>55</v>
      </c>
      <c r="F45" s="22"/>
      <c r="G45" s="22">
        <f t="shared" si="7"/>
        <v>0</v>
      </c>
    </row>
    <row r="46" spans="1:7" ht="45">
      <c r="A46" s="2" t="s">
        <v>104</v>
      </c>
      <c r="B46" s="2" t="s">
        <v>105</v>
      </c>
      <c r="C46" s="2" t="s">
        <v>106</v>
      </c>
      <c r="D46" s="3" t="s">
        <v>39</v>
      </c>
      <c r="E46" s="3">
        <v>3.84</v>
      </c>
      <c r="F46" s="22"/>
      <c r="G46" s="22">
        <f t="shared" si="7"/>
        <v>0</v>
      </c>
    </row>
    <row r="47" spans="1:7" ht="45">
      <c r="A47" s="2" t="s">
        <v>107</v>
      </c>
      <c r="B47" s="2" t="s">
        <v>108</v>
      </c>
      <c r="C47" s="2" t="s">
        <v>109</v>
      </c>
      <c r="D47" s="3" t="s">
        <v>23</v>
      </c>
      <c r="E47" s="3">
        <v>48</v>
      </c>
      <c r="F47" s="22"/>
      <c r="G47" s="22">
        <f t="shared" si="7"/>
        <v>0</v>
      </c>
    </row>
    <row r="48" spans="1:7" ht="45">
      <c r="A48" s="2" t="s">
        <v>110</v>
      </c>
      <c r="B48" s="2" t="s">
        <v>105</v>
      </c>
      <c r="C48" s="2" t="s">
        <v>111</v>
      </c>
      <c r="D48" s="3" t="s">
        <v>39</v>
      </c>
      <c r="E48" s="3">
        <v>2.56</v>
      </c>
      <c r="F48" s="22"/>
      <c r="G48" s="22">
        <f t="shared" si="7"/>
        <v>0</v>
      </c>
    </row>
    <row r="49" spans="1:7" ht="30.75" thickBot="1">
      <c r="A49" s="15" t="s">
        <v>112</v>
      </c>
      <c r="B49" s="15" t="s">
        <v>113</v>
      </c>
      <c r="C49" s="15" t="s">
        <v>114</v>
      </c>
      <c r="D49" s="14" t="s">
        <v>23</v>
      </c>
      <c r="E49" s="14">
        <v>32</v>
      </c>
      <c r="F49" s="23"/>
      <c r="G49" s="22">
        <f t="shared" si="7"/>
        <v>0</v>
      </c>
    </row>
    <row r="50" spans="1:7" ht="15.75" thickBot="1">
      <c r="A50" s="43" t="s">
        <v>115</v>
      </c>
      <c r="B50" s="44"/>
      <c r="C50" s="44"/>
      <c r="D50" s="16"/>
      <c r="E50" s="16"/>
      <c r="F50" s="26"/>
      <c r="G50" s="27">
        <f>SUM(G43:G49)</f>
        <v>0</v>
      </c>
    </row>
    <row r="51" spans="1:7" ht="15.75" thickBot="1">
      <c r="A51" s="51" t="s">
        <v>116</v>
      </c>
      <c r="B51" s="52"/>
      <c r="C51" s="52"/>
      <c r="D51" s="13"/>
      <c r="E51" s="13"/>
      <c r="F51" s="30"/>
      <c r="G51" s="31">
        <f>G50</f>
        <v>0</v>
      </c>
    </row>
    <row r="52" spans="1:7" ht="15.75" thickBot="1">
      <c r="A52" s="19">
        <v>3</v>
      </c>
      <c r="B52" s="12"/>
      <c r="C52" s="12" t="s">
        <v>117</v>
      </c>
      <c r="D52" s="13"/>
      <c r="E52" s="13"/>
      <c r="F52" s="24"/>
      <c r="G52" s="25"/>
    </row>
    <row r="53" spans="1:7" ht="15.75" thickBot="1">
      <c r="A53" s="32" t="s">
        <v>118</v>
      </c>
      <c r="B53" s="33"/>
      <c r="C53" s="33" t="s">
        <v>119</v>
      </c>
      <c r="D53" s="34"/>
      <c r="E53" s="34"/>
      <c r="F53" s="35"/>
      <c r="G53" s="36"/>
    </row>
    <row r="54" spans="1:7" ht="45">
      <c r="A54" s="6" t="s">
        <v>120</v>
      </c>
      <c r="B54" s="6" t="s">
        <v>121</v>
      </c>
      <c r="C54" s="6" t="s">
        <v>122</v>
      </c>
      <c r="D54" s="7" t="s">
        <v>76</v>
      </c>
      <c r="E54" s="7">
        <v>1</v>
      </c>
      <c r="F54" s="21"/>
      <c r="G54" s="22">
        <f t="shared" ref="G54:G55" si="8">ROUND(E54*F54,2)</f>
        <v>0</v>
      </c>
    </row>
    <row r="55" spans="1:7" ht="75.75" thickBot="1">
      <c r="A55" s="40" t="s">
        <v>123</v>
      </c>
      <c r="B55" s="40" t="s">
        <v>124</v>
      </c>
      <c r="C55" s="40" t="s">
        <v>125</v>
      </c>
      <c r="D55" s="41" t="s">
        <v>23</v>
      </c>
      <c r="E55" s="41">
        <v>3</v>
      </c>
      <c r="F55" s="29"/>
      <c r="G55" s="29">
        <f t="shared" si="8"/>
        <v>0</v>
      </c>
    </row>
    <row r="56" spans="1:7" ht="15.75" thickBot="1">
      <c r="A56" s="43" t="s">
        <v>126</v>
      </c>
      <c r="B56" s="44"/>
      <c r="C56" s="44"/>
      <c r="D56" s="16"/>
      <c r="E56" s="16"/>
      <c r="F56" s="26"/>
      <c r="G56" s="27">
        <f>SUM(G54:G55)</f>
        <v>0</v>
      </c>
    </row>
    <row r="57" spans="1:7" ht="15.75" thickBot="1">
      <c r="A57" s="51" t="s">
        <v>127</v>
      </c>
      <c r="B57" s="52"/>
      <c r="C57" s="52"/>
      <c r="D57" s="13"/>
      <c r="E57" s="13"/>
      <c r="F57" s="30"/>
      <c r="G57" s="31">
        <f>G56</f>
        <v>0</v>
      </c>
    </row>
    <row r="58" spans="1:7" ht="15.75" thickBot="1">
      <c r="A58" s="19">
        <v>4</v>
      </c>
      <c r="B58" s="12"/>
      <c r="C58" s="12" t="s">
        <v>128</v>
      </c>
      <c r="D58" s="13"/>
      <c r="E58" s="13"/>
      <c r="F58" s="24"/>
      <c r="G58" s="25"/>
    </row>
    <row r="59" spans="1:7" ht="15.75" thickBot="1">
      <c r="A59" s="32" t="s">
        <v>129</v>
      </c>
      <c r="B59" s="33"/>
      <c r="C59" s="33" t="s">
        <v>130</v>
      </c>
      <c r="D59" s="34"/>
      <c r="E59" s="34"/>
      <c r="F59" s="35"/>
      <c r="G59" s="36"/>
    </row>
    <row r="60" spans="1:7" ht="30">
      <c r="A60" s="6" t="s">
        <v>131</v>
      </c>
      <c r="B60" s="6" t="s">
        <v>132</v>
      </c>
      <c r="C60" s="6" t="s">
        <v>133</v>
      </c>
      <c r="D60" s="7" t="s">
        <v>76</v>
      </c>
      <c r="E60" s="7">
        <v>5</v>
      </c>
      <c r="F60" s="21"/>
      <c r="G60" s="22">
        <f t="shared" ref="G60:G64" si="9">ROUND(E60*F60,2)</f>
        <v>0</v>
      </c>
    </row>
    <row r="61" spans="1:7" ht="30">
      <c r="A61" s="2" t="s">
        <v>134</v>
      </c>
      <c r="B61" s="2" t="s">
        <v>135</v>
      </c>
      <c r="C61" s="2" t="s">
        <v>136</v>
      </c>
      <c r="D61" s="3" t="s">
        <v>76</v>
      </c>
      <c r="E61" s="3">
        <v>4</v>
      </c>
      <c r="F61" s="22"/>
      <c r="G61" s="22">
        <f t="shared" si="9"/>
        <v>0</v>
      </c>
    </row>
    <row r="62" spans="1:7" ht="30">
      <c r="A62" s="2" t="s">
        <v>137</v>
      </c>
      <c r="B62" s="2" t="s">
        <v>135</v>
      </c>
      <c r="C62" s="2" t="s">
        <v>138</v>
      </c>
      <c r="D62" s="3" t="s">
        <v>76</v>
      </c>
      <c r="E62" s="3">
        <v>2</v>
      </c>
      <c r="F62" s="22"/>
      <c r="G62" s="22">
        <f t="shared" si="9"/>
        <v>0</v>
      </c>
    </row>
    <row r="63" spans="1:7" ht="45">
      <c r="A63" s="2" t="s">
        <v>139</v>
      </c>
      <c r="B63" s="2" t="s">
        <v>140</v>
      </c>
      <c r="C63" s="2" t="s">
        <v>141</v>
      </c>
      <c r="D63" s="3" t="s">
        <v>19</v>
      </c>
      <c r="E63" s="3">
        <v>24</v>
      </c>
      <c r="F63" s="22"/>
      <c r="G63" s="22">
        <f t="shared" si="9"/>
        <v>0</v>
      </c>
    </row>
    <row r="64" spans="1:7" ht="30.75" thickBot="1">
      <c r="A64" s="15" t="s">
        <v>142</v>
      </c>
      <c r="B64" s="15" t="s">
        <v>143</v>
      </c>
      <c r="C64" s="15" t="s">
        <v>144</v>
      </c>
      <c r="D64" s="14" t="s">
        <v>23</v>
      </c>
      <c r="E64" s="14">
        <v>15</v>
      </c>
      <c r="F64" s="23"/>
      <c r="G64" s="22">
        <f t="shared" si="9"/>
        <v>0</v>
      </c>
    </row>
    <row r="65" spans="1:7" ht="15.75" thickBot="1">
      <c r="A65" s="43" t="s">
        <v>145</v>
      </c>
      <c r="B65" s="44"/>
      <c r="C65" s="44"/>
      <c r="D65" s="16"/>
      <c r="E65" s="16"/>
      <c r="F65" s="26"/>
      <c r="G65" s="27">
        <f>SUM(G60:G64)</f>
        <v>0</v>
      </c>
    </row>
    <row r="66" spans="1:7" ht="15.75" thickBot="1">
      <c r="A66" s="51" t="s">
        <v>146</v>
      </c>
      <c r="B66" s="52"/>
      <c r="C66" s="52"/>
      <c r="D66" s="13"/>
      <c r="E66" s="13"/>
      <c r="F66" s="24"/>
      <c r="G66" s="25">
        <f>G65</f>
        <v>0</v>
      </c>
    </row>
    <row r="67" spans="1:7" ht="15.75" thickBot="1">
      <c r="A67" s="19">
        <v>5</v>
      </c>
      <c r="B67" s="12"/>
      <c r="C67" s="12" t="s">
        <v>147</v>
      </c>
      <c r="D67" s="13"/>
      <c r="E67" s="13"/>
      <c r="F67" s="24"/>
      <c r="G67" s="25"/>
    </row>
    <row r="68" spans="1:7" ht="30">
      <c r="A68" s="6" t="s">
        <v>148</v>
      </c>
      <c r="B68" s="6" t="s">
        <v>149</v>
      </c>
      <c r="C68" s="6" t="s">
        <v>150</v>
      </c>
      <c r="D68" s="7" t="s">
        <v>19</v>
      </c>
      <c r="E68" s="7">
        <v>30</v>
      </c>
      <c r="F68" s="21"/>
      <c r="G68" s="22">
        <f t="shared" ref="G68:G69" si="10">ROUND(E68*F68,2)</f>
        <v>0</v>
      </c>
    </row>
    <row r="69" spans="1:7" ht="45.75" thickBot="1">
      <c r="A69" s="15" t="s">
        <v>151</v>
      </c>
      <c r="B69" s="15" t="s">
        <v>152</v>
      </c>
      <c r="C69" s="15" t="s">
        <v>153</v>
      </c>
      <c r="D69" s="14" t="s">
        <v>19</v>
      </c>
      <c r="E69" s="14">
        <v>42</v>
      </c>
      <c r="F69" s="23"/>
      <c r="G69" s="22">
        <f t="shared" si="10"/>
        <v>0</v>
      </c>
    </row>
    <row r="70" spans="1:7" ht="15.75" thickBot="1">
      <c r="A70" s="51" t="s">
        <v>154</v>
      </c>
      <c r="B70" s="52"/>
      <c r="C70" s="52"/>
      <c r="D70" s="13"/>
      <c r="E70" s="13"/>
      <c r="F70" s="24"/>
      <c r="G70" s="25">
        <f>SUM(G68:G69)</f>
        <v>0</v>
      </c>
    </row>
    <row r="71" spans="1:7" ht="15.75">
      <c r="A71" s="53" t="s">
        <v>156</v>
      </c>
      <c r="B71" s="54"/>
      <c r="C71" s="54"/>
      <c r="D71" s="54"/>
      <c r="E71" s="54"/>
      <c r="F71" s="54"/>
      <c r="G71" s="37">
        <f>G40+G51+G57+G66+G70</f>
        <v>0</v>
      </c>
    </row>
    <row r="72" spans="1:7" ht="15.75">
      <c r="A72" s="55" t="s">
        <v>157</v>
      </c>
      <c r="B72" s="56"/>
      <c r="C72" s="56"/>
      <c r="D72" s="56"/>
      <c r="E72" s="56"/>
      <c r="F72" s="56"/>
      <c r="G72" s="38">
        <f>ROUND(G71*0.23,2)</f>
        <v>0</v>
      </c>
    </row>
    <row r="73" spans="1:7" ht="16.5" thickBot="1">
      <c r="A73" s="57" t="s">
        <v>158</v>
      </c>
      <c r="B73" s="58"/>
      <c r="C73" s="58"/>
      <c r="D73" s="58"/>
      <c r="E73" s="58"/>
      <c r="F73" s="58"/>
      <c r="G73" s="39">
        <f>G71+G72</f>
        <v>0</v>
      </c>
    </row>
  </sheetData>
  <mergeCells count="21">
    <mergeCell ref="A71:F71"/>
    <mergeCell ref="A72:F72"/>
    <mergeCell ref="A73:F73"/>
    <mergeCell ref="A51:C51"/>
    <mergeCell ref="A56:C56"/>
    <mergeCell ref="A57:C57"/>
    <mergeCell ref="A65:C65"/>
    <mergeCell ref="A66:C66"/>
    <mergeCell ref="A70:C70"/>
    <mergeCell ref="A50:C50"/>
    <mergeCell ref="A1:G1"/>
    <mergeCell ref="A2:G2"/>
    <mergeCell ref="A7:C7"/>
    <mergeCell ref="A16:C16"/>
    <mergeCell ref="A21:C21"/>
    <mergeCell ref="A24:C24"/>
    <mergeCell ref="A27:C27"/>
    <mergeCell ref="A30:C30"/>
    <mergeCell ref="A35:C35"/>
    <mergeCell ref="A39:C39"/>
    <mergeCell ref="A40:C4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Wąsosz - ul. Korczaka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 f</dc:creator>
  <cp:lastModifiedBy>User</cp:lastModifiedBy>
  <cp:lastPrinted>2024-05-23T18:53:20Z</cp:lastPrinted>
  <dcterms:created xsi:type="dcterms:W3CDTF">2024-05-22T11:14:50Z</dcterms:created>
  <dcterms:modified xsi:type="dcterms:W3CDTF">2024-05-23T19:21:21Z</dcterms:modified>
</cp:coreProperties>
</file>