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2\Przetarg 2023\Rok 2023 06.10.2022\"/>
    </mc:Choice>
  </mc:AlternateContent>
  <xr:revisionPtr revIDLastSave="0" documentId="13_ncr:1_{D5AEDE73-6623-419D-9946-E11BAC782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2023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7" l="1"/>
  <c r="E32" i="7" l="1"/>
  <c r="E62" i="7" l="1"/>
  <c r="E42" i="7"/>
  <c r="E51" i="7"/>
  <c r="E31" i="7"/>
  <c r="E20" i="7"/>
  <c r="E18" i="7" l="1"/>
  <c r="E16" i="7"/>
  <c r="E12" i="7"/>
  <c r="E60" i="7"/>
  <c r="E58" i="7"/>
  <c r="E71" i="7"/>
  <c r="E69" i="7"/>
  <c r="C39" i="7"/>
  <c r="C59" i="7" s="1"/>
  <c r="C70" i="7" s="1"/>
  <c r="C47" i="7"/>
  <c r="F57" i="7"/>
  <c r="F68" i="7" s="1"/>
  <c r="F46" i="7"/>
  <c r="F48" i="7" s="1"/>
  <c r="F37" i="7"/>
  <c r="F39" i="7" s="1"/>
  <c r="F16" i="7"/>
  <c r="F17" i="7" s="1"/>
  <c r="F58" i="7"/>
  <c r="F69" i="7" s="1"/>
  <c r="C49" i="7"/>
  <c r="C48" i="7"/>
  <c r="F47" i="7"/>
  <c r="C46" i="7"/>
  <c r="C45" i="7"/>
  <c r="C44" i="7"/>
  <c r="C38" i="7"/>
  <c r="C58" i="7" s="1"/>
  <c r="C69" i="7" s="1"/>
  <c r="C37" i="7"/>
  <c r="C57" i="7" s="1"/>
  <c r="C68" i="7" s="1"/>
  <c r="C36" i="7"/>
  <c r="C56" i="7" s="1"/>
  <c r="C67" i="7" s="1"/>
  <c r="C35" i="7"/>
  <c r="C55" i="7" s="1"/>
  <c r="C66" i="7" s="1"/>
  <c r="F28" i="7"/>
  <c r="F59" i="7" l="1"/>
  <c r="F70" i="7" s="1"/>
</calcChain>
</file>

<file path=xl/sharedStrings.xml><?xml version="1.0" encoding="utf-8"?>
<sst xmlns="http://schemas.openxmlformats.org/spreadsheetml/2006/main" count="133" uniqueCount="50">
  <si>
    <t>DYSTRYBUCJA</t>
  </si>
  <si>
    <t>Opis - składniki opłat</t>
  </si>
  <si>
    <t>Cena jednostkowa netto 
[zł]</t>
  </si>
  <si>
    <t>Sprzedaż</t>
  </si>
  <si>
    <t>Miejsce poboru energii</t>
  </si>
  <si>
    <t>Wartość netto
[zł]</t>
  </si>
  <si>
    <t>składnik zmienny stawki sieciowej             + stawka jakościowa [zł/kWh]</t>
  </si>
  <si>
    <t>całodobowa</t>
  </si>
  <si>
    <t>Strefy doby</t>
  </si>
  <si>
    <t>szczyt przedpołudniowy</t>
  </si>
  <si>
    <t>szczyt popołudniowy</t>
  </si>
  <si>
    <t>pozostałe      godziny doby</t>
  </si>
  <si>
    <t>całodobowy</t>
  </si>
  <si>
    <t>składnik zmienny stawki sieciowej                                    + stawka jakościowa [zł/kWh]</t>
  </si>
  <si>
    <t>składnik zmienny stawki sieciowej                                     + stawka jakościowa [zł/kWh]</t>
  </si>
  <si>
    <t>Taryfa C11</t>
  </si>
  <si>
    <t>załącznik nr 4</t>
  </si>
  <si>
    <t>Taryfa C23 LATO</t>
  </si>
  <si>
    <t xml:space="preserve">załącznik nr 3  </t>
  </si>
  <si>
    <t>Taryfa C23 ZIMA</t>
  </si>
  <si>
    <t>Taryfa B11</t>
  </si>
  <si>
    <t xml:space="preserve">załącznik nr 2  </t>
  </si>
  <si>
    <t>Taryfa B23 LATO</t>
  </si>
  <si>
    <t xml:space="preserve">załacznik nr 1 </t>
  </si>
  <si>
    <t>Taryfa B23 ZIMA</t>
  </si>
  <si>
    <t>Tabela nr 2</t>
  </si>
  <si>
    <t>Ogółem sprzedaż i dystrybucja (netto)</t>
  </si>
  <si>
    <t>cena energii elektrycznej
 (z opłatami handlowymi) [zł/kWh]</t>
  </si>
  <si>
    <t>składnik zmienny stawki sieciowej                                                  + stawka jakościowa [zł/kWh]</t>
  </si>
  <si>
    <t>cena energii elektrycznej [zł/kWh]</t>
  </si>
  <si>
    <t xml:space="preserve"> kWh</t>
  </si>
  <si>
    <t xml:space="preserve"> kW</t>
  </si>
  <si>
    <t>12m-cy</t>
  </si>
  <si>
    <t>opłata kogeneracyjna [zł/kWh]</t>
  </si>
  <si>
    <t>składnik stały stawki sieciowej 12 m-cy [zł/kW]</t>
  </si>
  <si>
    <t>opłata przejściowa za 12 m-cy [zł/kW]</t>
  </si>
  <si>
    <r>
      <t xml:space="preserve">FORMULARZ CENOWY 
(na </t>
    </r>
    <r>
      <rPr>
        <b/>
        <sz val="10"/>
        <rFont val="Arial CE"/>
        <charset val="238"/>
      </rPr>
      <t>sprzedaż i dystrybucję</t>
    </r>
    <r>
      <rPr>
        <b/>
        <sz val="10"/>
        <rFont val="Arial CE"/>
        <family val="2"/>
        <charset val="238"/>
      </rPr>
      <t xml:space="preserve"> energii elektrycznej  w podanej ilości na rok 2023 w obiektach 
eksploatowanych przez Saur Neptun Gdańsk S.A.)</t>
    </r>
  </si>
  <si>
    <r>
      <t>Ilość za 12</t>
    </r>
    <r>
      <rPr>
        <b/>
        <sz val="10"/>
        <rFont val="Arial CE"/>
        <charset val="238"/>
      </rPr>
      <t xml:space="preserve"> miesięcy</t>
    </r>
  </si>
  <si>
    <t>6m-cy</t>
  </si>
  <si>
    <t>opłata abonamentowa w 12 m-cach [zł/m-c]</t>
  </si>
  <si>
    <t>składnik stały stawki sieciowej 6 m-cy [zł/kW]</t>
  </si>
  <si>
    <t>opłata przejściowa za 6 m-cy [zł/kW]</t>
  </si>
  <si>
    <t>opłata abonamentowa w 6 m-cy [zł/m-c]</t>
  </si>
  <si>
    <t>opłata OZE za 6 m-cy  [zł/kWh]</t>
  </si>
  <si>
    <t>opłata OZE za 12 m-ce  [zł/kWh]</t>
  </si>
  <si>
    <t xml:space="preserve">Załącznik nr 2a do SWZ – Wzór formularza cenowego </t>
  </si>
  <si>
    <t>opłata mocowa za 12 m-ce [zł/kWh], współczynnik = 1</t>
  </si>
  <si>
    <t>opłata mocowa za 6 m-cy [zł/kWh], współczynnik = 1</t>
  </si>
  <si>
    <t xml:space="preserve">„Kompleksowa dostawa energii elektrycznej na 2023 rok” </t>
  </si>
  <si>
    <t>Postępowanie nr ZP – SAP/2/2022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</si>
</sst>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charset val="238"/>
    </font>
    <font>
      <i/>
      <sz val="8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23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3" fontId="0" fillId="0" borderId="9" xfId="0" applyNumberFormat="1" applyBorder="1" applyAlignment="1">
      <alignment horizontal="left" vertical="center"/>
    </xf>
    <xf numFmtId="164" fontId="6" fillId="0" borderId="15" xfId="0" applyNumberFormat="1" applyFont="1" applyBorder="1" applyAlignment="1">
      <alignment vertical="center"/>
    </xf>
    <xf numFmtId="4" fontId="0" fillId="0" borderId="3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left" vertical="center"/>
    </xf>
    <xf numFmtId="2" fontId="0" fillId="0" borderId="16" xfId="0" applyNumberFormat="1" applyBorder="1" applyAlignment="1">
      <alignment vertical="center"/>
    </xf>
    <xf numFmtId="4" fontId="0" fillId="0" borderId="5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23" xfId="0" applyBorder="1" applyAlignment="1">
      <alignment vertical="center"/>
    </xf>
    <xf numFmtId="0" fontId="0" fillId="0" borderId="4" xfId="0" applyBorder="1"/>
    <xf numFmtId="3" fontId="0" fillId="0" borderId="17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4" fontId="0" fillId="0" borderId="4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" fontId="0" fillId="0" borderId="2" xfId="0" applyNumberFormat="1" applyBorder="1"/>
    <xf numFmtId="164" fontId="0" fillId="0" borderId="15" xfId="0" applyNumberFormat="1" applyBorder="1" applyAlignment="1">
      <alignment vertical="center"/>
    </xf>
    <xf numFmtId="4" fontId="0" fillId="0" borderId="3" xfId="0" applyNumberFormat="1" applyBorder="1"/>
    <xf numFmtId="0" fontId="0" fillId="0" borderId="2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0" fillId="0" borderId="27" xfId="0" applyNumberFormat="1" applyBorder="1" applyAlignment="1">
      <alignment horizontal="right" vertical="center"/>
    </xf>
    <xf numFmtId="164" fontId="0" fillId="0" borderId="17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164" fontId="0" fillId="0" borderId="1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3" fontId="0" fillId="0" borderId="22" xfId="0" applyNumberFormat="1" applyBorder="1" applyAlignment="1">
      <alignment horizontal="left" vertical="center"/>
    </xf>
    <xf numFmtId="4" fontId="0" fillId="0" borderId="4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5" xfId="0" applyBorder="1" applyAlignment="1">
      <alignment vertical="center"/>
    </xf>
    <xf numFmtId="4" fontId="0" fillId="0" borderId="16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4" xfId="0" applyBorder="1"/>
    <xf numFmtId="3" fontId="0" fillId="0" borderId="21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8" xfId="0" applyFont="1" applyBorder="1"/>
    <xf numFmtId="0" fontId="9" fillId="0" borderId="22" xfId="0" applyFont="1" applyBorder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22" xfId="0" applyBorder="1"/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 vertical="center"/>
    </xf>
    <xf numFmtId="3" fontId="0" fillId="0" borderId="0" xfId="0" applyNumberFormat="1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A773-8C31-43AD-8DD0-9C2C3C6E1B75}">
  <sheetPr>
    <tabColor rgb="FFFFC000"/>
    <pageSetUpPr fitToPage="1"/>
  </sheetPr>
  <dimension ref="A1:H75"/>
  <sheetViews>
    <sheetView tabSelected="1" workbookViewId="0">
      <selection activeCell="L20" sqref="L20"/>
    </sheetView>
  </sheetViews>
  <sheetFormatPr defaultRowHeight="12.75" x14ac:dyDescent="0.2"/>
  <cols>
    <col min="1" max="1" width="14.140625" customWidth="1"/>
    <col min="2" max="2" width="17.7109375" customWidth="1"/>
    <col min="3" max="3" width="46.28515625" customWidth="1"/>
    <col min="4" max="4" width="13.42578125" customWidth="1"/>
    <col min="5" max="5" width="12.140625" customWidth="1"/>
    <col min="6" max="6" width="7.7109375" bestFit="1" customWidth="1"/>
    <col min="7" max="7" width="13.5703125" customWidth="1"/>
    <col min="8" max="8" width="17" bestFit="1" customWidth="1"/>
  </cols>
  <sheetData>
    <row r="1" spans="1:8" ht="12.75" customHeight="1" x14ac:dyDescent="0.2">
      <c r="A1" s="76" t="s">
        <v>49</v>
      </c>
      <c r="B1" s="76"/>
      <c r="H1" s="69"/>
    </row>
    <row r="2" spans="1:8" ht="41.25" customHeight="1" x14ac:dyDescent="0.2">
      <c r="E2" s="77" t="s">
        <v>45</v>
      </c>
      <c r="F2" s="77"/>
      <c r="G2" s="77"/>
      <c r="H2" s="77"/>
    </row>
    <row r="3" spans="1:8" x14ac:dyDescent="0.2">
      <c r="A3" s="76"/>
      <c r="B3" s="76"/>
    </row>
    <row r="4" spans="1:8" ht="12.75" customHeight="1" x14ac:dyDescent="0.25">
      <c r="A4" s="78" t="s">
        <v>48</v>
      </c>
      <c r="B4" s="78"/>
      <c r="C4" s="78"/>
      <c r="D4" s="78"/>
      <c r="E4" s="78"/>
      <c r="F4" s="78"/>
      <c r="G4" s="78"/>
      <c r="H4" s="78"/>
    </row>
    <row r="5" spans="1:8" ht="13.5" thickBot="1" x14ac:dyDescent="0.25">
      <c r="A5" s="2"/>
    </row>
    <row r="6" spans="1:8" ht="46.5" customHeight="1" thickBot="1" x14ac:dyDescent="0.25">
      <c r="A6" s="61" t="s">
        <v>25</v>
      </c>
      <c r="B6" s="79" t="s">
        <v>36</v>
      </c>
      <c r="C6" s="79"/>
      <c r="D6" s="79"/>
      <c r="E6" s="79"/>
      <c r="F6" s="79"/>
      <c r="G6" s="79"/>
      <c r="H6" s="80"/>
    </row>
    <row r="7" spans="1:8" ht="13.5" hidden="1" customHeight="1" x14ac:dyDescent="0.2">
      <c r="A7" s="3"/>
      <c r="B7" s="73"/>
      <c r="C7" s="74"/>
      <c r="D7" s="74"/>
      <c r="E7" s="74"/>
      <c r="F7" s="74"/>
      <c r="G7" s="74"/>
      <c r="H7" s="75"/>
    </row>
    <row r="8" spans="1:8" ht="51.75" thickBot="1" x14ac:dyDescent="0.25">
      <c r="A8" s="4" t="s">
        <v>4</v>
      </c>
      <c r="B8" s="5"/>
      <c r="C8" s="6" t="s">
        <v>1</v>
      </c>
      <c r="D8" s="70" t="s">
        <v>8</v>
      </c>
      <c r="E8" s="84" t="s">
        <v>37</v>
      </c>
      <c r="F8" s="85"/>
      <c r="G8" s="72" t="s">
        <v>2</v>
      </c>
      <c r="H8" s="72" t="s">
        <v>5</v>
      </c>
    </row>
    <row r="9" spans="1:8" ht="21" customHeight="1" thickBot="1" x14ac:dyDescent="0.25">
      <c r="A9" s="7">
        <v>1</v>
      </c>
      <c r="B9" s="8">
        <v>2</v>
      </c>
      <c r="C9" s="9">
        <v>3</v>
      </c>
      <c r="D9" s="10">
        <v>4</v>
      </c>
      <c r="E9" s="86">
        <v>5</v>
      </c>
      <c r="F9" s="87"/>
      <c r="G9" s="11">
        <v>6</v>
      </c>
      <c r="H9" s="12">
        <v>7</v>
      </c>
    </row>
    <row r="10" spans="1:8" ht="15.75" thickBot="1" x14ac:dyDescent="0.25">
      <c r="A10" s="81" t="s">
        <v>15</v>
      </c>
      <c r="B10" s="82"/>
      <c r="C10" s="82"/>
      <c r="D10" s="82"/>
      <c r="E10" s="82"/>
      <c r="F10" s="82"/>
      <c r="G10" s="82"/>
      <c r="H10" s="83"/>
    </row>
    <row r="11" spans="1:8" ht="26.25" thickBot="1" x14ac:dyDescent="0.25">
      <c r="A11" s="88" t="s">
        <v>16</v>
      </c>
      <c r="B11" s="71" t="s">
        <v>3</v>
      </c>
      <c r="C11" s="13" t="s">
        <v>27</v>
      </c>
      <c r="D11" s="14" t="s">
        <v>7</v>
      </c>
      <c r="E11" s="106">
        <v>1117980</v>
      </c>
      <c r="F11" s="15" t="s">
        <v>30</v>
      </c>
      <c r="G11" s="16"/>
      <c r="H11" s="17"/>
    </row>
    <row r="12" spans="1:8" ht="25.5" x14ac:dyDescent="0.2">
      <c r="A12" s="89"/>
      <c r="B12" s="91" t="s">
        <v>0</v>
      </c>
      <c r="C12" s="13" t="s">
        <v>28</v>
      </c>
      <c r="D12" s="14" t="s">
        <v>12</v>
      </c>
      <c r="E12" s="107">
        <f>E11</f>
        <v>1117980</v>
      </c>
      <c r="F12" s="19" t="s">
        <v>30</v>
      </c>
      <c r="G12" s="16"/>
      <c r="H12" s="17"/>
    </row>
    <row r="13" spans="1:8" x14ac:dyDescent="0.2">
      <c r="A13" s="89"/>
      <c r="B13" s="92"/>
      <c r="C13" s="20" t="s">
        <v>34</v>
      </c>
      <c r="D13" s="21"/>
      <c r="E13" s="108">
        <v>24324</v>
      </c>
      <c r="F13" s="23" t="s">
        <v>31</v>
      </c>
      <c r="G13" s="24"/>
      <c r="H13" s="25"/>
    </row>
    <row r="14" spans="1:8" ht="12.75" customHeight="1" x14ac:dyDescent="0.2">
      <c r="A14" s="89"/>
      <c r="B14" s="92"/>
      <c r="C14" s="20" t="s">
        <v>35</v>
      </c>
      <c r="D14" s="21"/>
      <c r="E14" s="109">
        <v>24324</v>
      </c>
      <c r="F14" s="26" t="s">
        <v>31</v>
      </c>
      <c r="G14" s="27"/>
      <c r="H14" s="25"/>
    </row>
    <row r="15" spans="1:8" ht="12.75" customHeight="1" x14ac:dyDescent="0.2">
      <c r="A15" s="89"/>
      <c r="B15" s="92"/>
      <c r="C15" s="28" t="s">
        <v>39</v>
      </c>
      <c r="D15" s="21"/>
      <c r="E15" s="110">
        <v>2028</v>
      </c>
      <c r="F15" s="30" t="s">
        <v>32</v>
      </c>
      <c r="G15" s="31"/>
      <c r="H15" s="25"/>
    </row>
    <row r="16" spans="1:8" ht="12.75" customHeight="1" x14ac:dyDescent="0.2">
      <c r="A16" s="89"/>
      <c r="B16" s="92"/>
      <c r="C16" s="64" t="s">
        <v>44</v>
      </c>
      <c r="D16" s="62"/>
      <c r="E16" s="108">
        <f>E11</f>
        <v>1117980</v>
      </c>
      <c r="F16" s="30" t="str">
        <f>F15</f>
        <v>12m-cy</v>
      </c>
      <c r="G16" s="63"/>
      <c r="H16" s="25"/>
    </row>
    <row r="17" spans="1:8" ht="12.75" customHeight="1" x14ac:dyDescent="0.2">
      <c r="A17" s="89"/>
      <c r="B17" s="92"/>
      <c r="C17" s="64" t="s">
        <v>46</v>
      </c>
      <c r="D17" s="62"/>
      <c r="E17" s="108">
        <v>447192</v>
      </c>
      <c r="F17" s="30" t="str">
        <f>F16</f>
        <v>12m-cy</v>
      </c>
      <c r="G17" s="63"/>
      <c r="H17" s="25"/>
    </row>
    <row r="18" spans="1:8" ht="13.5" customHeight="1" thickBot="1" x14ac:dyDescent="0.25">
      <c r="A18" s="90"/>
      <c r="B18" s="93"/>
      <c r="C18" s="32" t="s">
        <v>33</v>
      </c>
      <c r="D18" s="33"/>
      <c r="E18" s="111">
        <f>E11</f>
        <v>1117980</v>
      </c>
      <c r="F18" s="34" t="s">
        <v>30</v>
      </c>
      <c r="G18" s="35"/>
      <c r="H18" s="36"/>
    </row>
    <row r="19" spans="1:8" ht="15.75" thickBot="1" x14ac:dyDescent="0.25">
      <c r="A19" s="81" t="s">
        <v>17</v>
      </c>
      <c r="B19" s="82"/>
      <c r="C19" s="82"/>
      <c r="D19" s="82"/>
      <c r="E19" s="82"/>
      <c r="F19" s="82"/>
      <c r="G19" s="82"/>
      <c r="H19" s="83"/>
    </row>
    <row r="20" spans="1:8" ht="15.75" thickBot="1" x14ac:dyDescent="0.25">
      <c r="A20" s="94" t="s">
        <v>18</v>
      </c>
      <c r="B20" s="71" t="s">
        <v>3</v>
      </c>
      <c r="C20" s="37" t="s">
        <v>29</v>
      </c>
      <c r="D20" s="38" t="s">
        <v>7</v>
      </c>
      <c r="E20" s="39">
        <f>SUM(E21:E23)</f>
        <v>551103.50000000012</v>
      </c>
      <c r="F20" s="15" t="s">
        <v>30</v>
      </c>
      <c r="G20" s="40"/>
      <c r="H20" s="41"/>
    </row>
    <row r="21" spans="1:8" ht="25.5" x14ac:dyDescent="0.2">
      <c r="A21" s="95"/>
      <c r="B21" s="91" t="s">
        <v>0</v>
      </c>
      <c r="C21" s="42" t="s">
        <v>14</v>
      </c>
      <c r="D21" s="43" t="s">
        <v>9</v>
      </c>
      <c r="E21" s="18">
        <v>110670.9124983115</v>
      </c>
      <c r="F21" s="19" t="s">
        <v>30</v>
      </c>
      <c r="G21" s="40"/>
      <c r="H21" s="44"/>
    </row>
    <row r="22" spans="1:8" ht="25.5" x14ac:dyDescent="0.2">
      <c r="A22" s="95"/>
      <c r="B22" s="97"/>
      <c r="C22" s="45" t="s">
        <v>13</v>
      </c>
      <c r="D22" s="46" t="s">
        <v>10</v>
      </c>
      <c r="E22" s="47">
        <v>59949.186214038084</v>
      </c>
      <c r="F22" s="34" t="s">
        <v>30</v>
      </c>
      <c r="G22" s="48"/>
      <c r="H22" s="49"/>
    </row>
    <row r="23" spans="1:8" ht="25.5" x14ac:dyDescent="0.2">
      <c r="A23" s="95"/>
      <c r="B23" s="97"/>
      <c r="C23" s="50" t="s">
        <v>6</v>
      </c>
      <c r="D23" s="46" t="s">
        <v>11</v>
      </c>
      <c r="E23" s="47">
        <v>380483.40128765051</v>
      </c>
      <c r="F23" s="34" t="s">
        <v>30</v>
      </c>
      <c r="G23" s="51"/>
      <c r="H23" s="49"/>
    </row>
    <row r="24" spans="1:8" ht="12.75" customHeight="1" x14ac:dyDescent="0.2">
      <c r="A24" s="95"/>
      <c r="B24" s="97"/>
      <c r="C24" s="20" t="s">
        <v>40</v>
      </c>
      <c r="D24" s="21"/>
      <c r="E24" s="47">
        <v>3450</v>
      </c>
      <c r="F24" s="23" t="s">
        <v>31</v>
      </c>
      <c r="G24" s="52"/>
      <c r="H24" s="49"/>
    </row>
    <row r="25" spans="1:8" x14ac:dyDescent="0.2">
      <c r="A25" s="95"/>
      <c r="B25" s="98"/>
      <c r="C25" s="20" t="s">
        <v>41</v>
      </c>
      <c r="D25" s="21"/>
      <c r="E25" s="47">
        <v>3450</v>
      </c>
      <c r="F25" s="26" t="s">
        <v>31</v>
      </c>
      <c r="G25" s="27"/>
      <c r="H25" s="49"/>
    </row>
    <row r="26" spans="1:8" x14ac:dyDescent="0.2">
      <c r="A26" s="95"/>
      <c r="B26" s="98"/>
      <c r="C26" s="28" t="s">
        <v>42</v>
      </c>
      <c r="D26" s="21"/>
      <c r="E26" s="47">
        <v>108</v>
      </c>
      <c r="F26" s="30" t="s">
        <v>38</v>
      </c>
      <c r="G26" s="31"/>
      <c r="H26" s="49"/>
    </row>
    <row r="27" spans="1:8" x14ac:dyDescent="0.2">
      <c r="A27" s="95"/>
      <c r="B27" s="98"/>
      <c r="C27" s="64" t="s">
        <v>43</v>
      </c>
      <c r="D27" s="62"/>
      <c r="E27" s="47">
        <v>551103.50000000012</v>
      </c>
      <c r="F27" s="34" t="s">
        <v>30</v>
      </c>
      <c r="G27" s="63"/>
      <c r="H27" s="49"/>
    </row>
    <row r="28" spans="1:8" x14ac:dyDescent="0.2">
      <c r="A28" s="95"/>
      <c r="B28" s="98"/>
      <c r="C28" s="28" t="s">
        <v>47</v>
      </c>
      <c r="D28" s="21"/>
      <c r="E28" s="22">
        <v>270040.71500000003</v>
      </c>
      <c r="F28" s="23" t="str">
        <f>F26</f>
        <v>6m-cy</v>
      </c>
      <c r="G28" s="63"/>
      <c r="H28" s="49"/>
    </row>
    <row r="29" spans="1:8" ht="13.5" thickBot="1" x14ac:dyDescent="0.25">
      <c r="A29" s="96"/>
      <c r="B29" s="99"/>
      <c r="C29" s="53" t="s">
        <v>33</v>
      </c>
      <c r="D29" s="67"/>
      <c r="E29" s="68">
        <v>551103.50000000012</v>
      </c>
      <c r="F29" s="54" t="s">
        <v>30</v>
      </c>
      <c r="G29" s="35"/>
      <c r="H29" s="55"/>
    </row>
    <row r="30" spans="1:8" ht="15.75" thickBot="1" x14ac:dyDescent="0.25">
      <c r="A30" s="100" t="s">
        <v>19</v>
      </c>
      <c r="B30" s="101"/>
      <c r="C30" s="101"/>
      <c r="D30" s="101"/>
      <c r="E30" s="101"/>
      <c r="F30" s="101"/>
      <c r="G30" s="101"/>
      <c r="H30" s="102"/>
    </row>
    <row r="31" spans="1:8" ht="15.75" thickBot="1" x14ac:dyDescent="0.25">
      <c r="A31" s="94" t="s">
        <v>18</v>
      </c>
      <c r="B31" s="71" t="s">
        <v>3</v>
      </c>
      <c r="C31" s="37" t="s">
        <v>29</v>
      </c>
      <c r="D31" s="38" t="s">
        <v>7</v>
      </c>
      <c r="E31" s="18">
        <f>SUM(E32:E34)</f>
        <v>633896.50000000035</v>
      </c>
      <c r="F31" s="15" t="s">
        <v>30</v>
      </c>
      <c r="G31" s="40"/>
      <c r="H31" s="41"/>
    </row>
    <row r="32" spans="1:8" ht="25.5" x14ac:dyDescent="0.2">
      <c r="A32" s="95"/>
      <c r="B32" s="91" t="s">
        <v>0</v>
      </c>
      <c r="C32" s="42" t="s">
        <v>14</v>
      </c>
      <c r="D32" s="43" t="s">
        <v>9</v>
      </c>
      <c r="E32" s="18">
        <f>124905.432363014-100</f>
        <v>124805.432363014</v>
      </c>
      <c r="F32" s="19" t="s">
        <v>30</v>
      </c>
      <c r="G32" s="40"/>
      <c r="H32" s="44"/>
    </row>
    <row r="33" spans="1:8" ht="25.5" x14ac:dyDescent="0.2">
      <c r="A33" s="95"/>
      <c r="B33" s="97"/>
      <c r="C33" s="45" t="s">
        <v>13</v>
      </c>
      <c r="D33" s="46" t="s">
        <v>10</v>
      </c>
      <c r="E33" s="47">
        <v>96607.899828767127</v>
      </c>
      <c r="F33" s="34" t="s">
        <v>30</v>
      </c>
      <c r="G33" s="48"/>
      <c r="H33" s="49"/>
    </row>
    <row r="34" spans="1:8" ht="25.5" x14ac:dyDescent="0.2">
      <c r="A34" s="95"/>
      <c r="B34" s="97"/>
      <c r="C34" s="45" t="s">
        <v>13</v>
      </c>
      <c r="D34" s="46" t="s">
        <v>11</v>
      </c>
      <c r="E34" s="22">
        <v>412483.16780821921</v>
      </c>
      <c r="F34" s="34" t="s">
        <v>30</v>
      </c>
      <c r="G34" s="51"/>
      <c r="H34" s="49"/>
    </row>
    <row r="35" spans="1:8" ht="12.75" customHeight="1" x14ac:dyDescent="0.2">
      <c r="A35" s="95"/>
      <c r="B35" s="97"/>
      <c r="C35" s="20" t="str">
        <f>C24</f>
        <v>składnik stały stawki sieciowej 6 m-cy [zł/kW]</v>
      </c>
      <c r="D35" s="21"/>
      <c r="E35" s="22">
        <v>3450</v>
      </c>
      <c r="F35" s="23" t="s">
        <v>31</v>
      </c>
      <c r="G35" s="65"/>
      <c r="H35" s="49"/>
    </row>
    <row r="36" spans="1:8" x14ac:dyDescent="0.2">
      <c r="A36" s="95"/>
      <c r="B36" s="98"/>
      <c r="C36" s="20" t="str">
        <f>C25</f>
        <v>opłata przejściowa za 6 m-cy [zł/kW]</v>
      </c>
      <c r="D36" s="21"/>
      <c r="E36" s="22">
        <v>3450</v>
      </c>
      <c r="F36" s="23" t="s">
        <v>31</v>
      </c>
      <c r="G36" s="31"/>
      <c r="H36" s="49"/>
    </row>
    <row r="37" spans="1:8" x14ac:dyDescent="0.2">
      <c r="A37" s="95"/>
      <c r="B37" s="98"/>
      <c r="C37" s="28" t="str">
        <f>C26</f>
        <v>opłata abonamentowa w 6 m-cy [zł/m-c]</v>
      </c>
      <c r="D37" s="21"/>
      <c r="E37" s="22">
        <v>108</v>
      </c>
      <c r="F37" s="30" t="str">
        <f>F26</f>
        <v>6m-cy</v>
      </c>
      <c r="G37" s="27"/>
      <c r="H37" s="49"/>
    </row>
    <row r="38" spans="1:8" x14ac:dyDescent="0.2">
      <c r="A38" s="95"/>
      <c r="B38" s="98"/>
      <c r="C38" s="64" t="str">
        <f>C27</f>
        <v>opłata OZE za 6 m-cy  [zł/kWh]</v>
      </c>
      <c r="D38" s="62"/>
      <c r="E38" s="22">
        <v>633996.49999999977</v>
      </c>
      <c r="F38" s="34" t="s">
        <v>30</v>
      </c>
      <c r="G38" s="66"/>
      <c r="H38" s="49"/>
    </row>
    <row r="39" spans="1:8" x14ac:dyDescent="0.2">
      <c r="A39" s="95"/>
      <c r="B39" s="98"/>
      <c r="C39" s="64" t="str">
        <f>C28</f>
        <v>opłata mocowa za 6 m-cy [zł/kWh], współczynnik = 1</v>
      </c>
      <c r="D39" s="62"/>
      <c r="E39" s="22">
        <v>310658.28499999986</v>
      </c>
      <c r="F39" s="34" t="str">
        <f>F37</f>
        <v>6m-cy</v>
      </c>
      <c r="G39" s="66"/>
      <c r="H39" s="49"/>
    </row>
    <row r="40" spans="1:8" ht="13.5" thickBot="1" x14ac:dyDescent="0.25">
      <c r="A40" s="96"/>
      <c r="B40" s="99"/>
      <c r="C40" s="32" t="s">
        <v>33</v>
      </c>
      <c r="D40" s="33"/>
      <c r="E40" s="22">
        <v>633996.49999999977</v>
      </c>
      <c r="F40" s="34" t="s">
        <v>30</v>
      </c>
      <c r="G40" s="35"/>
      <c r="H40" s="55"/>
    </row>
    <row r="41" spans="1:8" ht="15.75" thickBot="1" x14ac:dyDescent="0.25">
      <c r="A41" s="81" t="s">
        <v>20</v>
      </c>
      <c r="B41" s="82"/>
      <c r="C41" s="82"/>
      <c r="D41" s="82"/>
      <c r="E41" s="82"/>
      <c r="F41" s="82"/>
      <c r="G41" s="82"/>
      <c r="H41" s="83"/>
    </row>
    <row r="42" spans="1:8" ht="15.75" thickBot="1" x14ac:dyDescent="0.25">
      <c r="A42" s="88" t="s">
        <v>21</v>
      </c>
      <c r="B42" s="71" t="s">
        <v>3</v>
      </c>
      <c r="C42" s="56" t="s">
        <v>29</v>
      </c>
      <c r="D42" s="14" t="s">
        <v>7</v>
      </c>
      <c r="E42" s="1">
        <f>SUM(E43)</f>
        <v>69000</v>
      </c>
      <c r="F42" s="15" t="s">
        <v>30</v>
      </c>
      <c r="G42" s="16"/>
      <c r="H42" s="41"/>
    </row>
    <row r="43" spans="1:8" ht="25.5" x14ac:dyDescent="0.2">
      <c r="A43" s="89"/>
      <c r="B43" s="91" t="s">
        <v>0</v>
      </c>
      <c r="C43" s="57" t="s">
        <v>13</v>
      </c>
      <c r="D43" s="14" t="s">
        <v>12</v>
      </c>
      <c r="E43" s="18">
        <v>69000</v>
      </c>
      <c r="F43" s="19" t="s">
        <v>30</v>
      </c>
      <c r="G43" s="16"/>
      <c r="H43" s="44"/>
    </row>
    <row r="44" spans="1:8" x14ac:dyDescent="0.2">
      <c r="A44" s="89"/>
      <c r="B44" s="98"/>
      <c r="C44" s="20" t="str">
        <f>C13</f>
        <v>składnik stały stawki sieciowej 12 m-cy [zł/kW]</v>
      </c>
      <c r="D44" s="21"/>
      <c r="E44" s="22">
        <v>732</v>
      </c>
      <c r="F44" s="23" t="s">
        <v>31</v>
      </c>
      <c r="G44" s="24"/>
      <c r="H44" s="49"/>
    </row>
    <row r="45" spans="1:8" x14ac:dyDescent="0.2">
      <c r="A45" s="89"/>
      <c r="B45" s="98"/>
      <c r="C45" s="20" t="str">
        <f t="shared" ref="C45:C49" si="0">C14</f>
        <v>opłata przejściowa za 12 m-cy [zł/kW]</v>
      </c>
      <c r="D45" s="21"/>
      <c r="E45" s="22">
        <v>732</v>
      </c>
      <c r="F45" s="23" t="s">
        <v>31</v>
      </c>
      <c r="G45" s="31"/>
      <c r="H45" s="49"/>
    </row>
    <row r="46" spans="1:8" x14ac:dyDescent="0.2">
      <c r="A46" s="89"/>
      <c r="B46" s="98"/>
      <c r="C46" s="20" t="str">
        <f t="shared" si="0"/>
        <v>opłata abonamentowa w 12 m-cach [zł/m-c]</v>
      </c>
      <c r="D46" s="21"/>
      <c r="E46" s="29">
        <v>36</v>
      </c>
      <c r="F46" s="30" t="str">
        <f>F15</f>
        <v>12m-cy</v>
      </c>
      <c r="G46" s="27"/>
      <c r="H46" s="49"/>
    </row>
    <row r="47" spans="1:8" x14ac:dyDescent="0.2">
      <c r="A47" s="89"/>
      <c r="B47" s="98"/>
      <c r="C47" s="20" t="str">
        <f>C16</f>
        <v>opłata OZE za 12 m-ce  [zł/kWh]</v>
      </c>
      <c r="D47" s="62"/>
      <c r="E47" s="22">
        <v>69000</v>
      </c>
      <c r="F47" s="34" t="str">
        <f>F38</f>
        <v xml:space="preserve"> kWh</v>
      </c>
      <c r="G47" s="66"/>
      <c r="H47" s="49"/>
    </row>
    <row r="48" spans="1:8" x14ac:dyDescent="0.2">
      <c r="A48" s="89"/>
      <c r="B48" s="98"/>
      <c r="C48" s="20" t="str">
        <f t="shared" si="0"/>
        <v>opłata mocowa za 12 m-ce [zł/kWh], współczynnik = 1</v>
      </c>
      <c r="D48" s="62"/>
      <c r="E48" s="22">
        <v>29670</v>
      </c>
      <c r="F48" s="34" t="str">
        <f>F46</f>
        <v>12m-cy</v>
      </c>
      <c r="G48" s="66"/>
      <c r="H48" s="49"/>
    </row>
    <row r="49" spans="1:8" ht="13.5" thickBot="1" x14ac:dyDescent="0.25">
      <c r="A49" s="90"/>
      <c r="B49" s="99"/>
      <c r="C49" s="20" t="str">
        <f t="shared" si="0"/>
        <v>opłata kogeneracyjna [zł/kWh]</v>
      </c>
      <c r="D49" s="33"/>
      <c r="E49" s="1">
        <v>69000</v>
      </c>
      <c r="F49" s="34" t="s">
        <v>30</v>
      </c>
      <c r="G49" s="35"/>
      <c r="H49" s="49"/>
    </row>
    <row r="50" spans="1:8" ht="15.75" thickBot="1" x14ac:dyDescent="0.25">
      <c r="A50" s="81" t="s">
        <v>22</v>
      </c>
      <c r="B50" s="82"/>
      <c r="C50" s="82"/>
      <c r="D50" s="82"/>
      <c r="E50" s="82"/>
      <c r="F50" s="82"/>
      <c r="G50" s="82"/>
      <c r="H50" s="83"/>
    </row>
    <row r="51" spans="1:8" ht="15.75" thickBot="1" x14ac:dyDescent="0.25">
      <c r="A51" s="94" t="s">
        <v>23</v>
      </c>
      <c r="B51" s="71" t="s">
        <v>3</v>
      </c>
      <c r="C51" s="58" t="s">
        <v>29</v>
      </c>
      <c r="D51" s="38" t="s">
        <v>7</v>
      </c>
      <c r="E51" s="1">
        <f>SUM(E52:E54)</f>
        <v>18398020</v>
      </c>
      <c r="F51" s="15" t="s">
        <v>30</v>
      </c>
      <c r="G51" s="40"/>
      <c r="H51" s="41"/>
    </row>
    <row r="52" spans="1:8" ht="25.5" x14ac:dyDescent="0.2">
      <c r="A52" s="95"/>
      <c r="B52" s="91" t="s">
        <v>0</v>
      </c>
      <c r="C52" s="42" t="s">
        <v>14</v>
      </c>
      <c r="D52" s="43" t="s">
        <v>9</v>
      </c>
      <c r="E52" s="18">
        <v>3010000</v>
      </c>
      <c r="F52" s="19" t="s">
        <v>30</v>
      </c>
      <c r="G52" s="40"/>
      <c r="H52" s="44"/>
    </row>
    <row r="53" spans="1:8" ht="25.5" x14ac:dyDescent="0.2">
      <c r="A53" s="95"/>
      <c r="B53" s="97"/>
      <c r="C53" s="45" t="s">
        <v>13</v>
      </c>
      <c r="D53" s="46" t="s">
        <v>10</v>
      </c>
      <c r="E53" s="47">
        <v>1670000</v>
      </c>
      <c r="F53" s="34" t="s">
        <v>30</v>
      </c>
      <c r="G53" s="48"/>
      <c r="H53" s="49"/>
    </row>
    <row r="54" spans="1:8" ht="25.5" x14ac:dyDescent="0.2">
      <c r="A54" s="95"/>
      <c r="B54" s="97"/>
      <c r="C54" s="50" t="s">
        <v>6</v>
      </c>
      <c r="D54" s="46" t="s">
        <v>11</v>
      </c>
      <c r="E54" s="22">
        <f>13720000-1980</f>
        <v>13718020</v>
      </c>
      <c r="F54" s="34" t="s">
        <v>30</v>
      </c>
      <c r="G54" s="51"/>
      <c r="H54" s="49"/>
    </row>
    <row r="55" spans="1:8" ht="12.75" customHeight="1" x14ac:dyDescent="0.2">
      <c r="A55" s="95"/>
      <c r="B55" s="97"/>
      <c r="C55" s="20" t="str">
        <f>C35</f>
        <v>składnik stały stawki sieciowej 6 m-cy [zł/kW]</v>
      </c>
      <c r="D55" s="21"/>
      <c r="E55" s="22">
        <v>48734</v>
      </c>
      <c r="F55" s="23" t="s">
        <v>31</v>
      </c>
      <c r="G55" s="27"/>
      <c r="H55" s="49"/>
    </row>
    <row r="56" spans="1:8" x14ac:dyDescent="0.2">
      <c r="A56" s="95"/>
      <c r="B56" s="98"/>
      <c r="C56" s="20" t="str">
        <f>C36</f>
        <v>opłata przejściowa za 6 m-cy [zł/kW]</v>
      </c>
      <c r="D56" s="21"/>
      <c r="E56" s="22">
        <v>48734</v>
      </c>
      <c r="F56" s="23" t="s">
        <v>31</v>
      </c>
      <c r="G56" s="31"/>
      <c r="H56" s="49"/>
    </row>
    <row r="57" spans="1:8" x14ac:dyDescent="0.2">
      <c r="A57" s="95"/>
      <c r="B57" s="98"/>
      <c r="C57" s="20" t="str">
        <f>C37</f>
        <v>opłata abonamentowa w 6 m-cy [zł/m-c]</v>
      </c>
      <c r="D57" s="21"/>
      <c r="E57" s="29">
        <v>192</v>
      </c>
      <c r="F57" s="30" t="str">
        <f>F26</f>
        <v>6m-cy</v>
      </c>
      <c r="G57" s="27"/>
      <c r="H57" s="49"/>
    </row>
    <row r="58" spans="1:8" x14ac:dyDescent="0.2">
      <c r="A58" s="95"/>
      <c r="B58" s="98"/>
      <c r="C58" s="64" t="str">
        <f>C38</f>
        <v>opłata OZE za 6 m-cy  [zł/kWh]</v>
      </c>
      <c r="D58" s="62"/>
      <c r="E58" s="22">
        <f>E51</f>
        <v>18398020</v>
      </c>
      <c r="F58" s="34" t="str">
        <f>F53</f>
        <v xml:space="preserve"> kWh</v>
      </c>
      <c r="G58" s="66"/>
      <c r="H58" s="49"/>
    </row>
    <row r="59" spans="1:8" x14ac:dyDescent="0.2">
      <c r="A59" s="95"/>
      <c r="B59" s="98"/>
      <c r="C59" s="64" t="str">
        <f>C39</f>
        <v>opłata mocowa za 6 m-cy [zł/kWh], współczynnik = 1</v>
      </c>
      <c r="D59" s="62"/>
      <c r="E59" s="22">
        <v>8923590.3375000004</v>
      </c>
      <c r="F59" s="34" t="str">
        <f>F57</f>
        <v>6m-cy</v>
      </c>
      <c r="G59" s="66"/>
      <c r="H59" s="49"/>
    </row>
    <row r="60" spans="1:8" ht="13.5" thickBot="1" x14ac:dyDescent="0.25">
      <c r="A60" s="96"/>
      <c r="B60" s="99"/>
      <c r="C60" s="32" t="s">
        <v>33</v>
      </c>
      <c r="D60" s="33"/>
      <c r="E60" s="1">
        <f>E51</f>
        <v>18398020</v>
      </c>
      <c r="F60" s="34" t="s">
        <v>30</v>
      </c>
      <c r="G60" s="35"/>
      <c r="H60" s="55"/>
    </row>
    <row r="61" spans="1:8" ht="15.75" thickBot="1" x14ac:dyDescent="0.25">
      <c r="A61" s="81" t="s">
        <v>24</v>
      </c>
      <c r="B61" s="82"/>
      <c r="C61" s="82"/>
      <c r="D61" s="82"/>
      <c r="E61" s="82"/>
      <c r="F61" s="82"/>
      <c r="G61" s="82"/>
      <c r="H61" s="83"/>
    </row>
    <row r="62" spans="1:8" ht="15.75" thickBot="1" x14ac:dyDescent="0.25">
      <c r="A62" s="94" t="s">
        <v>23</v>
      </c>
      <c r="B62" s="71" t="s">
        <v>3</v>
      </c>
      <c r="C62" s="56" t="s">
        <v>29</v>
      </c>
      <c r="D62" s="38" t="s">
        <v>7</v>
      </c>
      <c r="E62" s="18">
        <f>SUM(E63:E65)</f>
        <v>19230000</v>
      </c>
      <c r="F62" s="15" t="s">
        <v>30</v>
      </c>
      <c r="G62" s="40"/>
      <c r="H62" s="41"/>
    </row>
    <row r="63" spans="1:8" ht="25.5" x14ac:dyDescent="0.2">
      <c r="A63" s="95"/>
      <c r="B63" s="91" t="s">
        <v>0</v>
      </c>
      <c r="C63" s="59" t="s">
        <v>13</v>
      </c>
      <c r="D63" s="43" t="s">
        <v>9</v>
      </c>
      <c r="E63" s="18">
        <v>3140000</v>
      </c>
      <c r="F63" s="19" t="s">
        <v>30</v>
      </c>
      <c r="G63" s="40"/>
      <c r="H63" s="44"/>
    </row>
    <row r="64" spans="1:8" ht="25.5" x14ac:dyDescent="0.2">
      <c r="A64" s="95"/>
      <c r="B64" s="97"/>
      <c r="C64" s="50" t="s">
        <v>28</v>
      </c>
      <c r="D64" s="46" t="s">
        <v>10</v>
      </c>
      <c r="E64" s="47">
        <v>2900000</v>
      </c>
      <c r="F64" s="34" t="s">
        <v>30</v>
      </c>
      <c r="G64" s="48"/>
      <c r="H64" s="49"/>
    </row>
    <row r="65" spans="1:8" ht="25.5" x14ac:dyDescent="0.2">
      <c r="A65" s="95"/>
      <c r="B65" s="97"/>
      <c r="C65" s="45" t="s">
        <v>13</v>
      </c>
      <c r="D65" s="46" t="s">
        <v>11</v>
      </c>
      <c r="E65" s="22">
        <v>13190000</v>
      </c>
      <c r="F65" s="34" t="s">
        <v>30</v>
      </c>
      <c r="G65" s="51"/>
      <c r="H65" s="49"/>
    </row>
    <row r="66" spans="1:8" x14ac:dyDescent="0.2">
      <c r="A66" s="95"/>
      <c r="B66" s="97"/>
      <c r="C66" s="20" t="str">
        <f>C55</f>
        <v>składnik stały stawki sieciowej 6 m-cy [zł/kW]</v>
      </c>
      <c r="D66" s="21"/>
      <c r="E66" s="22">
        <v>52659</v>
      </c>
      <c r="F66" s="23" t="s">
        <v>31</v>
      </c>
      <c r="G66" s="52"/>
      <c r="H66" s="49"/>
    </row>
    <row r="67" spans="1:8" x14ac:dyDescent="0.2">
      <c r="A67" s="95"/>
      <c r="B67" s="98"/>
      <c r="C67" s="20" t="str">
        <f t="shared" ref="C67:C68" si="1">C56</f>
        <v>opłata przejściowa za 6 m-cy [zł/kW]</v>
      </c>
      <c r="D67" s="21"/>
      <c r="E67" s="22">
        <v>52659</v>
      </c>
      <c r="F67" s="23" t="s">
        <v>31</v>
      </c>
      <c r="G67" s="31"/>
      <c r="H67" s="49"/>
    </row>
    <row r="68" spans="1:8" x14ac:dyDescent="0.2">
      <c r="A68" s="95"/>
      <c r="B68" s="98"/>
      <c r="C68" s="20" t="str">
        <f t="shared" si="1"/>
        <v>opłata abonamentowa w 6 m-cy [zł/m-c]</v>
      </c>
      <c r="D68" s="21"/>
      <c r="E68" s="29">
        <v>192</v>
      </c>
      <c r="F68" s="30" t="str">
        <f>F57</f>
        <v>6m-cy</v>
      </c>
      <c r="G68" s="27"/>
      <c r="H68" s="49"/>
    </row>
    <row r="69" spans="1:8" x14ac:dyDescent="0.2">
      <c r="A69" s="95"/>
      <c r="B69" s="98"/>
      <c r="C69" s="64" t="str">
        <f>C58</f>
        <v>opłata OZE za 6 m-cy  [zł/kWh]</v>
      </c>
      <c r="D69" s="62"/>
      <c r="E69" s="22">
        <f>E62</f>
        <v>19230000</v>
      </c>
      <c r="F69" s="34" t="str">
        <f>F58</f>
        <v xml:space="preserve"> kWh</v>
      </c>
      <c r="G69" s="66"/>
      <c r="H69" s="49"/>
    </row>
    <row r="70" spans="1:8" x14ac:dyDescent="0.2">
      <c r="A70" s="95"/>
      <c r="B70" s="98"/>
      <c r="C70" s="64" t="str">
        <f>C59</f>
        <v>opłata mocowa za 6 m-cy [zł/kWh], współczynnik = 1</v>
      </c>
      <c r="D70" s="62"/>
      <c r="E70" s="22">
        <v>9013274.6624999978</v>
      </c>
      <c r="F70" s="34" t="str">
        <f>F59</f>
        <v>6m-cy</v>
      </c>
      <c r="G70" s="66"/>
      <c r="H70" s="49"/>
    </row>
    <row r="71" spans="1:8" ht="13.5" thickBot="1" x14ac:dyDescent="0.25">
      <c r="A71" s="96"/>
      <c r="B71" s="99"/>
      <c r="C71" s="32" t="s">
        <v>33</v>
      </c>
      <c r="D71" s="33"/>
      <c r="E71" s="1">
        <f>E62</f>
        <v>19230000</v>
      </c>
      <c r="F71" s="34" t="s">
        <v>30</v>
      </c>
      <c r="G71" s="35"/>
      <c r="H71" s="55"/>
    </row>
    <row r="72" spans="1:8" ht="16.5" thickBot="1" x14ac:dyDescent="0.25">
      <c r="A72" s="103" t="s">
        <v>26</v>
      </c>
      <c r="B72" s="104"/>
      <c r="C72" s="104"/>
      <c r="D72" s="104"/>
      <c r="E72" s="104"/>
      <c r="F72" s="104"/>
      <c r="G72" s="105"/>
      <c r="H72" s="60"/>
    </row>
    <row r="74" spans="1:8" x14ac:dyDescent="0.2">
      <c r="E74" s="1"/>
    </row>
    <row r="75" spans="1:8" x14ac:dyDescent="0.2">
      <c r="E75" s="1"/>
    </row>
  </sheetData>
  <mergeCells count="27">
    <mergeCell ref="A62:A71"/>
    <mergeCell ref="B63:B71"/>
    <mergeCell ref="A72:G72"/>
    <mergeCell ref="A42:A49"/>
    <mergeCell ref="B43:B49"/>
    <mergeCell ref="A50:H50"/>
    <mergeCell ref="A51:A60"/>
    <mergeCell ref="B52:B60"/>
    <mergeCell ref="A61:H61"/>
    <mergeCell ref="A41:H41"/>
    <mergeCell ref="E8:F8"/>
    <mergeCell ref="E9:F9"/>
    <mergeCell ref="A10:H10"/>
    <mergeCell ref="A11:A18"/>
    <mergeCell ref="B12:B18"/>
    <mergeCell ref="A19:H19"/>
    <mergeCell ref="A20:A29"/>
    <mergeCell ref="B21:B29"/>
    <mergeCell ref="A30:H30"/>
    <mergeCell ref="A31:A40"/>
    <mergeCell ref="B32:B40"/>
    <mergeCell ref="B7:H7"/>
    <mergeCell ref="A1:B1"/>
    <mergeCell ref="E2:H2"/>
    <mergeCell ref="A3:B3"/>
    <mergeCell ref="A4:H4"/>
    <mergeCell ref="B6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Kamiński Tadeusz</cp:lastModifiedBy>
  <cp:lastPrinted>2022-04-12T07:38:39Z</cp:lastPrinted>
  <dcterms:created xsi:type="dcterms:W3CDTF">1997-02-26T13:46:56Z</dcterms:created>
  <dcterms:modified xsi:type="dcterms:W3CDTF">2022-10-06T10:24:30Z</dcterms:modified>
</cp:coreProperties>
</file>