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O:\2 AG\powyżej 130 000 zł\2024\40 Niezbędne wyroby do elektrochirurgii i operacji laparoskopowych\do publikacji\"/>
    </mc:Choice>
  </mc:AlternateContent>
  <xr:revisionPtr revIDLastSave="0" documentId="13_ncr:1_{7B5310E9-DA48-4077-973B-B0C235C55CDB}" xr6:coauthVersionLast="47" xr6:coauthVersionMax="47" xr10:uidLastSave="{00000000-0000-0000-0000-000000000000}"/>
  <bookViews>
    <workbookView xWindow="-120" yWindow="-120" windowWidth="29040" windowHeight="15840" activeTab="1" xr2:uid="{00000000-000D-0000-FFFF-FFFF00000000}"/>
  </bookViews>
  <sheets>
    <sheet name="STAPLERY" sheetId="3" r:id="rId1"/>
    <sheet name="WYROBY  J.U."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4" l="1"/>
  <c r="G50" i="4" s="1"/>
  <c r="E10" i="4"/>
  <c r="G10" i="4" s="1"/>
  <c r="E9" i="4"/>
  <c r="G9" i="4" s="1"/>
  <c r="E8" i="4"/>
  <c r="G8" i="4" s="1"/>
  <c r="E7" i="4"/>
  <c r="G7" i="4" s="1"/>
  <c r="E6" i="4"/>
  <c r="G6" i="4" s="1"/>
  <c r="E31" i="3"/>
  <c r="G31" i="3" s="1"/>
  <c r="E30" i="3"/>
  <c r="G30" i="3" s="1"/>
  <c r="E29" i="3"/>
  <c r="E6" i="3"/>
  <c r="G6" i="3" s="1"/>
  <c r="E7" i="3"/>
  <c r="G7" i="3" s="1"/>
  <c r="E8" i="3"/>
  <c r="G8" i="3" s="1"/>
  <c r="E22" i="3"/>
  <c r="G22" i="3" s="1"/>
  <c r="E21" i="3"/>
  <c r="G21" i="3" s="1"/>
  <c r="E20" i="3"/>
  <c r="G20" i="3" s="1"/>
  <c r="E19" i="3"/>
  <c r="G19" i="3" s="1"/>
  <c r="E18" i="3"/>
  <c r="G18" i="3" s="1"/>
  <c r="E17" i="3"/>
  <c r="G17" i="3" s="1"/>
  <c r="E16" i="3"/>
  <c r="G16" i="3" s="1"/>
  <c r="E52" i="4" l="1"/>
  <c r="G52" i="4"/>
  <c r="G43" i="4"/>
  <c r="E43" i="4"/>
  <c r="E11" i="4"/>
  <c r="G11" i="4" s="1"/>
  <c r="E32" i="3"/>
  <c r="G29" i="3"/>
  <c r="G32" i="3" s="1"/>
  <c r="E9" i="3"/>
  <c r="E23" i="3"/>
  <c r="G23" i="3" s="1"/>
  <c r="G9" i="3" l="1"/>
  <c r="G34" i="3" s="1"/>
  <c r="E34" i="3"/>
  <c r="E54" i="4"/>
  <c r="G54" i="4"/>
</calcChain>
</file>

<file path=xl/sharedStrings.xml><?xml version="1.0" encoding="utf-8"?>
<sst xmlns="http://schemas.openxmlformats.org/spreadsheetml/2006/main" count="120" uniqueCount="64">
  <si>
    <t>Ładunek do w/w staplera</t>
  </si>
  <si>
    <t>Stapler liniowy 39mm i 59mm  z poprzecznie tnącym nożem. Stała głowica zakrzywiona lub prosta.  Stapler posiadający dwie dźwignie: zamykającą i osobną dźwignię spustową. Sygnał dźwiękowy na każdym etapie użycia staplera. Zamykający na 1,5 lub 2,0 mm</t>
  </si>
  <si>
    <t>Cena jedn. Netto</t>
  </si>
  <si>
    <t>Wartość pozycji netto</t>
  </si>
  <si>
    <t>Kwota VAT</t>
  </si>
  <si>
    <t>Wartość brutto</t>
  </si>
  <si>
    <t>Nazwa handlowa    i producent</t>
  </si>
  <si>
    <t>Wartość zadania brutto :</t>
  </si>
  <si>
    <t>Lp</t>
  </si>
  <si>
    <t>Ilość sztuk</t>
  </si>
  <si>
    <t>1.</t>
  </si>
  <si>
    <t>Jednorazowy stapler liniowy z nożem 61, 81 mm (zamykający na 1,5 lub 2,0 mm), stapler wielostrzałowy z możliwością wymiany ładunków. Zabezpieczenie przed wypadaniem tkanki z pomiędzy szczęk staplera, bezpiecznik uniemożliwiający odpalenie staplera ze zużytym ładunkiem lub gdy stapler nie jest prawidłowo zamknięty. Blokada pozycji pośredniej staplera</t>
  </si>
  <si>
    <t>Razem</t>
  </si>
  <si>
    <t>L.p.</t>
  </si>
  <si>
    <t>Ilość</t>
  </si>
  <si>
    <t>Wartość netto</t>
  </si>
  <si>
    <t xml:space="preserve">Stapler liniowy, wielostrzałowy 32mm, 46mm, 60mm i 90mm automatyczny, posiadajacy dwie dźwignie - dźwignię zamykającą i osobną dźwignię spustową. Sygnał dźwiękowy na kazdym etapie użycia staplera. Wyjściowe rozwarcie szczęk staplera min. 20mm. Zamknięcie zszywek na wysokość 1,5 lub 2,0mm oraz do tkanki naczyniowej w rozmiarze 32 mm </t>
  </si>
  <si>
    <t>Zadanie nr 1</t>
  </si>
  <si>
    <t>Zadanie nr 2</t>
  </si>
  <si>
    <t>Zadanie nr 3</t>
  </si>
  <si>
    <r>
      <t xml:space="preserve">Końcówka laparoskopowa bipolarna do cięcia i koagulacji przeznaczona do trokara 5mm, zakrzywiona typu Meryland, zamykanie naczyń do 7mm, koagulacja 20mm, cięcie 18mm, rotacja 360 st. Długość 37cm z wbudowanym nożem oraz końcówka do zabiegów klasycznych zakrzywiona, zamykanie naczyń do 7mm, koagulacja 40mm, cięcie 38mm, długość 20cm, rotacja 180 stopni z wbudowanym nożem oraz końcówka tarczycowa zamykanie naczyń do 7mm, koagulacja 17mm, cięcie 15mm z wbudowanym nożem </t>
    </r>
    <r>
      <rPr>
        <b/>
        <sz val="10"/>
        <color indexed="8"/>
        <rFont val="Calibri"/>
        <family val="2"/>
        <charset val="238"/>
      </rPr>
      <t>lub</t>
    </r>
    <r>
      <rPr>
        <sz val="10"/>
        <color indexed="8"/>
        <rFont val="Calibri"/>
        <family val="2"/>
        <charset val="238"/>
      </rPr>
      <t xml:space="preserve"> Narzędzie do zabiegów laparoskopowych, końcówka zagięta typu Maryland do uszczelniania i rozdzielania naczyń oraz pęczków tkankowych w systemie zamykania naczyń do 7mm włącznie, długość 37 cm, trzon obracany o 350 stopni, uruchamianie systemu zamykania naczyń włącznikiem ręcznym lub nożnym, szczęki z wbudowanym nożem, narzędzie z wbudowanym przewodem oraz Narzędzie do zabiegów klasycznych do uszczelniania i rozdzielania naczyń oraz pęczków tkankowych w systemie zamykania naczyń do 7 mm włącznie, długość 18 cm, trzon obracany o 180 stopni, szczęki zakrzywione pod kątem 14 stopni, uruchamianie systemu zamykania naczyń włącznikiem ręcznym lub nożnym, szczęki z wbudowanym nożem , narzędzie z wbudowanym przewodem, kompatybilne z generatorem Force Triad, Ligasure oraz końcówka tarczycowa zamykanie naczyń do 7mm, koagulacja 16-19mm, cięcie 15-17mm kompatybilne z generatorem Force Triad</t>
    </r>
  </si>
  <si>
    <t>Asortyment</t>
  </si>
  <si>
    <t xml:space="preserve">Ładunek do w/w staplera o długościach 30mm, 45mm, 60mm. Ładunek 30mm zamykający na 1,0mm oraz na 1,5mm. Ładunki 45 i 60mm zamykające na 1,0 oraz 1,5 oraz 1,7 oraz 2,0mm. Kąt artykulacji ładunku 60 st w obie strony. Wszystkie ładunki kompatybilne z trokarem 12mm. </t>
  </si>
  <si>
    <t>Rękojeść staplera endoskopowego o długości 160mm lub 250mm, przeznaczona do ładunków z artykujacją 60st w obie strony</t>
  </si>
  <si>
    <t>Stapler okrężny jednorazowy o średnicy 21mm lub 25mm lub 28mm lub 31mm lub 33mm, zakrzywiony, o długości trzonu 22cm, z łamanym kowadełkiem po oddaniu strzału dla zwiększonego bezpieczeństwa podczas wyciągania staplera przez nowo utworzone zespolenie, minimalna liczba zszywek 18 szt.,  stapler ze zszywkami tytanowymi wykonanymi z drutu obustronnie spłaszczonego, przeznaczonymi do tkanki grubej (4,8mm przed zamknięciem, 2,0mm po zamknięciu). Zamawiający określi rozmiar staplera przy składaniu zamówienia. LUB ALTERNATYWNIE DO WYBORU PRZEZ ZAMAWIAJĄCEGO Jednorazowy stapler okrężny z łamanym kowadełkiem i potrójną linią zszywek. Stopniowane bransze staplera minimalizujące napięcie na linni szwu, minimalna liczba zszywek 39 szt. LUB  45szt.  Średnica staplera  28mm lub 31, zszywki o 3 różnych wysokościach przed zamknięciem: (3,0mm-3,5mm-4,0mm) i po zamknięciu: (1,25mm-1,5mm-1,75mm) LUB zszywki o 3 różnych wysokościach przed zamknięciem:  przed zamknięciem: (4,0mm-4,5mm-5,0mm) i po zamknięciu: (1,75mm-2,0mm-2,25mm). Zamawiający określi rozmiar staplera i wysokość zszywki przy składaniu zamówienia</t>
  </si>
  <si>
    <t>Jednorazowy stapler liniowy zamykająco-tnący,  stopniowany ładunek  z nożem stanowiącym część ładunku, o długości linii szwu 60mm lub 80mm, z dwoma potrójnymi rzędami tytanowych zszywek ułożonych naprzemiennie,  do tkanki średnio- grubej zszywki o wysokości  3,0 - 3,5 - 4,0  lub do tkanki bardzo  grubej 4,0 - 4,5 - 5,0 przed zamknięciem; stapler posiada ruchomą dźwignię spustową umożliwiającą odpalanie staplera na dwie strony; po odpaleniu staplera nóż chowa się w plastikową zabezpieczającą pochewkę; stapler posiada oddzielny przycisk otwierania staplera. . Rozmiar zszywek do wyboru przez zamawiającego</t>
  </si>
  <si>
    <t>2.</t>
  </si>
  <si>
    <t>3.</t>
  </si>
  <si>
    <t>Ładunek do jednorazowego staplera liniowego zamykająco- tnącego, z nożem stanowiącym część ładunku, o długości 60mm lub 80mm. Ładunek z dwoma potrójnymi rzędami tytanowych zszywek ułożonych naprzemiennie, zszywki bilateralnie spłaszczone. Wysokość zszywki otwartej 3mm, 3,5mm, 4,5mm, 5mm. Wysokość zszywki zamkniętej 1,25mm,1,5mm, 2,0mm, 2,25mm. Po odpaleniu staplera nóż chowa się w plastikową pochewkę. Rozmiar zszywek do wyboru przez zamawiającego</t>
  </si>
  <si>
    <t>Narzędzie do uszczelniania i
rozdzielania naczyń pęczków tkankowych, naczyń limfatycznych do 7mm włącznie,
długość 37cm, średnica trzonu 5 mm, z
wbudowanym nożem, z przewodem, trzon
obracany o 350 stp., zakrzywione szczęki typu
Maryland pokryte nanocząsteczkami
minimalizującymi przywieranie tkanki. Długość
uszczelniania 20,3mm, długość cięcia 18,5 mm.</t>
  </si>
  <si>
    <t>Razem:</t>
  </si>
  <si>
    <t>Zamawiajacy wymaga aby wszystkie staplery i ładunki posiadały min. 3 szt. nakalejek lepnych identyfikujących wyrób.</t>
  </si>
  <si>
    <t>Narzędzie do zabiegów klasycznych do uszczelniania
i rozdzielania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 Pakowane po 6 szt.</t>
  </si>
  <si>
    <t xml:space="preserve">Elektroda powrotna  dla pacjentów dorosłych z klejem elektroprzewodzącym, oraz  dzielonym stykiem  szerokości 4 cm, wyposażona w system kontroli jakości styku kompatybilny z systemem REM generatora Valleylab oraz żelem zapewniającym prawidłowe przyleganie do skóry pacjenta, powierzchnia  min. 150cm2 </t>
  </si>
  <si>
    <t>Uchwyt monopolarny z przyciskami kołyskowymi  Elektroda nożowa z blokadą sześciokątną ze stali nierdzewnej,                                                                      Dren 3m</t>
  </si>
  <si>
    <t>WARUNEK: Narzędzia/wyroby  kompatybilne z posiadanym przez Zamawiajacego  generatorem FORCE TRID  T4 H42511 EX firmy COVIDIEN.</t>
  </si>
  <si>
    <t>Jednozarowy, sterylny, retrakror i protektor do ran składający się z dwóch obręczy (dolna</t>
  </si>
  <si>
    <t>dystalna do wnętrza rany oraz sztywna górna obręcz proksymalna zapewniająca</t>
  </si>
  <si>
    <t>maksymalną retrakcję) połączonych rękawem o długości 18 cm, retraktor posiadający</t>
  </si>
  <si>
    <t>pętlę ułatwiającą wyjmowanie narzędzia z mniejszych nacięć. Długość linii sięcia 2.5-6 cm</t>
  </si>
  <si>
    <t>(rozmiar S) . Opakowanie 5 szt.</t>
  </si>
  <si>
    <t>maksymalną retrakcję) połączonych rękawem o długości 18 cm. Długość linii sięcia 5-9</t>
  </si>
  <si>
    <t>cm (rozmiar M) . Opakowanie 5 szt.</t>
  </si>
  <si>
    <t>4.</t>
  </si>
  <si>
    <t>maksymalną retrakcję) połączonych rękawem o długości 25 cm. Długość linii sięcia 9-14</t>
  </si>
  <si>
    <t>cm (rozmiar L) . Opakowanie 5 szt.</t>
  </si>
  <si>
    <t>maksymalną retrakcję) połączonych rękawem o długości 34 cm. Długość linii sięcia 11-17</t>
  </si>
  <si>
    <t>cm (rozmiar XL) . Opakowanie 5 szt.</t>
  </si>
  <si>
    <t>maksymalną retrakcję) połączonych rękawem o długości 36 cm. Długość linii sięcia 17-25</t>
  </si>
  <si>
    <t>cm (rozmiar XXL) . Opakowanie 5 szt.</t>
  </si>
  <si>
    <t>5.</t>
  </si>
  <si>
    <t>maksymalną retrakcję) połączonych rękawem o długości 39 cm. Długość linii sięcia 25-32</t>
  </si>
  <si>
    <t>cm (rozmiar XXXL) . Opakowanie 3 szt.</t>
  </si>
  <si>
    <t>6.</t>
  </si>
  <si>
    <t>Wartość zadań:</t>
  </si>
  <si>
    <t>Stapler skórny z 35,25 i 15 metalowymi zszywkami, boczny wskaźnik ilości zszywek, zszywki standardowe, sterylny. Wysokość zszywki 2,8 mm, szerokość 4,8 mm * zgodnie z dopuszczeniem.</t>
  </si>
  <si>
    <t>Nazwa handlowa i producent</t>
  </si>
  <si>
    <t>Stapler skórny z 35 metalowymi zszywkami, boczny wskaźnik ilości zszywek, zszywki szerokie, sterylny. Wysokość zszywki 3,1 mm, szerokość 6,0 mm * zgodnie z dopuszczeniem.</t>
  </si>
  <si>
    <t>Urządzenie do usuwania zszywek metalowych, sterylne.</t>
  </si>
  <si>
    <t>RAZEM:</t>
  </si>
  <si>
    <t>STAPLERY</t>
  </si>
  <si>
    <t>WYROBY JEDNORAZOWEGO UŻYTKU DO ELEKTROCHIRURGII I  OPERACJI LAPAROSKOPOWYCH</t>
  </si>
  <si>
    <t>Elektroda nożowa  ze stali nierdzewnej, sterylna.  Całkowita długość: 6,2 cm ,  Długość aktywna : 2,80 cm.</t>
  </si>
  <si>
    <t>do wyboru przez zamawiającego podczas składania zamówienia. w przypadku braku posiadania przez zamawiającego kompatybilnego generatora, wymaga się udostepnienia na czas trwania umowy 1 generatora do zakontraktowanych końcówek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</si>
</sst>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0.00\ &quot;zł&quot;"/>
    <numFmt numFmtId="165" formatCode="[$-415]General"/>
    <numFmt numFmtId="166" formatCode="&quot; &quot;#,##0.00&quot; zł &quot;;&quot;-&quot;#,##0.00&quot; zł &quot;;&quot; -&quot;#&quot; zł &quot;;@&quot; &quot;"/>
    <numFmt numFmtId="167" formatCode="[$-415]0%"/>
  </numFmts>
  <fonts count="31">
    <font>
      <sz val="11"/>
      <color theme="1"/>
      <name val="Calibri"/>
      <family val="2"/>
      <charset val="238"/>
      <scheme val="minor"/>
    </font>
    <font>
      <b/>
      <sz val="11"/>
      <color indexed="8"/>
      <name val="Calibri"/>
      <family val="2"/>
      <charset val="238"/>
    </font>
    <font>
      <sz val="11"/>
      <color indexed="8"/>
      <name val="Calibri"/>
      <family val="2"/>
      <charset val="238"/>
    </font>
    <font>
      <sz val="12"/>
      <color indexed="8"/>
      <name val="Times New Roman"/>
      <family val="1"/>
      <charset val="238"/>
    </font>
    <font>
      <sz val="14"/>
      <color indexed="8"/>
      <name val="Times New Roman"/>
      <family val="1"/>
      <charset val="238"/>
    </font>
    <font>
      <sz val="12"/>
      <name val="Arial"/>
      <family val="2"/>
    </font>
    <font>
      <sz val="10"/>
      <name val="Arial"/>
      <family val="2"/>
    </font>
    <font>
      <b/>
      <sz val="10"/>
      <color indexed="8"/>
      <name val="Arial"/>
      <family val="2"/>
      <charset val="238"/>
    </font>
    <font>
      <b/>
      <sz val="10"/>
      <color indexed="8"/>
      <name val="Times New Roman"/>
      <family val="1"/>
      <charset val="238"/>
    </font>
    <font>
      <b/>
      <sz val="10"/>
      <color indexed="8"/>
      <name val="Calibri"/>
      <family val="2"/>
      <charset val="238"/>
    </font>
    <font>
      <sz val="10"/>
      <color indexed="8"/>
      <name val="Calibri"/>
      <family val="2"/>
      <charset val="238"/>
    </font>
    <font>
      <b/>
      <sz val="11"/>
      <color rgb="FF000000"/>
      <name val="Arial"/>
      <family val="2"/>
      <charset val="238"/>
    </font>
    <font>
      <sz val="11"/>
      <color rgb="FF000000"/>
      <name val="Arial"/>
      <family val="2"/>
      <charset val="238"/>
    </font>
    <font>
      <sz val="10"/>
      <color theme="1"/>
      <name val="Calibri"/>
      <family val="2"/>
      <charset val="238"/>
      <scheme val="minor"/>
    </font>
    <font>
      <b/>
      <sz val="11"/>
      <color theme="1"/>
      <name val="Calibri"/>
      <family val="2"/>
      <charset val="238"/>
      <scheme val="minor"/>
    </font>
    <font>
      <sz val="10"/>
      <color indexed="8"/>
      <name val="Calibri"/>
      <family val="2"/>
      <charset val="238"/>
      <scheme val="minor"/>
    </font>
    <font>
      <b/>
      <sz val="10"/>
      <color rgb="FF000000"/>
      <name val="Arial"/>
      <family val="2"/>
      <charset val="238"/>
    </font>
    <font>
      <b/>
      <sz val="12"/>
      <name val="Calibri"/>
      <family val="2"/>
      <charset val="238"/>
      <scheme val="minor"/>
    </font>
    <font>
      <sz val="11"/>
      <color theme="1"/>
      <name val="Calibri"/>
      <family val="2"/>
      <charset val="238"/>
      <scheme val="minor"/>
    </font>
    <font>
      <sz val="11"/>
      <name val="Calibri"/>
      <family val="2"/>
      <charset val="238"/>
      <scheme val="minor"/>
    </font>
    <font>
      <sz val="10"/>
      <color theme="1"/>
      <name val="Arial"/>
      <family val="2"/>
      <charset val="238"/>
    </font>
    <font>
      <sz val="10"/>
      <color theme="1"/>
      <name val="Arial CE"/>
      <charset val="238"/>
    </font>
    <font>
      <sz val="10"/>
      <color theme="1"/>
      <name val="Arial1"/>
      <charset val="238"/>
    </font>
    <font>
      <sz val="10"/>
      <color theme="1"/>
      <name val="Arial CE1"/>
      <charset val="238"/>
    </font>
    <font>
      <sz val="11"/>
      <color theme="1"/>
      <name val="Calibri"/>
      <family val="2"/>
      <charset val="238"/>
    </font>
    <font>
      <sz val="10"/>
      <color theme="1"/>
      <name val="Calibri"/>
      <family val="2"/>
      <charset val="238"/>
    </font>
    <font>
      <b/>
      <sz val="10"/>
      <color theme="1"/>
      <name val="Effra"/>
      <charset val="238"/>
    </font>
    <font>
      <sz val="11"/>
      <color theme="1"/>
      <name val="Arial"/>
      <family val="2"/>
      <charset val="238"/>
    </font>
    <font>
      <b/>
      <sz val="10"/>
      <color theme="1"/>
      <name val="Calibri"/>
      <family val="2"/>
      <charset val="238"/>
      <scheme val="minor"/>
    </font>
    <font>
      <b/>
      <sz val="12"/>
      <name val="Arial"/>
      <family val="2"/>
      <charset val="238"/>
    </font>
    <font>
      <b/>
      <sz val="10"/>
      <color theme="1"/>
      <name val="Arial1"/>
      <charset val="238"/>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FFFF"/>
        <bgColor rgb="FFFFFFFF"/>
      </patternFill>
    </fill>
    <fill>
      <patternFill patternType="solid">
        <fgColor theme="0" tint="-0.34998626667073579"/>
        <bgColor indexed="64"/>
      </patternFill>
    </fill>
    <fill>
      <patternFill patternType="solid">
        <fgColor rgb="FFFFC000"/>
        <bgColor rgb="FFDCE6F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A"/>
      </left>
      <right style="thin">
        <color rgb="FF00000A"/>
      </right>
      <top style="thin">
        <color rgb="FF00000A"/>
      </top>
      <bottom/>
      <diagonal/>
    </border>
    <border>
      <left style="thin">
        <color rgb="FF00000A"/>
      </left>
      <right style="thin">
        <color rgb="FF00000A"/>
      </right>
      <top/>
      <bottom style="thin">
        <color rgb="FF00000A"/>
      </bottom>
      <diagonal/>
    </border>
    <border>
      <left style="thin">
        <color rgb="FF00000A"/>
      </left>
      <right style="thin">
        <color rgb="FF00000A"/>
      </right>
      <top/>
      <bottom/>
      <diagonal/>
    </border>
    <border>
      <left style="thin">
        <color rgb="FF00000A"/>
      </left>
      <right/>
      <top style="thin">
        <color rgb="FF00000A"/>
      </top>
      <bottom/>
      <diagonal/>
    </border>
    <border>
      <left style="thin">
        <color rgb="FF00000A"/>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0" fontId="2" fillId="0" borderId="0"/>
    <xf numFmtId="44" fontId="18" fillId="0" borderId="0" applyFont="0" applyFill="0" applyBorder="0" applyAlignment="0" applyProtection="0"/>
    <xf numFmtId="165" fontId="20" fillId="0" borderId="0"/>
    <xf numFmtId="165" fontId="22" fillId="0" borderId="0"/>
    <xf numFmtId="166" fontId="22" fillId="0" borderId="0"/>
    <xf numFmtId="167" fontId="22" fillId="0" borderId="0"/>
  </cellStyleXfs>
  <cellXfs count="145">
    <xf numFmtId="0" fontId="0" fillId="0" borderId="0" xfId="0"/>
    <xf numFmtId="0" fontId="0" fillId="0" borderId="1" xfId="0" applyBorder="1"/>
    <xf numFmtId="0" fontId="1" fillId="0" borderId="0" xfId="0" applyFont="1"/>
    <xf numFmtId="2" fontId="0" fillId="0" borderId="0" xfId="0" applyNumberFormat="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3"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8" fillId="0" borderId="0" xfId="0" applyFont="1" applyAlignment="1">
      <alignment horizontal="justify" vertical="center" wrapText="1"/>
    </xf>
    <xf numFmtId="0" fontId="1" fillId="0" borderId="1" xfId="0" applyFont="1" applyBorder="1" applyAlignment="1">
      <alignment horizontal="center"/>
    </xf>
    <xf numFmtId="0" fontId="13" fillId="2" borderId="1" xfId="0" applyFont="1" applyFill="1" applyBorder="1"/>
    <xf numFmtId="0" fontId="13" fillId="2" borderId="3" xfId="0" applyFont="1" applyFill="1" applyBorder="1"/>
    <xf numFmtId="164" fontId="13" fillId="2" borderId="3" xfId="0" applyNumberFormat="1" applyFont="1" applyFill="1" applyBorder="1" applyAlignment="1">
      <alignment horizontal="center"/>
    </xf>
    <xf numFmtId="0" fontId="13" fillId="0" borderId="9"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3" borderId="2" xfId="0" applyFont="1" applyFill="1" applyBorder="1"/>
    <xf numFmtId="0" fontId="14" fillId="3" borderId="5" xfId="0" applyFont="1" applyFill="1" applyBorder="1" applyAlignment="1">
      <alignment horizontal="center"/>
    </xf>
    <xf numFmtId="0" fontId="0" fillId="3" borderId="5" xfId="0" applyFill="1" applyBorder="1"/>
    <xf numFmtId="0" fontId="0" fillId="3" borderId="6" xfId="0" applyFill="1" applyBorder="1"/>
    <xf numFmtId="0" fontId="16" fillId="2" borderId="10" xfId="0" applyFont="1" applyFill="1" applyBorder="1" applyAlignment="1">
      <alignment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2" borderId="7" xfId="0" applyFont="1" applyFill="1" applyBorder="1" applyAlignment="1">
      <alignment vertical="center" wrapText="1"/>
    </xf>
    <xf numFmtId="164" fontId="0" fillId="0" borderId="1" xfId="0" applyNumberFormat="1" applyBorder="1"/>
    <xf numFmtId="44" fontId="19" fillId="4" borderId="1" xfId="2" applyFont="1" applyFill="1" applyBorder="1" applyAlignment="1">
      <alignment horizontal="center" vertical="center"/>
    </xf>
    <xf numFmtId="44" fontId="19" fillId="0" borderId="1" xfId="2" applyFont="1" applyBorder="1" applyAlignment="1">
      <alignment horizontal="center" vertical="center"/>
    </xf>
    <xf numFmtId="0" fontId="3" fillId="0" borderId="1" xfId="0" applyFont="1" applyBorder="1" applyAlignment="1">
      <alignment vertical="top" wrapText="1"/>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2" borderId="3" xfId="0" applyFont="1" applyFill="1" applyBorder="1" applyAlignment="1">
      <alignment vertical="top" wrapText="1"/>
    </xf>
    <xf numFmtId="0" fontId="4" fillId="0" borderId="6" xfId="0" applyFont="1" applyBorder="1" applyAlignment="1">
      <alignment horizontal="center" vertical="center" wrapText="1"/>
    </xf>
    <xf numFmtId="165" fontId="21" fillId="0" borderId="15" xfId="4" applyFont="1" applyBorder="1" applyAlignment="1">
      <alignment vertical="top" wrapText="1"/>
    </xf>
    <xf numFmtId="0" fontId="3" fillId="0" borderId="1" xfId="0" applyFont="1" applyBorder="1" applyAlignment="1">
      <alignment horizontal="center" vertical="top" wrapText="1"/>
    </xf>
    <xf numFmtId="0" fontId="0" fillId="0" borderId="1" xfId="0" applyBorder="1" applyAlignment="1">
      <alignment vertical="center"/>
    </xf>
    <xf numFmtId="0" fontId="3" fillId="0" borderId="1" xfId="0" applyFont="1" applyBorder="1" applyAlignment="1">
      <alignment horizontal="right" vertical="top" wrapText="1"/>
    </xf>
    <xf numFmtId="0" fontId="0" fillId="0" borderId="1" xfId="0" applyBorder="1" applyAlignment="1">
      <alignment horizontal="right" vertical="top"/>
    </xf>
    <xf numFmtId="165" fontId="23" fillId="0" borderId="15" xfId="4" applyFont="1" applyBorder="1" applyAlignment="1">
      <alignment vertical="top" wrapText="1"/>
    </xf>
    <xf numFmtId="165" fontId="24" fillId="5" borderId="15" xfId="4" applyFont="1" applyFill="1" applyBorder="1" applyAlignment="1">
      <alignment horizontal="center" vertical="center" wrapText="1"/>
    </xf>
    <xf numFmtId="166" fontId="25" fillId="5" borderId="15" xfId="5" applyFont="1" applyFill="1" applyBorder="1" applyAlignment="1">
      <alignment horizontal="center" vertical="center" wrapText="1"/>
    </xf>
    <xf numFmtId="166" fontId="24" fillId="5" borderId="15" xfId="5" applyFont="1" applyFill="1" applyBorder="1" applyAlignment="1">
      <alignment horizontal="center" vertical="center" wrapText="1"/>
    </xf>
    <xf numFmtId="167" fontId="24" fillId="5" borderId="15" xfId="6" applyFont="1" applyFill="1" applyBorder="1" applyAlignment="1">
      <alignment horizontal="center" vertical="center" wrapText="1"/>
    </xf>
    <xf numFmtId="165" fontId="21" fillId="5" borderId="16" xfId="3" applyFont="1" applyFill="1" applyBorder="1" applyAlignment="1">
      <alignment horizontal="left" vertical="top" wrapText="1"/>
    </xf>
    <xf numFmtId="165" fontId="21" fillId="0" borderId="1" xfId="3" applyFont="1" applyBorder="1" applyAlignment="1">
      <alignment horizontal="left" vertical="center" wrapText="1"/>
    </xf>
    <xf numFmtId="164" fontId="0" fillId="0" borderId="1" xfId="0" applyNumberFormat="1" applyBorder="1" applyAlignment="1">
      <alignment vertical="center"/>
    </xf>
    <xf numFmtId="2" fontId="0" fillId="0" borderId="1" xfId="0" applyNumberFormat="1" applyBorder="1" applyAlignment="1">
      <alignment vertical="center"/>
    </xf>
    <xf numFmtId="165" fontId="0" fillId="0" borderId="14" xfId="3" applyFont="1" applyBorder="1" applyAlignment="1">
      <alignment horizontal="left" vertical="center" wrapText="1"/>
    </xf>
    <xf numFmtId="165" fontId="24" fillId="0" borderId="14" xfId="3" applyFont="1" applyBorder="1" applyAlignment="1">
      <alignment horizontal="left" vertical="top" wrapText="1"/>
    </xf>
    <xf numFmtId="164" fontId="14" fillId="2" borderId="3" xfId="0" applyNumberFormat="1" applyFont="1" applyFill="1" applyBorder="1"/>
    <xf numFmtId="0" fontId="14" fillId="2" borderId="1" xfId="0" applyFont="1" applyFill="1" applyBorder="1" applyAlignment="1">
      <alignment horizontal="center"/>
    </xf>
    <xf numFmtId="0" fontId="16" fillId="2" borderId="11" xfId="0" applyFont="1" applyFill="1" applyBorder="1" applyAlignment="1">
      <alignment vertical="center" wrapText="1"/>
    </xf>
    <xf numFmtId="0" fontId="27" fillId="0" borderId="8" xfId="0" applyFont="1" applyBorder="1" applyAlignment="1">
      <alignment wrapText="1"/>
    </xf>
    <xf numFmtId="0" fontId="27" fillId="0" borderId="7" xfId="0" applyFont="1" applyBorder="1" applyAlignment="1">
      <alignment wrapText="1"/>
    </xf>
    <xf numFmtId="0" fontId="27" fillId="0" borderId="3" xfId="0" applyFont="1" applyBorder="1" applyAlignment="1">
      <alignment wrapText="1"/>
    </xf>
    <xf numFmtId="0" fontId="27" fillId="0" borderId="8" xfId="0" applyFont="1" applyBorder="1" applyAlignment="1">
      <alignment vertical="top" wrapText="1"/>
    </xf>
    <xf numFmtId="0" fontId="27" fillId="0" borderId="7" xfId="0" applyFont="1" applyBorder="1" applyAlignment="1">
      <alignment vertical="top" wrapText="1"/>
    </xf>
    <xf numFmtId="0" fontId="27" fillId="0" borderId="3" xfId="0" applyFont="1" applyBorder="1" applyAlignment="1">
      <alignment vertical="top" wrapText="1"/>
    </xf>
    <xf numFmtId="164" fontId="28" fillId="2" borderId="3" xfId="0" applyNumberFormat="1" applyFont="1" applyFill="1" applyBorder="1" applyAlignment="1">
      <alignment horizontal="center"/>
    </xf>
    <xf numFmtId="0" fontId="0" fillId="0" borderId="8" xfId="0" applyBorder="1" applyAlignment="1">
      <alignment horizontal="right" vertical="top"/>
    </xf>
    <xf numFmtId="0" fontId="0" fillId="0" borderId="1" xfId="0" applyBorder="1" applyAlignment="1">
      <alignment horizontal="center" vertical="center" wrapText="1"/>
    </xf>
    <xf numFmtId="0" fontId="7" fillId="2" borderId="7" xfId="0" applyFont="1" applyFill="1" applyBorder="1" applyAlignment="1">
      <alignment horizontal="center" wrapText="1"/>
    </xf>
    <xf numFmtId="165" fontId="0" fillId="0" borderId="21" xfId="3" applyFont="1" applyBorder="1" applyAlignment="1">
      <alignment horizontal="left" vertical="center" wrapText="1"/>
    </xf>
    <xf numFmtId="165" fontId="24" fillId="5" borderId="22" xfId="4" applyFont="1" applyFill="1" applyBorder="1" applyAlignment="1">
      <alignment horizontal="center" vertical="center" wrapText="1"/>
    </xf>
    <xf numFmtId="166" fontId="25" fillId="5" borderId="22" xfId="5" applyFont="1" applyFill="1" applyBorder="1" applyAlignment="1">
      <alignment horizontal="center" vertical="center" wrapText="1"/>
    </xf>
    <xf numFmtId="166" fontId="24" fillId="5" borderId="22" xfId="5" applyFont="1" applyFill="1" applyBorder="1" applyAlignment="1">
      <alignment horizontal="center" vertical="center" wrapText="1"/>
    </xf>
    <xf numFmtId="167" fontId="24" fillId="5" borderId="22" xfId="6" applyFont="1" applyFill="1" applyBorder="1" applyAlignment="1">
      <alignment horizontal="center" vertical="center" wrapText="1"/>
    </xf>
    <xf numFmtId="0" fontId="0" fillId="0" borderId="8" xfId="0" applyBorder="1" applyAlignment="1">
      <alignment wrapText="1"/>
    </xf>
    <xf numFmtId="0" fontId="14" fillId="2" borderId="23" xfId="0" applyFont="1" applyFill="1" applyBorder="1"/>
    <xf numFmtId="0" fontId="14" fillId="2" borderId="19" xfId="0" applyFont="1" applyFill="1" applyBorder="1"/>
    <xf numFmtId="166" fontId="14" fillId="2" borderId="19" xfId="0" applyNumberFormat="1" applyFont="1" applyFill="1" applyBorder="1"/>
    <xf numFmtId="0" fontId="14" fillId="2" borderId="20" xfId="0" applyFont="1" applyFill="1" applyBorder="1"/>
    <xf numFmtId="0" fontId="1" fillId="0" borderId="8" xfId="0" applyFont="1" applyBorder="1" applyAlignment="1">
      <alignment horizontal="center"/>
    </xf>
    <xf numFmtId="0" fontId="15" fillId="0" borderId="8" xfId="0" applyFont="1" applyBorder="1" applyAlignment="1">
      <alignment vertical="center" wrapText="1"/>
    </xf>
    <xf numFmtId="0" fontId="0" fillId="0" borderId="8" xfId="0" applyBorder="1" applyAlignment="1">
      <alignment vertical="center"/>
    </xf>
    <xf numFmtId="2" fontId="0" fillId="0" borderId="8" xfId="0" applyNumberFormat="1" applyBorder="1" applyAlignment="1">
      <alignment vertical="center"/>
    </xf>
    <xf numFmtId="44" fontId="19" fillId="4" borderId="8" xfId="2" applyFont="1" applyFill="1" applyBorder="1" applyAlignment="1">
      <alignment horizontal="center" vertical="center"/>
    </xf>
    <xf numFmtId="44" fontId="19" fillId="0" borderId="8" xfId="2" applyFont="1" applyBorder="1" applyAlignment="1">
      <alignment horizontal="center" vertical="center"/>
    </xf>
    <xf numFmtId="0" fontId="0" fillId="0" borderId="8" xfId="0" applyBorder="1"/>
    <xf numFmtId="0" fontId="1" fillId="2" borderId="17" xfId="0" applyFont="1" applyFill="1" applyBorder="1"/>
    <xf numFmtId="0" fontId="8" fillId="2" borderId="18" xfId="0" applyFont="1" applyFill="1" applyBorder="1" applyAlignment="1">
      <alignment horizontal="justify" vertical="center" wrapText="1"/>
    </xf>
    <xf numFmtId="0" fontId="0" fillId="2" borderId="18" xfId="0" applyFill="1" applyBorder="1"/>
    <xf numFmtId="2" fontId="0" fillId="2" borderId="18" xfId="0" applyNumberFormat="1" applyFill="1" applyBorder="1"/>
    <xf numFmtId="164" fontId="14" fillId="2" borderId="19" xfId="0" applyNumberFormat="1" applyFont="1" applyFill="1" applyBorder="1"/>
    <xf numFmtId="0" fontId="0" fillId="2" borderId="24" xfId="0" applyFill="1" applyBorder="1"/>
    <xf numFmtId="0" fontId="0" fillId="2" borderId="17" xfId="0" applyFill="1" applyBorder="1"/>
    <xf numFmtId="49" fontId="5" fillId="2" borderId="17" xfId="0" applyNumberFormat="1" applyFont="1" applyFill="1" applyBorder="1" applyAlignment="1">
      <alignment horizontal="left"/>
    </xf>
    <xf numFmtId="44" fontId="14" fillId="2" borderId="19" xfId="0" applyNumberFormat="1" applyFont="1" applyFill="1" applyBorder="1"/>
    <xf numFmtId="164" fontId="14" fillId="6" borderId="19" xfId="0" applyNumberFormat="1" applyFont="1" applyFill="1" applyBorder="1" applyAlignment="1">
      <alignment vertical="center"/>
    </xf>
    <xf numFmtId="49" fontId="29" fillId="6" borderId="17" xfId="0" applyNumberFormat="1" applyFont="1" applyFill="1" applyBorder="1" applyAlignment="1">
      <alignment horizontal="left" vertical="center"/>
    </xf>
    <xf numFmtId="0" fontId="8" fillId="6" borderId="18" xfId="0" applyFont="1" applyFill="1" applyBorder="1" applyAlignment="1">
      <alignment horizontal="justify" vertical="center" wrapText="1"/>
    </xf>
    <xf numFmtId="0" fontId="14" fillId="6" borderId="18" xfId="0" applyFont="1" applyFill="1" applyBorder="1" applyAlignment="1">
      <alignment vertical="center"/>
    </xf>
    <xf numFmtId="0" fontId="14" fillId="6" borderId="19" xfId="0" applyFont="1" applyFill="1" applyBorder="1" applyAlignment="1">
      <alignment vertical="center"/>
    </xf>
    <xf numFmtId="0" fontId="14" fillId="6" borderId="20" xfId="0" applyFont="1" applyFill="1" applyBorder="1" applyAlignment="1">
      <alignment vertical="center"/>
    </xf>
    <xf numFmtId="0" fontId="0" fillId="0" borderId="3" xfId="0" applyBorder="1" applyAlignment="1">
      <alignment horizontal="center" vertical="center" wrapText="1"/>
    </xf>
    <xf numFmtId="0" fontId="0" fillId="0" borderId="8" xfId="0" applyBorder="1" applyAlignment="1">
      <alignment horizontal="center" vertical="center"/>
    </xf>
    <xf numFmtId="0" fontId="22" fillId="0" borderId="0" xfId="0" applyFont="1"/>
    <xf numFmtId="165" fontId="24" fillId="0" borderId="14" xfId="3" applyFont="1" applyBorder="1" applyAlignment="1">
      <alignment horizontal="left" wrapText="1"/>
    </xf>
    <xf numFmtId="165" fontId="24" fillId="0" borderId="21" xfId="3" applyFont="1"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top"/>
    </xf>
    <xf numFmtId="164" fontId="0" fillId="0" borderId="0" xfId="0" applyNumberFormat="1"/>
    <xf numFmtId="0" fontId="30" fillId="0" borderId="0" xfId="0" applyFont="1" applyAlignment="1">
      <alignment horizontal="center"/>
    </xf>
    <xf numFmtId="49" fontId="6" fillId="0" borderId="0" xfId="0" applyNumberFormat="1" applyFont="1" applyAlignment="1">
      <alignment horizontal="center" wrapText="1"/>
    </xf>
    <xf numFmtId="0" fontId="13" fillId="0" borderId="0" xfId="0" applyFont="1"/>
    <xf numFmtId="164" fontId="28" fillId="0" borderId="0" xfId="0" applyNumberFormat="1" applyFont="1" applyAlignment="1">
      <alignment horizontal="center"/>
    </xf>
    <xf numFmtId="164" fontId="13" fillId="0" borderId="0" xfId="0" applyNumberFormat="1" applyFont="1" applyAlignment="1">
      <alignment horizontal="center"/>
    </xf>
    <xf numFmtId="0" fontId="17" fillId="3" borderId="2" xfId="1" applyFont="1" applyFill="1" applyBorder="1" applyAlignment="1" applyProtection="1">
      <alignment horizontal="center"/>
      <protection locked="0"/>
    </xf>
    <xf numFmtId="0" fontId="17" fillId="3" borderId="5" xfId="1" applyFont="1" applyFill="1" applyBorder="1" applyAlignment="1" applyProtection="1">
      <alignment horizontal="center"/>
      <protection locked="0"/>
    </xf>
    <xf numFmtId="0" fontId="17" fillId="3" borderId="5" xfId="1" applyFont="1" applyFill="1" applyBorder="1" applyAlignment="1" applyProtection="1">
      <alignment horizontal="left"/>
      <protection locked="0"/>
    </xf>
    <xf numFmtId="0" fontId="17" fillId="3" borderId="6" xfId="1" applyFont="1" applyFill="1" applyBorder="1" applyAlignment="1" applyProtection="1">
      <alignment horizontal="left"/>
      <protection locked="0"/>
    </xf>
    <xf numFmtId="0" fontId="14" fillId="0" borderId="0" xfId="0" applyFont="1" applyAlignment="1">
      <alignment horizontal="center" vertical="center"/>
    </xf>
    <xf numFmtId="165" fontId="26" fillId="7" borderId="25" xfId="4" applyFont="1" applyFill="1" applyBorder="1" applyAlignment="1">
      <alignment horizontal="right" wrapText="1"/>
    </xf>
    <xf numFmtId="0" fontId="22" fillId="0" borderId="0" xfId="0" applyFont="1"/>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8" fontId="0" fillId="0" borderId="8" xfId="0" applyNumberFormat="1" applyBorder="1" applyAlignment="1">
      <alignment horizontal="center" vertical="center" wrapText="1"/>
    </xf>
    <xf numFmtId="8" fontId="0" fillId="0" borderId="8" xfId="0" applyNumberForma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2" fillId="0" borderId="8" xfId="0" applyFont="1" applyBorder="1" applyAlignment="1">
      <alignment horizontal="right" vertical="top"/>
    </xf>
    <xf numFmtId="0" fontId="2" fillId="0" borderId="7" xfId="0" applyFont="1" applyBorder="1" applyAlignment="1">
      <alignment horizontal="right" vertical="top"/>
    </xf>
    <xf numFmtId="0" fontId="2" fillId="0" borderId="3" xfId="0" applyFont="1" applyBorder="1" applyAlignment="1">
      <alignment horizontal="right" vertical="top"/>
    </xf>
    <xf numFmtId="0" fontId="0" fillId="0" borderId="8" xfId="0" applyBorder="1" applyAlignment="1">
      <alignment horizontal="right" vertical="top"/>
    </xf>
    <xf numFmtId="0" fontId="0" fillId="0" borderId="7" xfId="0" applyBorder="1" applyAlignment="1">
      <alignment horizontal="right" vertical="top"/>
    </xf>
    <xf numFmtId="0" fontId="0" fillId="0" borderId="3" xfId="0" applyBorder="1" applyAlignment="1">
      <alignment horizontal="right" vertical="top"/>
    </xf>
    <xf numFmtId="49" fontId="6" fillId="2" borderId="2" xfId="0" applyNumberFormat="1" applyFont="1" applyFill="1" applyBorder="1" applyAlignment="1">
      <alignment horizontal="center" wrapText="1"/>
    </xf>
    <xf numFmtId="49" fontId="6" fillId="2" borderId="6" xfId="0" applyNumberFormat="1" applyFont="1" applyFill="1" applyBorder="1" applyAlignment="1">
      <alignment horizontal="center" wrapText="1"/>
    </xf>
    <xf numFmtId="0" fontId="0" fillId="0" borderId="8" xfId="0" applyBorder="1" applyAlignment="1">
      <alignment horizontal="center" vertical="center"/>
    </xf>
    <xf numFmtId="0" fontId="30" fillId="0" borderId="0" xfId="0" applyFont="1" applyAlignment="1">
      <alignment horizontal="center"/>
    </xf>
    <xf numFmtId="0" fontId="13" fillId="0" borderId="8" xfId="0" applyFont="1" applyBorder="1" applyAlignment="1">
      <alignment vertical="center" wrapText="1"/>
    </xf>
    <xf numFmtId="0" fontId="0" fillId="0" borderId="7" xfId="0" applyBorder="1" applyAlignment="1">
      <alignmen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8" fontId="12" fillId="0" borderId="1"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44" fontId="19" fillId="4" borderId="8" xfId="2" applyFont="1" applyFill="1" applyBorder="1" applyAlignment="1">
      <alignment horizontal="center" vertical="center"/>
    </xf>
    <xf numFmtId="44" fontId="19" fillId="4" borderId="26" xfId="2" applyFont="1" applyFill="1" applyBorder="1" applyAlignment="1">
      <alignment horizontal="center" vertical="center"/>
    </xf>
    <xf numFmtId="44" fontId="19" fillId="0" borderId="8" xfId="2" applyFont="1" applyBorder="1" applyAlignment="1">
      <alignment horizontal="center" vertical="center"/>
    </xf>
    <xf numFmtId="44" fontId="19" fillId="0" borderId="26" xfId="2" applyFont="1" applyBorder="1" applyAlignment="1">
      <alignment horizontal="center" vertical="center"/>
    </xf>
  </cellXfs>
  <cellStyles count="7">
    <cellStyle name="Excel Built-in Currency" xfId="5" xr:uid="{00000000-0005-0000-0000-000000000000}"/>
    <cellStyle name="Excel Built-in Normal" xfId="4" xr:uid="{00000000-0005-0000-0000-000001000000}"/>
    <cellStyle name="Excel Built-in Percent" xfId="6" xr:uid="{00000000-0005-0000-0000-000002000000}"/>
    <cellStyle name="Normalny" xfId="0" builtinId="0"/>
    <cellStyle name="Normalny 2" xfId="1" xr:uid="{00000000-0005-0000-0000-000004000000}"/>
    <cellStyle name="Normalny_Arkusz1" xfId="3" xr:uid="{00000000-0005-0000-0000-000005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6"/>
  <sheetViews>
    <sheetView topLeftCell="A25" workbookViewId="0">
      <selection activeCell="H6" sqref="H6"/>
    </sheetView>
  </sheetViews>
  <sheetFormatPr defaultRowHeight="15"/>
  <cols>
    <col min="2" max="2" width="45.28515625" customWidth="1"/>
    <col min="4" max="4" width="13" customWidth="1"/>
    <col min="5" max="5" width="16.85546875" customWidth="1"/>
    <col min="6" max="6" width="10.28515625" customWidth="1"/>
    <col min="7" max="7" width="13.42578125" customWidth="1"/>
    <col min="8" max="8" width="20" customWidth="1"/>
  </cols>
  <sheetData>
    <row r="2" spans="1:8">
      <c r="B2" s="114" t="s">
        <v>60</v>
      </c>
      <c r="C2" s="114"/>
      <c r="D2" s="114"/>
      <c r="E2" s="114"/>
      <c r="F2" s="114"/>
      <c r="G2" s="114"/>
      <c r="H2" s="114"/>
    </row>
    <row r="4" spans="1:8" ht="15.75">
      <c r="A4" s="110" t="s">
        <v>17</v>
      </c>
      <c r="B4" s="111"/>
      <c r="C4" s="111"/>
      <c r="D4" s="111"/>
      <c r="E4" s="112"/>
      <c r="F4" s="112"/>
      <c r="G4" s="112"/>
      <c r="H4" s="113"/>
    </row>
    <row r="5" spans="1:8" ht="25.5">
      <c r="A5" s="17" t="s">
        <v>8</v>
      </c>
      <c r="B5" s="18" t="s">
        <v>21</v>
      </c>
      <c r="C5" s="18" t="s">
        <v>9</v>
      </c>
      <c r="D5" s="18" t="s">
        <v>2</v>
      </c>
      <c r="E5" s="18" t="s">
        <v>3</v>
      </c>
      <c r="F5" s="18" t="s">
        <v>4</v>
      </c>
      <c r="G5" s="18" t="s">
        <v>5</v>
      </c>
      <c r="H5" s="19" t="s">
        <v>6</v>
      </c>
    </row>
    <row r="6" spans="1:8" ht="320.25" customHeight="1">
      <c r="A6" s="37" t="s">
        <v>10</v>
      </c>
      <c r="B6" s="47" t="s">
        <v>24</v>
      </c>
      <c r="C6" s="33">
        <v>51</v>
      </c>
      <c r="D6" s="32"/>
      <c r="E6" s="29">
        <f>C6*D6</f>
        <v>0</v>
      </c>
      <c r="F6" s="30"/>
      <c r="G6" s="29">
        <f>E6*1.08</f>
        <v>0</v>
      </c>
      <c r="H6" s="63"/>
    </row>
    <row r="7" spans="1:8" ht="197.45" customHeight="1">
      <c r="A7" s="31" t="s">
        <v>26</v>
      </c>
      <c r="B7" s="46" t="s">
        <v>25</v>
      </c>
      <c r="C7" s="35">
        <v>60</v>
      </c>
      <c r="D7" s="32"/>
      <c r="E7" s="29">
        <f>C7*D7</f>
        <v>0</v>
      </c>
      <c r="F7" s="30"/>
      <c r="G7" s="29">
        <f>E7*1.08</f>
        <v>0</v>
      </c>
      <c r="H7" s="97"/>
    </row>
    <row r="8" spans="1:8" ht="144" customHeight="1">
      <c r="A8" s="31" t="s">
        <v>27</v>
      </c>
      <c r="B8" s="36" t="s">
        <v>28</v>
      </c>
      <c r="C8" s="35">
        <v>30</v>
      </c>
      <c r="D8" s="32"/>
      <c r="E8" s="29">
        <f>C8*D8</f>
        <v>0</v>
      </c>
      <c r="F8" s="30"/>
      <c r="G8" s="29">
        <f>E8*1.08</f>
        <v>0</v>
      </c>
      <c r="H8" s="97"/>
    </row>
    <row r="9" spans="1:8" ht="15.6" customHeight="1">
      <c r="A9" s="6"/>
      <c r="B9" s="34" t="s">
        <v>12</v>
      </c>
      <c r="C9" s="7"/>
      <c r="D9" s="7"/>
      <c r="E9" s="52">
        <f>SUM(E4:E8)</f>
        <v>0</v>
      </c>
      <c r="F9" s="52"/>
      <c r="G9" s="52">
        <f>E9*1.08</f>
        <v>0</v>
      </c>
      <c r="H9" s="53"/>
    </row>
    <row r="11" spans="1:8">
      <c r="B11" t="s">
        <v>31</v>
      </c>
    </row>
    <row r="14" spans="1:8">
      <c r="A14" s="20"/>
      <c r="B14" s="21" t="s">
        <v>18</v>
      </c>
      <c r="C14" s="22"/>
      <c r="D14" s="22"/>
      <c r="E14" s="22"/>
      <c r="F14" s="22"/>
      <c r="G14" s="22"/>
      <c r="H14" s="23"/>
    </row>
    <row r="15" spans="1:8" ht="25.5">
      <c r="A15" s="5" t="s">
        <v>8</v>
      </c>
      <c r="B15" s="4" t="s">
        <v>21</v>
      </c>
      <c r="C15" s="4" t="s">
        <v>9</v>
      </c>
      <c r="D15" s="4" t="s">
        <v>2</v>
      </c>
      <c r="E15" s="4" t="s">
        <v>3</v>
      </c>
      <c r="F15" s="4" t="s">
        <v>4</v>
      </c>
      <c r="G15" s="4" t="s">
        <v>5</v>
      </c>
      <c r="H15" s="4" t="s">
        <v>6</v>
      </c>
    </row>
    <row r="16" spans="1:8" ht="89.25">
      <c r="A16" s="9">
        <v>1</v>
      </c>
      <c r="B16" s="14" t="s">
        <v>11</v>
      </c>
      <c r="C16" s="38">
        <v>20</v>
      </c>
      <c r="D16" s="48"/>
      <c r="E16" s="29">
        <f t="shared" ref="E16:E22" si="0">C16*D16</f>
        <v>0</v>
      </c>
      <c r="F16" s="30"/>
      <c r="G16" s="29">
        <f t="shared" ref="G16:G23" si="1">E16*1.08</f>
        <v>0</v>
      </c>
      <c r="H16" s="1"/>
    </row>
    <row r="17" spans="1:8">
      <c r="A17" s="9">
        <v>2</v>
      </c>
      <c r="B17" s="15" t="s">
        <v>0</v>
      </c>
      <c r="C17" s="1">
        <v>40</v>
      </c>
      <c r="D17" s="28"/>
      <c r="E17" s="29">
        <f t="shared" si="0"/>
        <v>0</v>
      </c>
      <c r="F17" s="30"/>
      <c r="G17" s="29">
        <f t="shared" si="1"/>
        <v>0</v>
      </c>
      <c r="H17" s="1"/>
    </row>
    <row r="18" spans="1:8" ht="89.25">
      <c r="A18" s="9">
        <v>3</v>
      </c>
      <c r="B18" s="15" t="s">
        <v>16</v>
      </c>
      <c r="C18" s="38">
        <v>40</v>
      </c>
      <c r="D18" s="48"/>
      <c r="E18" s="29">
        <f t="shared" si="0"/>
        <v>0</v>
      </c>
      <c r="F18" s="30"/>
      <c r="G18" s="29">
        <f t="shared" si="1"/>
        <v>0</v>
      </c>
      <c r="H18" s="1"/>
    </row>
    <row r="19" spans="1:8">
      <c r="A19" s="9">
        <v>4</v>
      </c>
      <c r="B19" s="15" t="s">
        <v>0</v>
      </c>
      <c r="C19" s="1">
        <v>15</v>
      </c>
      <c r="D19" s="28"/>
      <c r="E19" s="29">
        <f t="shared" si="0"/>
        <v>0</v>
      </c>
      <c r="F19" s="30"/>
      <c r="G19" s="29">
        <f t="shared" si="1"/>
        <v>0</v>
      </c>
      <c r="H19" s="1"/>
    </row>
    <row r="20" spans="1:8" ht="63.75">
      <c r="A20" s="9">
        <v>5</v>
      </c>
      <c r="B20" s="14" t="s">
        <v>1</v>
      </c>
      <c r="C20" s="38">
        <v>1</v>
      </c>
      <c r="D20" s="48"/>
      <c r="E20" s="29">
        <f t="shared" si="0"/>
        <v>0</v>
      </c>
      <c r="F20" s="30"/>
      <c r="G20" s="29">
        <f t="shared" si="1"/>
        <v>0</v>
      </c>
      <c r="H20" s="1"/>
    </row>
    <row r="21" spans="1:8" ht="38.25">
      <c r="A21" s="9">
        <v>6</v>
      </c>
      <c r="B21" s="14" t="s">
        <v>23</v>
      </c>
      <c r="C21" s="38">
        <v>30</v>
      </c>
      <c r="D21" s="49"/>
      <c r="E21" s="29">
        <f t="shared" si="0"/>
        <v>0</v>
      </c>
      <c r="F21" s="30"/>
      <c r="G21" s="29">
        <f t="shared" si="1"/>
        <v>0</v>
      </c>
      <c r="H21" s="1"/>
    </row>
    <row r="22" spans="1:8" ht="77.25" thickBot="1">
      <c r="A22" s="75">
        <v>7</v>
      </c>
      <c r="B22" s="76" t="s">
        <v>22</v>
      </c>
      <c r="C22" s="77">
        <v>100</v>
      </c>
      <c r="D22" s="78"/>
      <c r="E22" s="79">
        <f t="shared" si="0"/>
        <v>0</v>
      </c>
      <c r="F22" s="80"/>
      <c r="G22" s="79">
        <f t="shared" si="1"/>
        <v>0</v>
      </c>
      <c r="H22" s="81"/>
    </row>
    <row r="23" spans="1:8" ht="15.75" thickBot="1">
      <c r="A23" s="82"/>
      <c r="B23" s="83" t="s">
        <v>7</v>
      </c>
      <c r="C23" s="84"/>
      <c r="D23" s="85"/>
      <c r="E23" s="86">
        <f>SUM(E16:E22)</f>
        <v>0</v>
      </c>
      <c r="F23" s="86"/>
      <c r="G23" s="86">
        <f t="shared" si="1"/>
        <v>0</v>
      </c>
      <c r="H23" s="87"/>
    </row>
    <row r="24" spans="1:8">
      <c r="A24" s="2"/>
      <c r="B24" s="8"/>
      <c r="D24" s="3"/>
      <c r="E24" s="3"/>
      <c r="F24" s="3"/>
      <c r="G24" s="3"/>
    </row>
    <row r="25" spans="1:8">
      <c r="A25" s="2"/>
      <c r="B25" s="8"/>
    </row>
    <row r="27" spans="1:8">
      <c r="A27" s="20"/>
      <c r="B27" s="21" t="s">
        <v>19</v>
      </c>
      <c r="C27" s="22"/>
      <c r="D27" s="22"/>
      <c r="E27" s="22"/>
      <c r="F27" s="22"/>
      <c r="G27" s="22"/>
      <c r="H27" s="23"/>
    </row>
    <row r="28" spans="1:8" ht="26.25">
      <c r="A28" s="54" t="s">
        <v>13</v>
      </c>
      <c r="B28" s="26" t="s">
        <v>21</v>
      </c>
      <c r="C28" s="26" t="s">
        <v>14</v>
      </c>
      <c r="D28" s="26" t="s">
        <v>2</v>
      </c>
      <c r="E28" s="26" t="s">
        <v>15</v>
      </c>
      <c r="F28" s="64" t="s">
        <v>4</v>
      </c>
      <c r="G28" s="27" t="s">
        <v>5</v>
      </c>
      <c r="H28" s="27" t="s">
        <v>56</v>
      </c>
    </row>
    <row r="29" spans="1:8" ht="51">
      <c r="A29" s="39">
        <v>1</v>
      </c>
      <c r="B29" s="41" t="s">
        <v>55</v>
      </c>
      <c r="C29" s="42">
        <v>350</v>
      </c>
      <c r="D29" s="43"/>
      <c r="E29" s="44">
        <f>C29*D29</f>
        <v>0</v>
      </c>
      <c r="F29" s="45"/>
      <c r="G29" s="44">
        <f>E29*1.08</f>
        <v>0</v>
      </c>
      <c r="H29" s="63"/>
    </row>
    <row r="30" spans="1:8" ht="51">
      <c r="A30" s="39">
        <v>2</v>
      </c>
      <c r="B30" s="41" t="s">
        <v>57</v>
      </c>
      <c r="C30" s="42">
        <v>150</v>
      </c>
      <c r="D30" s="43"/>
      <c r="E30" s="44">
        <f>C30*D30</f>
        <v>0</v>
      </c>
      <c r="F30" s="45"/>
      <c r="G30" s="44">
        <f>E30*1.08</f>
        <v>0</v>
      </c>
      <c r="H30" s="63"/>
    </row>
    <row r="31" spans="1:8" ht="30.75" thickBot="1">
      <c r="A31" s="62">
        <v>3</v>
      </c>
      <c r="B31" s="65" t="s">
        <v>58</v>
      </c>
      <c r="C31" s="66">
        <v>150</v>
      </c>
      <c r="D31" s="67"/>
      <c r="E31" s="68">
        <f>C31*D31</f>
        <v>0</v>
      </c>
      <c r="F31" s="69"/>
      <c r="G31" s="68">
        <f>E31*1.08</f>
        <v>0</v>
      </c>
      <c r="H31" s="70"/>
    </row>
    <row r="32" spans="1:8" ht="15.75" thickBot="1">
      <c r="A32" s="71"/>
      <c r="B32" s="72" t="s">
        <v>59</v>
      </c>
      <c r="C32" s="72"/>
      <c r="D32" s="72"/>
      <c r="E32" s="73">
        <f>SUM(E29:E31)</f>
        <v>0</v>
      </c>
      <c r="F32" s="72"/>
      <c r="G32" s="73">
        <f>SUM(G29:G31)</f>
        <v>0</v>
      </c>
      <c r="H32" s="74"/>
    </row>
    <row r="33" spans="1:8" ht="15.75" thickBot="1"/>
    <row r="34" spans="1:8" ht="21.75" customHeight="1" thickBot="1">
      <c r="A34" s="92"/>
      <c r="B34" s="93" t="s">
        <v>54</v>
      </c>
      <c r="C34" s="94"/>
      <c r="D34" s="94"/>
      <c r="E34" s="91">
        <f>E32+E23+E9</f>
        <v>0</v>
      </c>
      <c r="F34" s="95"/>
      <c r="G34" s="91">
        <f>G32+G23+G9</f>
        <v>0</v>
      </c>
      <c r="H34" s="96"/>
    </row>
    <row r="36" spans="1:8">
      <c r="E36" s="104"/>
    </row>
  </sheetData>
  <mergeCells count="3">
    <mergeCell ref="A4:D4"/>
    <mergeCell ref="E4:H4"/>
    <mergeCell ref="B2:H2"/>
  </mergeCells>
  <pageMargins left="0.25" right="0.25" top="0.75" bottom="0.75" header="0.3" footer="0.3"/>
  <pageSetup paperSize="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5DA3-85CB-4509-9E55-7C18C9880B17}">
  <sheetPr>
    <pageSetUpPr fitToPage="1"/>
  </sheetPr>
  <dimension ref="A1:H54"/>
  <sheetViews>
    <sheetView tabSelected="1" topLeftCell="A45" workbookViewId="0">
      <selection activeCell="F50" sqref="F50:F51"/>
    </sheetView>
  </sheetViews>
  <sheetFormatPr defaultRowHeight="15"/>
  <cols>
    <col min="1" max="1" width="4" customWidth="1"/>
    <col min="2" max="2" width="58.42578125" customWidth="1"/>
    <col min="3" max="3" width="11" customWidth="1"/>
    <col min="4" max="4" width="13" customWidth="1"/>
    <col min="5" max="5" width="13.28515625" customWidth="1"/>
    <col min="6" max="6" width="7.5703125" customWidth="1"/>
    <col min="7" max="7" width="14.7109375" customWidth="1"/>
    <col min="8" max="8" width="17.5703125" customWidth="1"/>
  </cols>
  <sheetData>
    <row r="1" spans="1:8">
      <c r="B1" s="133" t="s">
        <v>61</v>
      </c>
      <c r="C1" s="133"/>
      <c r="D1" s="133"/>
      <c r="E1" s="133"/>
      <c r="F1" s="133"/>
      <c r="G1" s="133"/>
      <c r="H1" s="133"/>
    </row>
    <row r="2" spans="1:8">
      <c r="B2" s="105"/>
      <c r="C2" s="105"/>
      <c r="D2" s="105"/>
      <c r="E2" s="105"/>
      <c r="F2" s="105"/>
      <c r="G2" s="105"/>
      <c r="H2" s="105"/>
    </row>
    <row r="4" spans="1:8" ht="15.75">
      <c r="A4" s="110" t="s">
        <v>17</v>
      </c>
      <c r="B4" s="111"/>
      <c r="C4" s="111"/>
      <c r="D4" s="111"/>
      <c r="E4" s="112"/>
      <c r="F4" s="112"/>
      <c r="G4" s="112"/>
      <c r="H4" s="113"/>
    </row>
    <row r="5" spans="1:8" ht="25.5">
      <c r="A5" s="17" t="s">
        <v>8</v>
      </c>
      <c r="B5" s="18" t="s">
        <v>21</v>
      </c>
      <c r="C5" s="18" t="s">
        <v>9</v>
      </c>
      <c r="D5" s="18" t="s">
        <v>2</v>
      </c>
      <c r="E5" s="18" t="s">
        <v>3</v>
      </c>
      <c r="F5" s="18" t="s">
        <v>4</v>
      </c>
      <c r="G5" s="18" t="s">
        <v>5</v>
      </c>
      <c r="H5" s="19" t="s">
        <v>6</v>
      </c>
    </row>
    <row r="6" spans="1:8" ht="119.25" customHeight="1">
      <c r="A6" s="39">
        <v>1</v>
      </c>
      <c r="B6" s="41" t="s">
        <v>29</v>
      </c>
      <c r="C6" s="42">
        <v>48</v>
      </c>
      <c r="D6" s="43"/>
      <c r="E6" s="44">
        <f>D6*C6</f>
        <v>0</v>
      </c>
      <c r="F6" s="45"/>
      <c r="G6" s="44">
        <f>1.08*E6</f>
        <v>0</v>
      </c>
      <c r="H6" s="102"/>
    </row>
    <row r="7" spans="1:8" ht="154.5" customHeight="1">
      <c r="A7" s="40">
        <v>2</v>
      </c>
      <c r="B7" s="50" t="s">
        <v>32</v>
      </c>
      <c r="C7" s="42">
        <v>72</v>
      </c>
      <c r="D7" s="43"/>
      <c r="E7" s="44">
        <f>D7*C7</f>
        <v>0</v>
      </c>
      <c r="F7" s="45"/>
      <c r="G7" s="44">
        <f>1.08*E7</f>
        <v>0</v>
      </c>
      <c r="H7" s="102"/>
    </row>
    <row r="8" spans="1:8" ht="96.75" customHeight="1">
      <c r="A8" s="40">
        <v>3</v>
      </c>
      <c r="B8" s="100" t="s">
        <v>33</v>
      </c>
      <c r="C8" s="42">
        <v>500</v>
      </c>
      <c r="D8" s="43"/>
      <c r="E8" s="44">
        <f>D8*C8</f>
        <v>0</v>
      </c>
      <c r="F8" s="45"/>
      <c r="G8" s="44">
        <f>1.08*E8</f>
        <v>0</v>
      </c>
      <c r="H8" s="102"/>
    </row>
    <row r="9" spans="1:8" ht="36" customHeight="1">
      <c r="A9" s="40">
        <v>4</v>
      </c>
      <c r="B9" s="51" t="s">
        <v>62</v>
      </c>
      <c r="C9" s="42">
        <v>50</v>
      </c>
      <c r="D9" s="43"/>
      <c r="E9" s="44">
        <f>D9*C9</f>
        <v>0</v>
      </c>
      <c r="F9" s="45"/>
      <c r="G9" s="44">
        <f>1.08*E9</f>
        <v>0</v>
      </c>
      <c r="H9" s="103"/>
    </row>
    <row r="10" spans="1:8" ht="52.5" customHeight="1" thickBot="1">
      <c r="A10" s="62">
        <v>5</v>
      </c>
      <c r="B10" s="101" t="s">
        <v>34</v>
      </c>
      <c r="C10" s="66">
        <v>500</v>
      </c>
      <c r="D10" s="67"/>
      <c r="E10" s="68">
        <f>D10*C10</f>
        <v>0</v>
      </c>
      <c r="F10" s="69"/>
      <c r="G10" s="68">
        <f>1.08*E10</f>
        <v>0</v>
      </c>
      <c r="H10" s="98"/>
    </row>
    <row r="11" spans="1:8" ht="15.75" thickBot="1">
      <c r="A11" s="88"/>
      <c r="B11" s="115" t="s">
        <v>30</v>
      </c>
      <c r="C11" s="115"/>
      <c r="D11" s="115"/>
      <c r="E11" s="86">
        <f>SUM(E4:E10)</f>
        <v>0</v>
      </c>
      <c r="F11" s="86"/>
      <c r="G11" s="86">
        <f>E11*1.08</f>
        <v>0</v>
      </c>
      <c r="H11" s="87"/>
    </row>
    <row r="13" spans="1:8">
      <c r="B13" s="116" t="s">
        <v>35</v>
      </c>
      <c r="C13" s="116"/>
      <c r="D13" s="116"/>
      <c r="E13" s="116"/>
      <c r="F13" s="116"/>
      <c r="G13" s="116"/>
      <c r="H13" s="116"/>
    </row>
    <row r="14" spans="1:8">
      <c r="B14" s="99"/>
      <c r="C14" s="99"/>
      <c r="D14" s="99"/>
      <c r="E14" s="99"/>
      <c r="F14" s="99"/>
      <c r="G14" s="99"/>
      <c r="H14" s="99"/>
    </row>
    <row r="16" spans="1:8">
      <c r="A16" s="20"/>
      <c r="B16" s="21" t="s">
        <v>18</v>
      </c>
      <c r="C16" s="22"/>
      <c r="D16" s="22"/>
      <c r="E16" s="22"/>
      <c r="F16" s="22"/>
      <c r="G16" s="22"/>
      <c r="H16" s="23"/>
    </row>
    <row r="17" spans="1:8" ht="25.5">
      <c r="A17" s="54" t="s">
        <v>13</v>
      </c>
      <c r="B17" s="26" t="s">
        <v>21</v>
      </c>
      <c r="C17" s="26" t="s">
        <v>14</v>
      </c>
      <c r="D17" s="26" t="s">
        <v>2</v>
      </c>
      <c r="E17" s="26" t="s">
        <v>15</v>
      </c>
      <c r="F17" s="27" t="s">
        <v>4</v>
      </c>
      <c r="G17" s="27" t="s">
        <v>5</v>
      </c>
      <c r="H17" s="27" t="s">
        <v>6</v>
      </c>
    </row>
    <row r="18" spans="1:8" ht="29.25">
      <c r="A18" s="127" t="s">
        <v>10</v>
      </c>
      <c r="B18" s="55" t="s">
        <v>36</v>
      </c>
      <c r="C18" s="117">
        <v>5</v>
      </c>
      <c r="D18" s="120"/>
      <c r="E18" s="120"/>
      <c r="F18" s="117"/>
      <c r="G18" s="121"/>
      <c r="H18" s="117"/>
    </row>
    <row r="19" spans="1:8" ht="29.25">
      <c r="A19" s="128"/>
      <c r="B19" s="56" t="s">
        <v>37</v>
      </c>
      <c r="C19" s="118"/>
      <c r="D19" s="118"/>
      <c r="E19" s="118"/>
      <c r="F19" s="118"/>
      <c r="G19" s="122"/>
      <c r="H19" s="118"/>
    </row>
    <row r="20" spans="1:8" ht="29.25">
      <c r="A20" s="128"/>
      <c r="B20" s="56" t="s">
        <v>38</v>
      </c>
      <c r="C20" s="118"/>
      <c r="D20" s="118"/>
      <c r="E20" s="118"/>
      <c r="F20" s="118"/>
      <c r="G20" s="122"/>
      <c r="H20" s="118"/>
    </row>
    <row r="21" spans="1:8" ht="29.25">
      <c r="A21" s="128"/>
      <c r="B21" s="56" t="s">
        <v>39</v>
      </c>
      <c r="C21" s="118"/>
      <c r="D21" s="118"/>
      <c r="E21" s="118"/>
      <c r="F21" s="118"/>
      <c r="G21" s="122"/>
      <c r="H21" s="118"/>
    </row>
    <row r="22" spans="1:8">
      <c r="A22" s="129"/>
      <c r="B22" s="57" t="s">
        <v>40</v>
      </c>
      <c r="C22" s="119"/>
      <c r="D22" s="119"/>
      <c r="E22" s="119"/>
      <c r="F22" s="119"/>
      <c r="G22" s="123"/>
      <c r="H22" s="119"/>
    </row>
    <row r="23" spans="1:8" ht="28.5">
      <c r="A23" s="124" t="s">
        <v>26</v>
      </c>
      <c r="B23" s="58" t="s">
        <v>36</v>
      </c>
      <c r="C23" s="117">
        <v>5</v>
      </c>
      <c r="D23" s="120"/>
      <c r="E23" s="120"/>
      <c r="F23" s="132"/>
      <c r="G23" s="121"/>
      <c r="H23" s="117"/>
    </row>
    <row r="24" spans="1:8" ht="28.5">
      <c r="A24" s="125"/>
      <c r="B24" s="59" t="s">
        <v>37</v>
      </c>
      <c r="C24" s="118"/>
      <c r="D24" s="118"/>
      <c r="E24" s="118"/>
      <c r="F24" s="122"/>
      <c r="G24" s="122"/>
      <c r="H24" s="118"/>
    </row>
    <row r="25" spans="1:8" ht="28.5">
      <c r="A25" s="125"/>
      <c r="B25" s="59" t="s">
        <v>41</v>
      </c>
      <c r="C25" s="118"/>
      <c r="D25" s="118"/>
      <c r="E25" s="118"/>
      <c r="F25" s="122"/>
      <c r="G25" s="122"/>
      <c r="H25" s="118"/>
    </row>
    <row r="26" spans="1:8">
      <c r="A26" s="126"/>
      <c r="B26" s="60" t="s">
        <v>42</v>
      </c>
      <c r="C26" s="119"/>
      <c r="D26" s="119"/>
      <c r="E26" s="119"/>
      <c r="F26" s="123"/>
      <c r="G26" s="123"/>
      <c r="H26" s="119"/>
    </row>
    <row r="27" spans="1:8" ht="29.25">
      <c r="A27" s="127" t="s">
        <v>27</v>
      </c>
      <c r="B27" s="55" t="s">
        <v>36</v>
      </c>
      <c r="C27" s="117">
        <v>5</v>
      </c>
      <c r="D27" s="120"/>
      <c r="E27" s="120"/>
      <c r="F27" s="132"/>
      <c r="G27" s="121"/>
      <c r="H27" s="117"/>
    </row>
    <row r="28" spans="1:8" ht="29.25">
      <c r="A28" s="128"/>
      <c r="B28" s="56" t="s">
        <v>37</v>
      </c>
      <c r="C28" s="118"/>
      <c r="D28" s="118"/>
      <c r="E28" s="118"/>
      <c r="F28" s="122"/>
      <c r="G28" s="122"/>
      <c r="H28" s="118"/>
    </row>
    <row r="29" spans="1:8" ht="29.25">
      <c r="A29" s="128"/>
      <c r="B29" s="56" t="s">
        <v>44</v>
      </c>
      <c r="C29" s="118"/>
      <c r="D29" s="118"/>
      <c r="E29" s="118"/>
      <c r="F29" s="122"/>
      <c r="G29" s="122"/>
      <c r="H29" s="118"/>
    </row>
    <row r="30" spans="1:8">
      <c r="A30" s="129"/>
      <c r="B30" s="57" t="s">
        <v>45</v>
      </c>
      <c r="C30" s="119"/>
      <c r="D30" s="119"/>
      <c r="E30" s="119"/>
      <c r="F30" s="123"/>
      <c r="G30" s="123"/>
      <c r="H30" s="119"/>
    </row>
    <row r="31" spans="1:8" ht="29.25">
      <c r="A31" s="127" t="s">
        <v>43</v>
      </c>
      <c r="B31" s="55" t="s">
        <v>36</v>
      </c>
      <c r="C31" s="117">
        <v>5</v>
      </c>
      <c r="D31" s="120"/>
      <c r="E31" s="120"/>
      <c r="F31" s="132"/>
      <c r="G31" s="121"/>
      <c r="H31" s="117"/>
    </row>
    <row r="32" spans="1:8" ht="29.25">
      <c r="A32" s="128"/>
      <c r="B32" s="56" t="s">
        <v>37</v>
      </c>
      <c r="C32" s="118"/>
      <c r="D32" s="118"/>
      <c r="E32" s="118"/>
      <c r="F32" s="122"/>
      <c r="G32" s="122"/>
      <c r="H32" s="118"/>
    </row>
    <row r="33" spans="1:8" ht="29.25">
      <c r="A33" s="128"/>
      <c r="B33" s="56" t="s">
        <v>46</v>
      </c>
      <c r="C33" s="118"/>
      <c r="D33" s="118"/>
      <c r="E33" s="118"/>
      <c r="F33" s="122"/>
      <c r="G33" s="122"/>
      <c r="H33" s="118"/>
    </row>
    <row r="34" spans="1:8">
      <c r="A34" s="128"/>
      <c r="B34" s="56" t="s">
        <v>47</v>
      </c>
      <c r="C34" s="118"/>
      <c r="D34" s="118"/>
      <c r="E34" s="118"/>
      <c r="F34" s="122"/>
      <c r="G34" s="122"/>
      <c r="H34" s="118"/>
    </row>
    <row r="35" spans="1:8" ht="29.25">
      <c r="A35" s="127" t="s">
        <v>50</v>
      </c>
      <c r="B35" s="55" t="s">
        <v>36</v>
      </c>
      <c r="C35" s="117">
        <v>5</v>
      </c>
      <c r="D35" s="120"/>
      <c r="E35" s="120"/>
      <c r="F35" s="132"/>
      <c r="G35" s="121"/>
      <c r="H35" s="117"/>
    </row>
    <row r="36" spans="1:8" ht="29.25">
      <c r="A36" s="128"/>
      <c r="B36" s="56" t="s">
        <v>37</v>
      </c>
      <c r="C36" s="118"/>
      <c r="D36" s="118"/>
      <c r="E36" s="118"/>
      <c r="F36" s="122"/>
      <c r="G36" s="122"/>
      <c r="H36" s="118"/>
    </row>
    <row r="37" spans="1:8" ht="29.25">
      <c r="A37" s="128"/>
      <c r="B37" s="56" t="s">
        <v>48</v>
      </c>
      <c r="C37" s="118"/>
      <c r="D37" s="118"/>
      <c r="E37" s="118"/>
      <c r="F37" s="122"/>
      <c r="G37" s="122"/>
      <c r="H37" s="118"/>
    </row>
    <row r="38" spans="1:8">
      <c r="A38" s="129"/>
      <c r="B38" s="57" t="s">
        <v>49</v>
      </c>
      <c r="C38" s="119"/>
      <c r="D38" s="119"/>
      <c r="E38" s="119"/>
      <c r="F38" s="123"/>
      <c r="G38" s="123"/>
      <c r="H38" s="119"/>
    </row>
    <row r="39" spans="1:8" ht="29.25">
      <c r="A39" s="127" t="s">
        <v>53</v>
      </c>
      <c r="B39" s="55" t="s">
        <v>36</v>
      </c>
      <c r="C39" s="117">
        <v>3</v>
      </c>
      <c r="D39" s="120"/>
      <c r="E39" s="120"/>
      <c r="F39" s="132"/>
      <c r="G39" s="121"/>
      <c r="H39" s="117"/>
    </row>
    <row r="40" spans="1:8" ht="29.25">
      <c r="A40" s="128"/>
      <c r="B40" s="56" t="s">
        <v>37</v>
      </c>
      <c r="C40" s="118"/>
      <c r="D40" s="118"/>
      <c r="E40" s="118"/>
      <c r="F40" s="122"/>
      <c r="G40" s="122"/>
      <c r="H40" s="118"/>
    </row>
    <row r="41" spans="1:8" ht="29.25">
      <c r="A41" s="128"/>
      <c r="B41" s="56" t="s">
        <v>51</v>
      </c>
      <c r="C41" s="118"/>
      <c r="D41" s="118"/>
      <c r="E41" s="118"/>
      <c r="F41" s="122"/>
      <c r="G41" s="122"/>
      <c r="H41" s="118"/>
    </row>
    <row r="42" spans="1:8">
      <c r="A42" s="129"/>
      <c r="B42" s="57" t="s">
        <v>52</v>
      </c>
      <c r="C42" s="119"/>
      <c r="D42" s="119"/>
      <c r="E42" s="119"/>
      <c r="F42" s="123"/>
      <c r="G42" s="123"/>
      <c r="H42" s="119"/>
    </row>
    <row r="43" spans="1:8">
      <c r="A43" s="130" t="s">
        <v>12</v>
      </c>
      <c r="B43" s="131"/>
      <c r="C43" s="10"/>
      <c r="D43" s="11"/>
      <c r="E43" s="61">
        <f>SUM(E18:E42)</f>
        <v>0</v>
      </c>
      <c r="F43" s="12"/>
      <c r="G43" s="61">
        <f>SUM(G18:G42)</f>
        <v>0</v>
      </c>
      <c r="H43" s="11"/>
    </row>
    <row r="44" spans="1:8">
      <c r="A44" s="106"/>
      <c r="B44" s="106"/>
      <c r="C44" s="107"/>
      <c r="D44" s="107"/>
      <c r="E44" s="108"/>
      <c r="F44" s="109"/>
      <c r="G44" s="108"/>
      <c r="H44" s="107"/>
    </row>
    <row r="45" spans="1:8">
      <c r="A45" s="106"/>
      <c r="B45" s="106"/>
      <c r="C45" s="107"/>
      <c r="D45" s="107"/>
      <c r="E45" s="108"/>
      <c r="F45" s="109"/>
      <c r="G45" s="108"/>
      <c r="H45" s="107"/>
    </row>
    <row r="46" spans="1:8">
      <c r="A46" s="106"/>
      <c r="B46" s="106"/>
      <c r="C46" s="107"/>
      <c r="D46" s="107"/>
      <c r="E46" s="108"/>
      <c r="F46" s="109"/>
      <c r="G46" s="108"/>
      <c r="H46" s="107"/>
    </row>
    <row r="48" spans="1:8">
      <c r="A48" s="20"/>
      <c r="B48" s="21" t="s">
        <v>19</v>
      </c>
      <c r="C48" s="22"/>
      <c r="D48" s="22"/>
      <c r="E48" s="22"/>
      <c r="F48" s="22"/>
      <c r="G48" s="22"/>
      <c r="H48" s="23"/>
    </row>
    <row r="49" spans="1:8" ht="25.5">
      <c r="A49" s="24" t="s">
        <v>13</v>
      </c>
      <c r="B49" s="25" t="s">
        <v>21</v>
      </c>
      <c r="C49" s="25" t="s">
        <v>14</v>
      </c>
      <c r="D49" s="26" t="s">
        <v>2</v>
      </c>
      <c r="E49" s="26" t="s">
        <v>15</v>
      </c>
      <c r="F49" s="27" t="s">
        <v>4</v>
      </c>
      <c r="G49" s="27" t="s">
        <v>5</v>
      </c>
      <c r="H49" s="27" t="s">
        <v>6</v>
      </c>
    </row>
    <row r="50" spans="1:8" ht="280.5">
      <c r="A50" s="139">
        <v>1</v>
      </c>
      <c r="B50" s="13" t="s">
        <v>20</v>
      </c>
      <c r="C50" s="136">
        <v>100</v>
      </c>
      <c r="D50" s="138"/>
      <c r="E50" s="141">
        <f>C50*D50</f>
        <v>0</v>
      </c>
      <c r="F50" s="143"/>
      <c r="G50" s="141">
        <f>E50*1.08</f>
        <v>0</v>
      </c>
      <c r="H50" s="134"/>
    </row>
    <row r="51" spans="1:8" ht="51.75" thickBot="1">
      <c r="A51" s="140"/>
      <c r="B51" s="16" t="s">
        <v>63</v>
      </c>
      <c r="C51" s="137"/>
      <c r="D51" s="138"/>
      <c r="E51" s="142"/>
      <c r="F51" s="144"/>
      <c r="G51" s="142"/>
      <c r="H51" s="135"/>
    </row>
    <row r="52" spans="1:8" ht="16.5" thickBot="1">
      <c r="A52" s="89"/>
      <c r="B52" s="83" t="s">
        <v>59</v>
      </c>
      <c r="C52" s="84"/>
      <c r="D52" s="84"/>
      <c r="E52" s="90">
        <f>SUM(E50:E51)</f>
        <v>0</v>
      </c>
      <c r="F52" s="72"/>
      <c r="G52" s="90">
        <f>SUM(G50:G51)</f>
        <v>0</v>
      </c>
      <c r="H52" s="87"/>
    </row>
    <row r="53" spans="1:8" ht="15.75" thickBot="1"/>
    <row r="54" spans="1:8" ht="16.5" thickBot="1">
      <c r="A54" s="92"/>
      <c r="B54" s="93" t="s">
        <v>54</v>
      </c>
      <c r="C54" s="94"/>
      <c r="D54" s="94"/>
      <c r="E54" s="91">
        <f>E52+E43+E11</f>
        <v>0</v>
      </c>
      <c r="F54" s="95"/>
      <c r="G54" s="91">
        <f>G52+G43+G11</f>
        <v>0</v>
      </c>
      <c r="H54" s="96"/>
    </row>
  </sheetData>
  <mergeCells count="55">
    <mergeCell ref="A50:A51"/>
    <mergeCell ref="E50:E51"/>
    <mergeCell ref="G50:G51"/>
    <mergeCell ref="F50:F51"/>
    <mergeCell ref="B1:H1"/>
    <mergeCell ref="H50:H51"/>
    <mergeCell ref="C50:C51"/>
    <mergeCell ref="D50:D51"/>
    <mergeCell ref="D31:D34"/>
    <mergeCell ref="E31:E34"/>
    <mergeCell ref="F31:F34"/>
    <mergeCell ref="G39:G42"/>
    <mergeCell ref="H39:H42"/>
    <mergeCell ref="C39:C42"/>
    <mergeCell ref="D39:D42"/>
    <mergeCell ref="E39:E42"/>
    <mergeCell ref="F39:F42"/>
    <mergeCell ref="G27:G30"/>
    <mergeCell ref="G31:G34"/>
    <mergeCell ref="H31:H34"/>
    <mergeCell ref="C35:C38"/>
    <mergeCell ref="D35:D38"/>
    <mergeCell ref="E35:E38"/>
    <mergeCell ref="F35:F38"/>
    <mergeCell ref="G35:G38"/>
    <mergeCell ref="H35:H38"/>
    <mergeCell ref="C31:C34"/>
    <mergeCell ref="H27:H30"/>
    <mergeCell ref="C27:C30"/>
    <mergeCell ref="D27:D30"/>
    <mergeCell ref="E27:E30"/>
    <mergeCell ref="F27:F30"/>
    <mergeCell ref="H23:H26"/>
    <mergeCell ref="C23:C26"/>
    <mergeCell ref="D23:D26"/>
    <mergeCell ref="E23:E26"/>
    <mergeCell ref="F23:F26"/>
    <mergeCell ref="G23:G26"/>
    <mergeCell ref="A23:A26"/>
    <mergeCell ref="A18:A22"/>
    <mergeCell ref="A43:B43"/>
    <mergeCell ref="A39:A42"/>
    <mergeCell ref="A31:A34"/>
    <mergeCell ref="A35:A38"/>
    <mergeCell ref="A27:A30"/>
    <mergeCell ref="A4:D4"/>
    <mergeCell ref="E4:H4"/>
    <mergeCell ref="B11:D11"/>
    <mergeCell ref="B13:H13"/>
    <mergeCell ref="H18:H22"/>
    <mergeCell ref="C18:C22"/>
    <mergeCell ref="D18:D22"/>
    <mergeCell ref="E18:E22"/>
    <mergeCell ref="F18:F22"/>
    <mergeCell ref="G18:G22"/>
  </mergeCells>
  <pageMargins left="0.7" right="0.7" top="0.75" bottom="0.75" header="0.3" footer="0.3"/>
  <pageSetup paperSize="9" scale="9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STAPLERY</vt:lpstr>
      <vt:lpstr>WYROBY  J.U.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Aleksandra Gałażewska</cp:lastModifiedBy>
  <cp:lastPrinted>2024-04-15T10:19:20Z</cp:lastPrinted>
  <dcterms:created xsi:type="dcterms:W3CDTF">2015-11-03T13:54:14Z</dcterms:created>
  <dcterms:modified xsi:type="dcterms:W3CDTF">2024-05-07T09:44:17Z</dcterms:modified>
</cp:coreProperties>
</file>