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65" windowWidth="12000" windowHeight="2940" tabRatio="696" activeTab="1"/>
  </bookViews>
  <sheets>
    <sheet name="informacje ogólne" sheetId="1" r:id="rId1"/>
    <sheet name="budynki" sheetId="2" r:id="rId2"/>
    <sheet name="elektronika " sheetId="3" r:id="rId3"/>
    <sheet name="środki trwałe" sheetId="4" r:id="rId4"/>
    <sheet name="auta" sheetId="5" r:id="rId5"/>
    <sheet name="wyposażenie poj. specj." sheetId="6" r:id="rId6"/>
    <sheet name="szkody" sheetId="7" r:id="rId7"/>
    <sheet name="lokalizacje" sheetId="8" r:id="rId8"/>
  </sheets>
  <definedNames>
    <definedName name="_xlnm.Print_Area" localSheetId="4">'auta'!$A$1:$W$21</definedName>
    <definedName name="_xlnm.Print_Area" localSheetId="1">'budynki'!$A$3:$Y$95</definedName>
    <definedName name="_xlnm.Print_Area" localSheetId="2">'elektronika '!$A$1:$D$268</definedName>
    <definedName name="_xlnm.Print_Area" localSheetId="7">'lokalizacje'!$A$1:$C$13</definedName>
    <definedName name="_xlnm.Print_Area" localSheetId="6">'szkody'!$A$1:$D$16</definedName>
    <definedName name="_xlnm.Print_Area" localSheetId="3">'środki trwałe'!$A$1:$F$13</definedName>
    <definedName name="_xlnm.Print_Area" localSheetId="5">'wyposażenie poj. specj.'!$A$1:$E$48</definedName>
  </definedNames>
  <calcPr fullCalcOnLoad="1"/>
</workbook>
</file>

<file path=xl/sharedStrings.xml><?xml version="1.0" encoding="utf-8"?>
<sst xmlns="http://schemas.openxmlformats.org/spreadsheetml/2006/main" count="1242" uniqueCount="678">
  <si>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</si>
  <si>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</si>
  <si>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</si>
  <si>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Nazwa jednostki</t>
  </si>
  <si>
    <t>NIP</t>
  </si>
  <si>
    <t>REGON</t>
  </si>
  <si>
    <t>lokalizacja (adres)</t>
  </si>
  <si>
    <t>Data I rejestracji</t>
  </si>
  <si>
    <t>Ilość miejsc</t>
  </si>
  <si>
    <t>Ładowność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</si>
  <si>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</si>
  <si>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</si>
  <si>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</si>
  <si>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</si>
  <si>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</si>
  <si>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</si>
  <si>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</si>
  <si>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</si>
  <si>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</si>
  <si>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</si>
  <si>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</si>
  <si>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</si>
  <si>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</si>
  <si>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</si>
  <si>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</si>
  <si>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</si>
  <si>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</si>
  <si>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Lokalizacja (adres)</t>
  </si>
  <si>
    <t>Zabezpieczenia (znane zabezpieczenia p-poż i przeciw kradzieżowe)</t>
  </si>
  <si>
    <t>Urządzenia i wyposażenie</t>
  </si>
  <si>
    <t>lp.</t>
  </si>
  <si>
    <t xml:space="preserve">nazwa budynku/ budowli </t>
  </si>
  <si>
    <t xml:space="preserve">przeznaczenie budynku/ budowli </t>
  </si>
  <si>
    <t>czy jest to budynkek zabytkowy, podlegający nadzorowi konserwatora zabytków?</t>
  </si>
  <si>
    <t>rok budowy</t>
  </si>
  <si>
    <t>SUMA OGÓŁEM:</t>
  </si>
  <si>
    <t>INFORMACJA O MAJĄTKU TRWAŁYM</t>
  </si>
  <si>
    <t>Poj.</t>
  </si>
  <si>
    <t>Dopuszczalna masa całkowita</t>
  </si>
  <si>
    <t>Okres ubezpieczenia OC i NW</t>
  </si>
  <si>
    <t>OC</t>
  </si>
  <si>
    <t>NW</t>
  </si>
  <si>
    <t>AC/KR</t>
  </si>
  <si>
    <t>ASS</t>
  </si>
  <si>
    <t>zabezpieczenia
(znane zabiezpieczenia p-poż i przeciw kradzieżowe)</t>
  </si>
  <si>
    <t>rodzaj wartości</t>
  </si>
  <si>
    <t>Rodzaj pojazdu zgodnie z dowodem rejestracyjnym lub innymi dokumentami</t>
  </si>
  <si>
    <t>Adres</t>
  </si>
  <si>
    <t>Ryzyka podlegające ubezpieczeniu w danym pojeździe (wybrane ryzyka zaznaczone X)</t>
  </si>
  <si>
    <t>Tabela nr 1 - Informacje ogólne do oceny ryzyka w Gminie Wijewo</t>
  </si>
  <si>
    <t>Tabela nr 2 - Wykaz budynków i budowli w Gminie Wijewo</t>
  </si>
  <si>
    <t>Tabela nr 3 - Wykaz sprzętu elektronicznego w Gminie Wijewo</t>
  </si>
  <si>
    <t>WYKAZ LOKALIZACJI, W KTÓRYCH PROWADZONA JEST DZIAŁALNOŚĆ ORAZ LOKALIZACJI, GDZIE ZNAJDUJE SIĘ MIENIE NALEŻĄCE DO JEDNOSTEK GMINY WIJEWO. (nie wykazane w załączniku nr 1 - poniższy wykaz nie musi być pełnym wykazem lokalizacji)</t>
  </si>
  <si>
    <t>697-20-75-129</t>
  </si>
  <si>
    <t>411443328</t>
  </si>
  <si>
    <t>697-16-06-547</t>
  </si>
  <si>
    <t>001215116</t>
  </si>
  <si>
    <t>Gminny Ośrodek Pomocy Społecznej</t>
  </si>
  <si>
    <t>697-16-06-607</t>
  </si>
  <si>
    <t>410000126</t>
  </si>
  <si>
    <t xml:space="preserve">Samorządowe Przedszkole </t>
  </si>
  <si>
    <t>Szkoła Podstawowa w Wijewie</t>
  </si>
  <si>
    <t>411102633</t>
  </si>
  <si>
    <t>001004402</t>
  </si>
  <si>
    <t>697-16-06-659</t>
  </si>
  <si>
    <t>697-19-51-617</t>
  </si>
  <si>
    <t>ul. Parkowa 1, 64-150 Wijewo</t>
  </si>
  <si>
    <t>Gminna Biblioteka Publiczna w Wijewie</t>
  </si>
  <si>
    <t>Urząd Gminy Wijewo</t>
  </si>
  <si>
    <t>Gminny Ośrodek Kultury w Wijewie</t>
  </si>
  <si>
    <t xml:space="preserve"> ul. Powstańców Wielkopolskich 19, 64-150 Wijewo</t>
  </si>
  <si>
    <t>411528154</t>
  </si>
  <si>
    <t>ul. Powstańców Wielkopolskich 19, 64-150 Wijewo</t>
  </si>
  <si>
    <t>697-21-72-714</t>
  </si>
  <si>
    <t>ul. Powstańców Wielkopolskich 12, 64-150 Wijewo</t>
  </si>
  <si>
    <t>Brenno, ul. Kościelna 1, 64-150 Wijewo</t>
  </si>
  <si>
    <t>1. Urząd Gminy Wijewo</t>
  </si>
  <si>
    <t>2. Gminna Biblioteka Publiczna w Wijewie</t>
  </si>
  <si>
    <t>3. Gminny Ośrodek Pomocy Społecznej</t>
  </si>
  <si>
    <t>4. Gminny Ośrodek Kultury w Wijewie</t>
  </si>
  <si>
    <t xml:space="preserve">5. Samorządowe Przedszkole </t>
  </si>
  <si>
    <t>6. Szkoła Podstawowa w Wijewie</t>
  </si>
  <si>
    <t>nie</t>
  </si>
  <si>
    <t>nie dotyczy</t>
  </si>
  <si>
    <t>1. Gminna Biblioteka Publiczna w Wijewie</t>
  </si>
  <si>
    <t>Wijewo, ul. Parkowa 1</t>
  </si>
  <si>
    <t>tak</t>
  </si>
  <si>
    <t>Świetlica Radomyśl</t>
  </si>
  <si>
    <t xml:space="preserve"> nie</t>
  </si>
  <si>
    <t>Brenno ul. Jeziorna 3, 64-150 Wijewo</t>
  </si>
  <si>
    <t>Wijewo ul. Powstańców Wlkp. 19, 64-150 Wijewo</t>
  </si>
  <si>
    <t>2. Gminny Ośrodek Pomocy Społecznej</t>
  </si>
  <si>
    <t>64-150 Wijewo, ul. Parkowa 1</t>
  </si>
  <si>
    <t>Wijewo, ul.Powstańców Wielkopolskich 12</t>
  </si>
  <si>
    <t>Brenno ul. Kościelna 1, 64-150 Wijewo</t>
  </si>
  <si>
    <t>ośrodek zdrowia</t>
  </si>
  <si>
    <t>Urząd Gminy</t>
  </si>
  <si>
    <t>mieszkanie</t>
  </si>
  <si>
    <t>budynek ratowników</t>
  </si>
  <si>
    <t>budynek gospodarczy</t>
  </si>
  <si>
    <t>gaśnice</t>
  </si>
  <si>
    <t>Radomyśl 11</t>
  </si>
  <si>
    <t>Potrzebowo 32a</t>
  </si>
  <si>
    <t>Wijewo, ul. Lipowa 21</t>
  </si>
  <si>
    <t>Przylesie 12</t>
  </si>
  <si>
    <t>Brenno-Ostrów</t>
  </si>
  <si>
    <t>Zaborówiec</t>
  </si>
  <si>
    <t>Brenno, ul. Polna 2</t>
  </si>
  <si>
    <t>Potrzebowo</t>
  </si>
  <si>
    <t>Miastko</t>
  </si>
  <si>
    <t>Brenno</t>
  </si>
  <si>
    <t>Brenno, ul. Wschowska</t>
  </si>
  <si>
    <t>Brenno, ul.Brenno-Pole</t>
  </si>
  <si>
    <t>Radomyśl</t>
  </si>
  <si>
    <t>Autosan</t>
  </si>
  <si>
    <t>Sanok</t>
  </si>
  <si>
    <t>SUASW3AFP35680421</t>
  </si>
  <si>
    <t>autobus</t>
  </si>
  <si>
    <t>Żuk</t>
  </si>
  <si>
    <t>A 156B</t>
  </si>
  <si>
    <t>Man</t>
  </si>
  <si>
    <t>TGM 13.290</t>
  </si>
  <si>
    <t>WMAN36ZZ2EY304881</t>
  </si>
  <si>
    <t>PLE W100</t>
  </si>
  <si>
    <t>PLE 31HH</t>
  </si>
  <si>
    <t>PLE 9Y98</t>
  </si>
  <si>
    <t>6 540 cm3</t>
  </si>
  <si>
    <t>2 120 cm3</t>
  </si>
  <si>
    <t>6 871 cm3</t>
  </si>
  <si>
    <t>12 500 kg</t>
  </si>
  <si>
    <t>15 500 kg</t>
  </si>
  <si>
    <t>x</t>
  </si>
  <si>
    <t>OSP Brenno, ul. Jeziorna 3, 64-150 Wijewo, REGON: 411163379</t>
  </si>
  <si>
    <t xml:space="preserve">nie </t>
  </si>
  <si>
    <t>OSP Wijewo, ul. Powstańców Wielkopolskich 17, 64-150 Wijewo, REGON: 411163362</t>
  </si>
  <si>
    <t>osobowy</t>
  </si>
  <si>
    <t>SAM</t>
  </si>
  <si>
    <t>lekka</t>
  </si>
  <si>
    <t>PLE004070014</t>
  </si>
  <si>
    <t>PLE 67MY</t>
  </si>
  <si>
    <t>przyczepa</t>
  </si>
  <si>
    <t>Renault</t>
  </si>
  <si>
    <t>Trafic</t>
  </si>
  <si>
    <t>VF1JLACA63V168540</t>
  </si>
  <si>
    <t>na podsypce betonowej, ubite obrzeża zamocowane na stałe w ziemi</t>
  </si>
  <si>
    <t>Rodzaj materiałów budowlanych, z jakich wykonano budynek</t>
  </si>
  <si>
    <r>
      <t xml:space="preserve">opis stanu technicznego budynku wg poniższych elementów budynku </t>
    </r>
  </si>
  <si>
    <t>powierzchnia użytkowa (w m²)</t>
  </si>
  <si>
    <t>ilość kondygnacji</t>
  </si>
  <si>
    <t>czy budynek jest podpiwniczony?</t>
  </si>
  <si>
    <t>mury</t>
  </si>
  <si>
    <t>stropy</t>
  </si>
  <si>
    <t>dach (konstrukcja i pokrycie)</t>
  </si>
  <si>
    <t>stolarka okienna i drzwiowa</t>
  </si>
  <si>
    <t>instalacja gazowa</t>
  </si>
  <si>
    <t>instalacja wentylacyjna i kominowa</t>
  </si>
  <si>
    <t>-</t>
  </si>
  <si>
    <t>pustaki</t>
  </si>
  <si>
    <t>beton</t>
  </si>
  <si>
    <t>betonowe, kostka brukowa</t>
  </si>
  <si>
    <t>dobra</t>
  </si>
  <si>
    <t>1/5 budynku</t>
  </si>
  <si>
    <t>cegła pełna</t>
  </si>
  <si>
    <t>drewniany</t>
  </si>
  <si>
    <t>drewniany pokryty dachówką ceramiczną</t>
  </si>
  <si>
    <t>ściany zewnętrzne z pustaków ALFA</t>
  </si>
  <si>
    <t>żelbetonowy</t>
  </si>
  <si>
    <t>bardzo dobry</t>
  </si>
  <si>
    <t>dobry</t>
  </si>
  <si>
    <t>murowany z cegły ceramicznej</t>
  </si>
  <si>
    <t>drewniane; schody</t>
  </si>
  <si>
    <t>konstrukcja drewniana pokryta dachówką ceraniczną- karpiówka</t>
  </si>
  <si>
    <t>cegła ceramiczna, ścianki murowane -ażurowe</t>
  </si>
  <si>
    <t>prefabrykowane płyty kanałowe; schody żelbetowe</t>
  </si>
  <si>
    <t>konstrukcja metalowa; pokrycie - papa</t>
  </si>
  <si>
    <t>brak</t>
  </si>
  <si>
    <t>1 z wewnętrznym półpiętrem</t>
  </si>
  <si>
    <t>remiza</t>
  </si>
  <si>
    <t>budynek Urzędu Gminy</t>
  </si>
  <si>
    <t>budynek letniskowy</t>
  </si>
  <si>
    <t>budynek socjalny</t>
  </si>
  <si>
    <t>plac zabaw</t>
  </si>
  <si>
    <t>boisko do koszykówki</t>
  </si>
  <si>
    <t>zbiornik odcieków</t>
  </si>
  <si>
    <t>kompleks boisk "ORLIK"</t>
  </si>
  <si>
    <t>sala gimnastyczna</t>
  </si>
  <si>
    <t>wiata przystankowa Brenno</t>
  </si>
  <si>
    <t>plenerowe urządzenia sportowe</t>
  </si>
  <si>
    <t>siłownie plenerowe</t>
  </si>
  <si>
    <t>pomost na jeziorze Brzeźnie</t>
  </si>
  <si>
    <t>Brenno - Ostrów</t>
  </si>
  <si>
    <t>Przylesie</t>
  </si>
  <si>
    <t>drewniany dachówka</t>
  </si>
  <si>
    <t>pustaki max</t>
  </si>
  <si>
    <t>płyty korytkowe</t>
  </si>
  <si>
    <t>beton papa</t>
  </si>
  <si>
    <t>beton komórkowy</t>
  </si>
  <si>
    <t>drewniany blacha</t>
  </si>
  <si>
    <t>gęstożebrowy typu Teriva</t>
  </si>
  <si>
    <t>płyta warstwowa</t>
  </si>
  <si>
    <t>dostateczny</t>
  </si>
  <si>
    <t>Volkswagen</t>
  </si>
  <si>
    <t>CADDY</t>
  </si>
  <si>
    <t>WV2ZZZ2KZ5X001217</t>
  </si>
  <si>
    <t>SXE1P236NGS001300</t>
  </si>
  <si>
    <t>05.07.2016</t>
  </si>
  <si>
    <t>14.09.2005</t>
  </si>
  <si>
    <t>2 124kg</t>
  </si>
  <si>
    <t>1 896 cm3</t>
  </si>
  <si>
    <t>615kg</t>
  </si>
  <si>
    <t>750kg</t>
  </si>
  <si>
    <t>Neptun</t>
  </si>
  <si>
    <t>Remorque 1 B75</t>
  </si>
  <si>
    <t>specjalny pożarniczy</t>
  </si>
  <si>
    <t>31.10.2007</t>
  </si>
  <si>
    <t>400kg</t>
  </si>
  <si>
    <t>PLE 98J4</t>
  </si>
  <si>
    <t>19.11.2002</t>
  </si>
  <si>
    <t>2 760kg</t>
  </si>
  <si>
    <t>1 870 cm3</t>
  </si>
  <si>
    <t>PLE 20V2</t>
  </si>
  <si>
    <t>PLE 32X2</t>
  </si>
  <si>
    <t>21.01.2014</t>
  </si>
  <si>
    <t>17.04.1989</t>
  </si>
  <si>
    <t>16.05.2003</t>
  </si>
  <si>
    <t>2 500 kg</t>
  </si>
  <si>
    <t>modernizacja 2015</t>
  </si>
  <si>
    <t>suma ubezpieczenia (wartość)</t>
  </si>
  <si>
    <t>Brenno, ul.Okrężna</t>
  </si>
  <si>
    <t>PLE 00099</t>
  </si>
  <si>
    <t>TGM</t>
  </si>
  <si>
    <t>WMAN38ZZ0HY351178</t>
  </si>
  <si>
    <t>6 871cm3</t>
  </si>
  <si>
    <t>18 000kg</t>
  </si>
  <si>
    <t>29.12.2016</t>
  </si>
  <si>
    <t xml:space="preserve">Neptun </t>
  </si>
  <si>
    <t>Remorque</t>
  </si>
  <si>
    <t>SXE2K263NHS000299</t>
  </si>
  <si>
    <t>PLE 80217</t>
  </si>
  <si>
    <t>27.10.2017</t>
  </si>
  <si>
    <t>210kg</t>
  </si>
  <si>
    <t>1 044kg</t>
  </si>
  <si>
    <t>gaśnica - 1 szt, monitoring wizyjny przy UG Wijewo</t>
  </si>
  <si>
    <t>W tym namioty</t>
  </si>
  <si>
    <t>UPS Ares 1000 Rack</t>
  </si>
  <si>
    <t xml:space="preserve">tablet Huawei </t>
  </si>
  <si>
    <t xml:space="preserve">telefon komórkowy Maxcom </t>
  </si>
  <si>
    <t>FSC - Starachowice</t>
  </si>
  <si>
    <t>Star PL42CJ</t>
  </si>
  <si>
    <t>SUSP142CJV0000011</t>
  </si>
  <si>
    <t>PLE 63PH</t>
  </si>
  <si>
    <t>6 230 cm3</t>
  </si>
  <si>
    <t>11.03.1998</t>
  </si>
  <si>
    <t>12 000kg</t>
  </si>
  <si>
    <t>pomost na jeziorze Białym</t>
  </si>
  <si>
    <t>pomost na jeziorze Breńskim</t>
  </si>
  <si>
    <t>drewniany domek w Miastku</t>
  </si>
  <si>
    <t xml:space="preserve">plac zabaw </t>
  </si>
  <si>
    <t>Wijewo</t>
  </si>
  <si>
    <t>drewniana altana Brenno</t>
  </si>
  <si>
    <t>Wyposażenie dodatkowe</t>
  </si>
  <si>
    <t>rodzaj</t>
  </si>
  <si>
    <t>wartość</t>
  </si>
  <si>
    <t>wykaz według załącznika</t>
  </si>
  <si>
    <t>Szt.</t>
  </si>
  <si>
    <t>Man TGM 13.290 -  nr rej. PLE 9Y98</t>
  </si>
  <si>
    <t xml:space="preserve">Wartość </t>
  </si>
  <si>
    <t xml:space="preserve">WYPOSAŻENIE </t>
  </si>
  <si>
    <t>Zespół Szkół im. Powstańców Wielkopolskich w Brennie</t>
  </si>
  <si>
    <t>697-23-59-128</t>
  </si>
  <si>
    <t>Nissan</t>
  </si>
  <si>
    <t>Navara</t>
  </si>
  <si>
    <t>VSKBVND40U0124804</t>
  </si>
  <si>
    <t>PLE 13112</t>
  </si>
  <si>
    <t xml:space="preserve">ciężarowy </t>
  </si>
  <si>
    <t>2 488cm3</t>
  </si>
  <si>
    <t>31.08.2006</t>
  </si>
  <si>
    <t>780kg</t>
  </si>
  <si>
    <t>2 805kg</t>
  </si>
  <si>
    <t>plac biesiadno- parkingowy</t>
  </si>
  <si>
    <t>W tym mienie będące w posiadaniu (użytkowane) na podstawie umów najmu, dzierżawy, użytkowania, leasingu lub umów pokrewnych</t>
  </si>
  <si>
    <t>gaśnica, urządzenia alarmowe w UG, monitoring na zewnątrz UG</t>
  </si>
  <si>
    <t>gaśnice, urządzenie alarmowe obejmujące piętro, kraty w pomieszczeniu na piętrze, hydranty wewnętrzne</t>
  </si>
  <si>
    <t xml:space="preserve">gaśnice </t>
  </si>
  <si>
    <t>Wijewo, ul. Powstańców Wlkp.17</t>
  </si>
  <si>
    <t xml:space="preserve">Przylesie   </t>
  </si>
  <si>
    <t>Wijewo, ul. Handlowa</t>
  </si>
  <si>
    <t>Wijewo, ul. Powstańców Wlkp.19</t>
  </si>
  <si>
    <t>Wijewo, ul. Powstańców Wlkp.12</t>
  </si>
  <si>
    <t>Brenno, ul. Koźli Rynek</t>
  </si>
  <si>
    <t>pomost na jeziorze Lincjusz</t>
  </si>
  <si>
    <t>pustaki ceraliczne</t>
  </si>
  <si>
    <t>UPS 2szt</t>
  </si>
  <si>
    <t>budynek gospodarczy + stodoła</t>
  </si>
  <si>
    <t xml:space="preserve">czy budynek jest użytkowany? </t>
  </si>
  <si>
    <t>czy budynek jest przeznaczony do rozbiórki?</t>
  </si>
  <si>
    <t xml:space="preserve">czy jest wyposażony w windę? </t>
  </si>
  <si>
    <t xml:space="preserve">Suma ubezpieczenia (wartość pojazdu z VAT) wraz z wyposażeniem dodatkowym </t>
  </si>
  <si>
    <t>Wiejski Dom Kultury w Potrzebowie</t>
  </si>
  <si>
    <t>Wiejski Dom Kultury w Zaborówcu</t>
  </si>
  <si>
    <t>Radomyśl 15, 64-150 Wijewo</t>
  </si>
  <si>
    <t>drzwi wejściowe podwójne zamki, 3 gaśnice</t>
  </si>
  <si>
    <t>klimatyzator sinclar 6,4kw</t>
  </si>
  <si>
    <t>klimatyzator sinclar 3,2kw</t>
  </si>
  <si>
    <t>4; piwnica nieużytkowana, parter, piętro, strych nie użytkowany,</t>
  </si>
  <si>
    <t>nie dotyczty</t>
  </si>
  <si>
    <t>4; parter, piętro, piętro II, poddasze nieużytkowane, stropodach</t>
  </si>
  <si>
    <t>bardzo dorby</t>
  </si>
  <si>
    <t>komputer DELL</t>
  </si>
  <si>
    <t>monitor AOC</t>
  </si>
  <si>
    <t>plac zabaw (Przedszkole)</t>
  </si>
  <si>
    <t>otwarta strefa aktywności Wijewo</t>
  </si>
  <si>
    <t>otwarta strefa aktywności Brenno</t>
  </si>
  <si>
    <t>siłownia napowietrzna</t>
  </si>
  <si>
    <t>siłownia plenerowa</t>
  </si>
  <si>
    <t>Wijewo, ul. Parkowa</t>
  </si>
  <si>
    <t>Miernik wielogazowy</t>
  </si>
  <si>
    <t>Wijewo, ul. Powstańców Wielkopolskich 12</t>
  </si>
  <si>
    <t>Potrzebowo 34, 64-150 Wijewo</t>
  </si>
  <si>
    <t>Filia w Brennie, ul. Jeziorna 3  (siedziba na piętrze w budynku GOK)</t>
  </si>
  <si>
    <t>gaśnica 1 szt., monitoring wizyjny przy GOK</t>
  </si>
  <si>
    <t>gaśnica, drzwi wejściowe podwójne zamki</t>
  </si>
  <si>
    <t>drewno/beton</t>
  </si>
  <si>
    <t>betonowe,kostka brukowa</t>
  </si>
  <si>
    <t>Wykaz monitoringu wizyjnego</t>
  </si>
  <si>
    <t>Razem monitoring wizyjny</t>
  </si>
  <si>
    <t>1.  Gminny Ośrodek Kultury w Wijewie</t>
  </si>
  <si>
    <t>zmywarka Stalgast</t>
  </si>
  <si>
    <t>laptop HP 15</t>
  </si>
  <si>
    <t>laminator</t>
  </si>
  <si>
    <t>kuchenka 6palnikowa z piekarnikiem elektrycznym</t>
  </si>
  <si>
    <t>niszczarka Fellowess</t>
  </si>
  <si>
    <t>laptop Lenovo</t>
  </si>
  <si>
    <t>głośnik Manta</t>
  </si>
  <si>
    <t>kuchnia mikrofalowa</t>
  </si>
  <si>
    <t>pralka Bosch</t>
  </si>
  <si>
    <t>telewizor LG</t>
  </si>
  <si>
    <t>telefon</t>
  </si>
  <si>
    <t>zestaw komputerowy</t>
  </si>
  <si>
    <t>monitor Philips</t>
  </si>
  <si>
    <t>monitor interaktywny</t>
  </si>
  <si>
    <t xml:space="preserve">niszczarka </t>
  </si>
  <si>
    <t>bombox-radiomagnetofon</t>
  </si>
  <si>
    <t>stojak automatycznego dozowania płynów z zasilaniem</t>
  </si>
  <si>
    <t>router DSL TP-LiNk</t>
  </si>
  <si>
    <t>robot wielofukcyjny</t>
  </si>
  <si>
    <t>kino domowe</t>
  </si>
  <si>
    <t>kuchenka gazowo-elektryczna</t>
  </si>
  <si>
    <t>bieżnia life4fitness</t>
  </si>
  <si>
    <t>rower stacjonarny ZIPRO</t>
  </si>
  <si>
    <t>ekspres do kawy SIEMENS TE655319RW</t>
  </si>
  <si>
    <t>telewizor Panasonic LED TX</t>
  </si>
  <si>
    <t xml:space="preserve">ekspres do kawy SIEMENS </t>
  </si>
  <si>
    <t>kuchenka mikrofalowa Whirlpool</t>
  </si>
  <si>
    <t>telewizor Xiaomi</t>
  </si>
  <si>
    <t>niszczarka</t>
  </si>
  <si>
    <t>ekspres do kawy</t>
  </si>
  <si>
    <t>projektor In Focus</t>
  </si>
  <si>
    <t>drukarka Lexmark</t>
  </si>
  <si>
    <t>drukarka  Lexmark</t>
  </si>
  <si>
    <t>klimatyzacja</t>
  </si>
  <si>
    <t>kamera IP Full HD</t>
  </si>
  <si>
    <t>lapto DELL</t>
  </si>
  <si>
    <t>okulary wirtualne 3D</t>
  </si>
  <si>
    <t>laptopy 2 szt</t>
  </si>
  <si>
    <t>radioodtwarzacz Blaukpunkt</t>
  </si>
  <si>
    <t>aparat fotograficzny</t>
  </si>
  <si>
    <t>projektor przenośny</t>
  </si>
  <si>
    <t>głośnik Tracer</t>
  </si>
  <si>
    <t>notebook Dell 2 szt.</t>
  </si>
  <si>
    <t xml:space="preserve">telefon iPhon 12 PRO </t>
  </si>
  <si>
    <t>telefon komórkowy Xiaomi Redmi - 2szt.</t>
  </si>
  <si>
    <t>Okres ubezpieczenia AC i KR i ASS</t>
  </si>
  <si>
    <t>Pilarka Stihl MS 460R</t>
  </si>
  <si>
    <t>Detektor prądu przemiennego</t>
  </si>
  <si>
    <t>Pilarka spalinowa Sthil 25l</t>
  </si>
  <si>
    <t>Pilarka spalinowa Sthil MS 290</t>
  </si>
  <si>
    <t>Wentylator oddymiający Cobra</t>
  </si>
  <si>
    <t>Motopompa pływająca Niagara</t>
  </si>
  <si>
    <t>Kamera termowizyjna Flair K2</t>
  </si>
  <si>
    <t>Agregat prądotwórczy Geko 2600 EA HHBA 2.4 kw</t>
  </si>
  <si>
    <t>Agregat prądotwórczy Seemann E 4400 4. 1 kw</t>
  </si>
  <si>
    <t>Aparat powietrzny AUER</t>
  </si>
  <si>
    <t>Butla powietrzna stalowa AUER</t>
  </si>
  <si>
    <t>Maska powietrzna AUER</t>
  </si>
  <si>
    <t>Stacja nasobna Motorola 4600</t>
  </si>
  <si>
    <t>MAN TGM -  nr rej. PLE 00099</t>
  </si>
  <si>
    <t>Detektor prądu Hot Stick</t>
  </si>
  <si>
    <t>Prądownica Rosenbauer RB101</t>
  </si>
  <si>
    <t>Turbowentylator oddymiający</t>
  </si>
  <si>
    <t>Podpory do stabilizacji PT-1200</t>
  </si>
  <si>
    <t>AED Zoll</t>
  </si>
  <si>
    <t>Radiotelefon GM 360</t>
  </si>
  <si>
    <t>Zestaw do zabezpieczenia AIRBAG</t>
  </si>
  <si>
    <t>Piła spalinowa TS 400</t>
  </si>
  <si>
    <t>Pompa spalinowa NIAGARA</t>
  </si>
  <si>
    <t>Sygnalizator bezruchu</t>
  </si>
  <si>
    <t>Drabina nasadkowa</t>
  </si>
  <si>
    <t>Sygnalizator bezruchu AUER</t>
  </si>
  <si>
    <t>Butla powietrzna DRAGER</t>
  </si>
  <si>
    <t>Butla powietrzna AUER</t>
  </si>
  <si>
    <t>Lanca gaśnicza</t>
  </si>
  <si>
    <t>Lanca kominowa</t>
  </si>
  <si>
    <t>Smok pływający</t>
  </si>
  <si>
    <t>laptop Lenovo ThinkPad</t>
  </si>
  <si>
    <t>laptop Dell e744</t>
  </si>
  <si>
    <t>laptop Dell</t>
  </si>
  <si>
    <t>laptop z MS Office</t>
  </si>
  <si>
    <t>aparat fotograficzny NIKON</t>
  </si>
  <si>
    <t>defibrylator</t>
  </si>
  <si>
    <t>tablet Samsung Galaxy (2 szt)</t>
  </si>
  <si>
    <t>notebook Dell 5450 (2 szt)</t>
  </si>
  <si>
    <t>mysz komputerowa</t>
  </si>
  <si>
    <t xml:space="preserve">dysk zewnętrzny Durable Lite HD330 </t>
  </si>
  <si>
    <t>notebooki (2 sztuki)</t>
  </si>
  <si>
    <t>mobilny zestaw nagłośnieniowy</t>
  </si>
  <si>
    <t>tablet z oprogramowaniem (12 szt.)</t>
  </si>
  <si>
    <t>waga kolumnowa</t>
  </si>
  <si>
    <t>tablica do wzroku podświetlana</t>
  </si>
  <si>
    <t>tablica typu Ishihara</t>
  </si>
  <si>
    <t>projektor Optima W331 DPL</t>
  </si>
  <si>
    <t>komputer PC Pricemax Specjal win 10 pro</t>
  </si>
  <si>
    <t>drukarka laserowa</t>
  </si>
  <si>
    <t>tablica multimedialna</t>
  </si>
  <si>
    <t>projektor ViVitek DX881ST</t>
  </si>
  <si>
    <t>niszczarka OPUS</t>
  </si>
  <si>
    <t>monitory interaktywne Avtek TochScreen 5 connect 65 - 2 szt.</t>
  </si>
  <si>
    <t>projektor Epson EB-X05</t>
  </si>
  <si>
    <t>komputery stacjonarne (25 szt.)</t>
  </si>
  <si>
    <t>tablica wyników Legend</t>
  </si>
  <si>
    <t>monitor interaktywny Avtek TouchScreen 5 connect 65 (2szt.)</t>
  </si>
  <si>
    <t>punkty dostępowe Access Point 1000 series</t>
  </si>
  <si>
    <t>accessPoint Meru 1000series</t>
  </si>
  <si>
    <t>urządzenie wielofunkcyjne BROTHER MFC-T910DW</t>
  </si>
  <si>
    <t xml:space="preserve">swich </t>
  </si>
  <si>
    <t>swich tp-link</t>
  </si>
  <si>
    <t>router dsl</t>
  </si>
  <si>
    <t>telewizor TCLu</t>
  </si>
  <si>
    <t>drukarka Brother</t>
  </si>
  <si>
    <t>zespół komputerowy (6 szt.)</t>
  </si>
  <si>
    <t>termometr elektroniczny Hetaida HTD8808C</t>
  </si>
  <si>
    <t>laptop DELL Inspirion TS 15-5570 touch repack</t>
  </si>
  <si>
    <t>laptop Acer 2 szt.</t>
  </si>
  <si>
    <t xml:space="preserve">laptop poleasingowy Dell </t>
  </si>
  <si>
    <t>monitor interaktywny Avtek touchcreen 5 connect 65</t>
  </si>
  <si>
    <t>telefon komórkowy iPhone 8</t>
  </si>
  <si>
    <t>wizualizer, Notebook Dell</t>
  </si>
  <si>
    <t>monitor interaktywny Avtek</t>
  </si>
  <si>
    <t>kamera ze statywem</t>
  </si>
  <si>
    <t>tablet huawei - 15 sztuk</t>
  </si>
  <si>
    <t>drukarka hp lj pro m 102w</t>
  </si>
  <si>
    <t>niszczarka fellowes M-7C cc</t>
  </si>
  <si>
    <t>komputery stacjonarne - 5 szt.</t>
  </si>
  <si>
    <t>zasilacz awaryjny UPS</t>
  </si>
  <si>
    <t>telefon Panasonic</t>
  </si>
  <si>
    <t>niszczarka Fellowes 60 Cs</t>
  </si>
  <si>
    <t>niszczarka Fellowes  60Cs</t>
  </si>
  <si>
    <t xml:space="preserve">serwer HP </t>
  </si>
  <si>
    <t>monitory Philips (4 sztuki)</t>
  </si>
  <si>
    <t>komputery Dell (9sztuk)</t>
  </si>
  <si>
    <t>kserokopiarka Nashuatec</t>
  </si>
  <si>
    <t>budynek mieszkalny</t>
  </si>
  <si>
    <t>Zabrówiec ul. Powstańców Wlkp. 17, 64-150 Zaborówiec</t>
  </si>
  <si>
    <t>Liczba pracowników</t>
  </si>
  <si>
    <t>Liczba uczniów/ wychowanków/ pensjonariuszy</t>
  </si>
  <si>
    <t>Wysokość rocznego budżetu</t>
  </si>
  <si>
    <t>Tabela nr 4</t>
  </si>
  <si>
    <t>szyby</t>
  </si>
  <si>
    <t>2022 rok</t>
  </si>
  <si>
    <t>2021 rok</t>
  </si>
  <si>
    <t>2020 rok</t>
  </si>
  <si>
    <t>brak szkód</t>
  </si>
  <si>
    <t>2019 rok</t>
  </si>
  <si>
    <t>Krótki opis szkody</t>
  </si>
  <si>
    <t>Ryzyko</t>
  </si>
  <si>
    <t>Suma wypłaconych odszkodowań</t>
  </si>
  <si>
    <t>Liczba szkód</t>
  </si>
  <si>
    <t>Tabela nr 5 - Wykaz pojazdów w Gminie Wijewo</t>
  </si>
  <si>
    <t>Tabela nr 5 a</t>
  </si>
  <si>
    <t>Tabela nr 6 - Szkodowość w Gminie Wijewo</t>
  </si>
  <si>
    <t>konstrukcja i pokrycie dachu</t>
  </si>
  <si>
    <t>instalacja elektryczna</t>
  </si>
  <si>
    <t>sieć wodno-kanalizacyjna oraz centralnego ogrzewania</t>
  </si>
  <si>
    <t>lodówka do jajek</t>
  </si>
  <si>
    <t>termometr bezkontaktowy</t>
  </si>
  <si>
    <t>myjka do czyszczenia</t>
  </si>
  <si>
    <t>radioodtwarzacz</t>
  </si>
  <si>
    <t>Szkoła Podstawowa im. Króla Stanisława Leszczyńskiego w Wijewie</t>
  </si>
  <si>
    <t>7. Zespół Szkół w Brennie</t>
  </si>
  <si>
    <t>Zespół Szkół w Brennie</t>
  </si>
  <si>
    <t>UPS z zasilaczem</t>
  </si>
  <si>
    <t>drukarka Epson</t>
  </si>
  <si>
    <t>urządzenie wielofunkcyjne</t>
  </si>
  <si>
    <t>urządzenie wielofunkcyjne Brother</t>
  </si>
  <si>
    <t>drukarka 3D</t>
  </si>
  <si>
    <t>laptop Dell Inspirion - 5 szt.</t>
  </si>
  <si>
    <t>laptop Lenovo - 5 szt.</t>
  </si>
  <si>
    <t>zestawy słuchawkowe - Savio Strike Prof. Gaming Headset 10szt.</t>
  </si>
  <si>
    <t xml:space="preserve">laptop ASUS - 11 szt. </t>
  </si>
  <si>
    <t>zestawy słuchawkowe - Savio Strike Prof.Gaming Headset 11szt.</t>
  </si>
  <si>
    <t>odkurzacz Karcher</t>
  </si>
  <si>
    <t>mikrofon</t>
  </si>
  <si>
    <t>notebook</t>
  </si>
  <si>
    <t>zestaw bezprzewodowy z mikrofonem</t>
  </si>
  <si>
    <t>aparat CANON 2000D ze statywem</t>
  </si>
  <si>
    <t>długopisy 3D w walizce</t>
  </si>
  <si>
    <t>nagłośnienie Fonestar</t>
  </si>
  <si>
    <t>głosnik wielofunkcyjny</t>
  </si>
  <si>
    <t>edu zestaw Premium z Ozobotami i puzzlami</t>
  </si>
  <si>
    <t>edu  ozobot Bit- robot z flamastrami (12 szt)</t>
  </si>
  <si>
    <t>edu ozobot Bit- robot z flamastrami i puzzlami</t>
  </si>
  <si>
    <t>5 gaśnic proszkowych, kraty na drzwiach w pomieszczeniach biurowych, kraty na drzwiach Sali komputerowej, czujniki dymu</t>
  </si>
  <si>
    <t>2 gaśnice proszkowe, 1 gaśnica przewoźna, czujniki dymu</t>
  </si>
  <si>
    <t>monitory (10 szt.)</t>
  </si>
  <si>
    <t>notebook HP 3szt* 1.899zł</t>
  </si>
  <si>
    <t>laptop Lenovo S340-15 IWL - 5 szt.</t>
  </si>
  <si>
    <t>laptop Dell Inspirion TS 15-5570 - 5 szt.</t>
  </si>
  <si>
    <t>zestaw słuchawkowy Savio Strike Professional Gaming Headset 10szt.</t>
  </si>
  <si>
    <t>laptop ASUS X543MA - 10 szt.</t>
  </si>
  <si>
    <t>zestaw słuchawkowy Hykker Gaming Sound 10szt.</t>
  </si>
  <si>
    <t>laptop Dell Inspirion TS 15-5570 -2szt</t>
  </si>
  <si>
    <t xml:space="preserve">laptop Lenovo S340-15 IWL - 3szt </t>
  </si>
  <si>
    <t xml:space="preserve">zestaw słuchawkowy Savio Strike Professional Gaming Headset 5szt. </t>
  </si>
  <si>
    <t>głośniki komputerowe</t>
  </si>
  <si>
    <t>edu zestaw Forbot Mistrz Arduino</t>
  </si>
  <si>
    <t>aparat Canon Zestaw 2000D + statyw</t>
  </si>
  <si>
    <t>edu boya zestaw bezprzewodowy z mikrofonem lavalier/mikroport</t>
  </si>
  <si>
    <t>statyw oświetleniowy JH-803-16-230</t>
  </si>
  <si>
    <t>mikrofon V-MIC D3</t>
  </si>
  <si>
    <t>stabilizaotr do aparatu gimbal</t>
  </si>
  <si>
    <t>stacja lutownicza</t>
  </si>
  <si>
    <t>edu  długopisy Banach 3D-walizka</t>
  </si>
  <si>
    <t>nagłośnienie Fonestar MSH-236</t>
  </si>
  <si>
    <t>głośniki Audac Aressa</t>
  </si>
  <si>
    <t>nagłośnienie Fonestar FDM-9071 (3)</t>
  </si>
  <si>
    <t>nagłośnienie Fonestar MSH-135</t>
  </si>
  <si>
    <t>nagłośnienie Fonestar FDM-9071</t>
  </si>
  <si>
    <t>power audio JBL Partybox 1000</t>
  </si>
  <si>
    <t>hydranty wew. na korytarzach, gaśnice proszkowe, gaśnice do układów elektronicznych, przenośne zbiorniki ciśnieniowe  na korytarzu starej szkoły oraz na korytarzu przy sali gimnastycznej, w sali komputerowej oraz w pomieszczeniach sekretariatu i księgowości znajdują się kraty na drzwiach wejściowych oraz instalacja alarmowa, w budynkach ogółem - 6 drzwi wejściowych posiadających po dwa zamki (w tym 4 drzwi używane codziennie), 2 drzwi posiadają zamki antywłamaniowe, sygnał alarmowy przekazywany bezpośrednio na policję i do wyznaczonych pracowników szkoły</t>
  </si>
  <si>
    <t>konstrukcja mieszana z prefabrykatów, słupy żelbetowe obmurowane wypełnieniem z siporeksem i cegieł</t>
  </si>
  <si>
    <t>konstrukcja: stalowo-kratowa ze stali St3S: dach z płyty warstwowej metalplast ISOTHERM D 120</t>
  </si>
  <si>
    <t>ups APC</t>
  </si>
  <si>
    <t>Klub Seniora w Gminie Wijewo</t>
  </si>
  <si>
    <t>697-23-82-423</t>
  </si>
  <si>
    <t>Brenno, ul. Jeziorna 3, 64-150 Wijewo</t>
  </si>
  <si>
    <t>8. Klub Seniora w Gminie Wijewo</t>
  </si>
  <si>
    <t>laptop Lenovo V 130</t>
  </si>
  <si>
    <t>urządzenie laserowe wielofunkcyjne HP</t>
  </si>
  <si>
    <t>gaśnice, rolety antywłamaniowe</t>
  </si>
  <si>
    <t>3. Klub Seniora w Gminie Wijewo</t>
  </si>
  <si>
    <t>w budynku WDK Brenno, ul.Jeziorna 3, 64-150 Brenno</t>
  </si>
  <si>
    <t>monitoring zewnętrzny Brenno</t>
  </si>
  <si>
    <t>monitoring zewnętrzny Wijewo</t>
  </si>
  <si>
    <t>telewizor</t>
  </si>
  <si>
    <t>mikrofony</t>
  </si>
  <si>
    <t>gaśnice proszkowe - 5 szt., hydranty, kraty na oknach częściowo, drzwi wejściowe podwójne zamki, monitoring wizyjny na zewnątrz</t>
  </si>
  <si>
    <t>gaśnice proszkowe - 3 szt., hydranty, kraty na oknach częściowo, drzwi wejściowe podwójne zamki, monitoring wizyjny na zewnątrz (tył budynku)</t>
  </si>
  <si>
    <t>gaśnice proszkowe - 3 szt., drzwi wejściowe podwójne zamki</t>
  </si>
  <si>
    <t>1/3 budynku</t>
  </si>
  <si>
    <t>żelbet, odcinkowe, drewno</t>
  </si>
  <si>
    <t>Gmina Wijewo</t>
  </si>
  <si>
    <t>drewniana altana w Potrzebowie</t>
  </si>
  <si>
    <t>wiata przystankowa Radomyśl (przy posesji 29D)</t>
  </si>
  <si>
    <t>wiata przystankowa Radomyśl (przy posesji 1B)</t>
  </si>
  <si>
    <t>Wijewo ul. Powstańców Wielkopolskich 19</t>
  </si>
  <si>
    <t>telefon PANASONIC kx-tg</t>
  </si>
  <si>
    <t>interkom kasowy</t>
  </si>
  <si>
    <t>drukarka Lexmark 2 szt.</t>
  </si>
  <si>
    <t>głośniki do komputera 8 szt.</t>
  </si>
  <si>
    <t>telefon Panasinic 3 szt.</t>
  </si>
  <si>
    <t>kamera termowizyjna</t>
  </si>
  <si>
    <t xml:space="preserve">komputer stacjonarny Lenovo 2 szt. </t>
  </si>
  <si>
    <t>laptop Lenowo V130-15IKB - 4 szt.</t>
  </si>
  <si>
    <t>projektor Panasonic</t>
  </si>
  <si>
    <t>ekran elektryczny DELUXX Cinema</t>
  </si>
  <si>
    <t>laptop (świetlica opiek.-wych.)</t>
  </si>
  <si>
    <t>głośnik JBL z mikrofonem</t>
  </si>
  <si>
    <t>telefon komórkowy Huawei</t>
  </si>
  <si>
    <t>telefon Samsug</t>
  </si>
  <si>
    <t>telefon XIAOMI REDMI 9 - 2 szt.</t>
  </si>
  <si>
    <t>UH2000A98AP318105</t>
  </si>
  <si>
    <t>IFA</t>
  </si>
  <si>
    <t>P3 3352</t>
  </si>
  <si>
    <t>przyczepa specjalna</t>
  </si>
  <si>
    <t>HL 900.40/VTA</t>
  </si>
  <si>
    <t>28118</t>
  </si>
  <si>
    <t>09.03.1995</t>
  </si>
  <si>
    <t>Brenderup</t>
  </si>
  <si>
    <t>przyczepa podłodziowa</t>
  </si>
  <si>
    <t xml:space="preserve"> Thule</t>
  </si>
  <si>
    <t>PO 317YF</t>
  </si>
  <si>
    <t>26.01.2010</t>
  </si>
  <si>
    <t>525kg</t>
  </si>
  <si>
    <t>Pompa szlamowa</t>
  </si>
  <si>
    <t>GPS Garmin MPA64s</t>
  </si>
  <si>
    <t>AED defibrylator PHILIPS</t>
  </si>
  <si>
    <t>Wysokociśnieniowe poduszki powietrzne - Poduszka 24 t - 2szt, Poduszka 21 t - 1szt</t>
  </si>
  <si>
    <t>2+1</t>
  </si>
  <si>
    <t>Zestaw hydrauliczny Holmatro (Pompa DPU 60 PC, Nożyce CU 4035C, Rozpieracz ramieniowy SP 4240C, Rozpieracz kolumnowy RA)</t>
  </si>
  <si>
    <t>ochotnicza straż pożarna</t>
  </si>
  <si>
    <t>ogień i inne zdarzenia</t>
  </si>
  <si>
    <t>zalanie pomieszczeń wskutek uszkodzenia naczynia wyrównawczego</t>
  </si>
  <si>
    <t>zalanie pomieszczeń szkoły wskutek awarii rury wodnej (16.609,61zł); uszkodzenie monitoringu sieci kanalizacyjnej  w wyniku wyładowania atmosferycznego (23.197,75zł); uszkodzenie podłogi w sali gimnastycznej (240zł); zalanie mienia i uszkodzenie instalacji elektrycznej wskutek awarii zaworu bojlera (642,25zł)</t>
  </si>
  <si>
    <t>uszkodzenie szyby w oknie wskutek uderzenia kamieniem</t>
  </si>
  <si>
    <t>uszkodzenie ogrodzenia boiska sportowego podczas wichury (18.455,30zł); uszkodzenie panelu fotowoltaicznego będącego częścią oznakowania - sygnalizacji podczas wichury (3.321zł)</t>
  </si>
  <si>
    <t>19.05.2023 19.05.2024</t>
  </si>
  <si>
    <t>18.05.2024 18.05.2025</t>
  </si>
  <si>
    <t>01.03.2023 01.03.2024</t>
  </si>
  <si>
    <t>29.02.2024 28.02.2025</t>
  </si>
  <si>
    <t>07.06.2023 07.06.2024</t>
  </si>
  <si>
    <t xml:space="preserve">06.06.2024  06.06.2025 </t>
  </si>
  <si>
    <t>05.07.2023 05.07.2024</t>
  </si>
  <si>
    <t>04.07.2024 04.07.2025</t>
  </si>
  <si>
    <t>08.02.2023 08.02.2024</t>
  </si>
  <si>
    <t>07.02.2024  07.02.2025</t>
  </si>
  <si>
    <t>20.01.2023 20.01.2024</t>
  </si>
  <si>
    <t xml:space="preserve">19.01.2024 19.01.2025 </t>
  </si>
  <si>
    <t>29.12.2023 29.12.2024</t>
  </si>
  <si>
    <t>28.12.2024 28.12.2025</t>
  </si>
  <si>
    <t>18.08.2023 18.08.2024</t>
  </si>
  <si>
    <t>17.08.2024 17.08.2025</t>
  </si>
  <si>
    <t>12.06.2023 12.06.2024</t>
  </si>
  <si>
    <t>11.06.2024 11.06.2025</t>
  </si>
  <si>
    <t>21.01.2023 21.01.2024</t>
  </si>
  <si>
    <t>20.01.2024 20.01.2025</t>
  </si>
  <si>
    <t>26.06.2023 26.06.2024</t>
  </si>
  <si>
    <t>25.06.2024 25.06.2025</t>
  </si>
  <si>
    <t>14.01.2023 14.01.2024</t>
  </si>
  <si>
    <t>13.01.2024 13.01.2025</t>
  </si>
  <si>
    <t>24.11.2023 24.11.2024</t>
  </si>
  <si>
    <t>23.11.2024 23.11.2025</t>
  </si>
  <si>
    <t>oświetlenie zespołu pałacowo - parkowego</t>
  </si>
  <si>
    <t>drewno/ papa/ dachówka</t>
  </si>
  <si>
    <t>drewno/ blacha</t>
  </si>
  <si>
    <t>papa/ blacha/ drewno</t>
  </si>
  <si>
    <t>drewno/ papa/ ondulino</t>
  </si>
  <si>
    <t>dział. kulturalna,  wynajem sali widowis.</t>
  </si>
  <si>
    <t>dział. kulturalna wynajem pomieszczeń, świetlicy</t>
  </si>
  <si>
    <t>dział. kulturalna wynajem pomieszczeń, sal widowis.</t>
  </si>
  <si>
    <t>Raport szkodowy opracowany na podstawie danych od Ubezpieczycieli - stan na dzień 19.09.2022</t>
  </si>
  <si>
    <t>Tabela nr 7</t>
  </si>
  <si>
    <t>odtworzeniowa</t>
  </si>
  <si>
    <t>1973 (modernizacja 2016)</t>
  </si>
  <si>
    <t>Wijewo, ul. Handlowa 6</t>
  </si>
  <si>
    <t>księgowa brutto</t>
  </si>
  <si>
    <t>2 mieszkania</t>
  </si>
  <si>
    <t>ogrodzenie</t>
  </si>
  <si>
    <t>kompleks rekreacyjno-sportowy, plac zabaw</t>
  </si>
  <si>
    <t>oczyszczalnia</t>
  </si>
  <si>
    <t>2017 (modernizacja 2018, 2019, 2021)</t>
  </si>
  <si>
    <t>2017 (modernizacja 2018)</t>
  </si>
  <si>
    <t xml:space="preserve">kompleks sportowy w Brennie + bieżnia lekkoatletyczna </t>
  </si>
  <si>
    <t>2020 (modernizacja 2021)</t>
  </si>
  <si>
    <t>plac zabaw Potrzebowo</t>
  </si>
  <si>
    <t>wiata ochronna autobusowa</t>
  </si>
  <si>
    <t>Wiejski Dom Kultury w Brennie + Klub Senior</t>
  </si>
  <si>
    <t>1984 (generalny remont 2012,  adaptacja pomieszczeń 2020)</t>
  </si>
  <si>
    <t xml:space="preserve">Wiejski Dom Kultury w Wijewie + Przedszkole (w tym wartość instalacji solarnych 11.070,00zł) </t>
  </si>
  <si>
    <t>1984 (modernizacja 2017, 2019)</t>
  </si>
  <si>
    <t>1890 (modernizacja  2006, 2011, 2013, 2014, 2015, 2017)</t>
  </si>
  <si>
    <t>1994 (modernizacja  2006, 2011, 2013, 2014, 2015, 2017)</t>
  </si>
  <si>
    <t>1910 (modernizacja 2017)</t>
  </si>
  <si>
    <t>1994 (modernizacja 2017)</t>
  </si>
  <si>
    <t>plac przy WDK Potrzebowo</t>
  </si>
  <si>
    <r>
      <t>1981 (modernizacja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2019)</t>
    </r>
  </si>
  <si>
    <t>plac zabaw na wolnym powietrzu</t>
  </si>
  <si>
    <t>ogrodzenie siatkowe</t>
  </si>
  <si>
    <t>budynek szkolny</t>
  </si>
  <si>
    <t>budynek szkolny  (w tym wartość instalacji solarnych 61.500,00zł)</t>
  </si>
  <si>
    <t>budynek szkolny (w tym wartość instalacji solarnych 22.939,82zł)</t>
  </si>
  <si>
    <t>ogrodzenie metalowe</t>
  </si>
  <si>
    <t>hala sportowa</t>
  </si>
  <si>
    <t>oświetlenie boiska</t>
  </si>
  <si>
    <t>Zamawiający: Gmina Wijewo</t>
  </si>
  <si>
    <t>„Ubezpieczenie mienia i odpowiedzialności – ubezpieczenie mienia i OC”</t>
  </si>
  <si>
    <t>Znak sprawy: RR.721.1.9.2022</t>
  </si>
  <si>
    <t>Załącznik nr 6 do SWZ</t>
  </si>
  <si>
    <t>Przetarg w trybie podstawowym możliwością negocjacji  zamierzenia pn.: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</si>
</sst>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0.000"/>
    <numFmt numFmtId="184" formatCode="&quot; &quot;#,##0.00&quot; &quot;[$zł-415]&quot; &quot;;&quot;-&quot;#,##0.00&quot; &quot;[$zł-415]&quot; &quot;;&quot; -&quot;00&quot; &quot;[$zł-415]&quot; &quot;;&quot; &quot;@&quot; &quot;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10"/>
      <color indexed="60"/>
      <name val="Arial"/>
      <family val="2"/>
    </font>
    <font>
      <b/>
      <i/>
      <u val="single"/>
      <sz val="10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"/>
      <family val="2"/>
    </font>
    <font>
      <sz val="11"/>
      <color indexed="20"/>
      <name val="Czcionka tekstu podstawowego"/>
      <family val="2"/>
    </font>
    <font>
      <b/>
      <sz val="7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rgb="FF000000"/>
      <name val="Arial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7"/>
      <color rgb="FF000000"/>
      <name val="Calibri"/>
      <family val="2"/>
    </font>
    <font>
      <b/>
      <sz val="10"/>
      <color rgb="FF000000"/>
      <name val="Calibri"/>
      <family val="2"/>
    </font>
    <font>
      <b/>
      <i/>
      <sz val="10"/>
      <color rgb="FF00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11" fillId="21" borderId="0" applyNumberFormat="0" applyBorder="0" applyAlignment="0" applyProtection="0"/>
    <xf numFmtId="0" fontId="37" fillId="22" borderId="0" applyNumberFormat="0" applyBorder="0" applyAlignment="0" applyProtection="0"/>
    <xf numFmtId="0" fontId="11" fillId="23" borderId="0" applyNumberFormat="0" applyBorder="0" applyAlignment="0" applyProtection="0"/>
    <xf numFmtId="0" fontId="37" fillId="24" borderId="0" applyNumberFormat="0" applyBorder="0" applyAlignment="0" applyProtection="0"/>
    <xf numFmtId="0" fontId="11" fillId="25" borderId="0" applyNumberFormat="0" applyBorder="0" applyAlignment="0" applyProtection="0"/>
    <xf numFmtId="0" fontId="37" fillId="26" borderId="0" applyNumberFormat="0" applyBorder="0" applyAlignment="0" applyProtection="0"/>
    <xf numFmtId="0" fontId="11" fillId="27" borderId="0" applyNumberFormat="0" applyBorder="0" applyAlignment="0" applyProtection="0"/>
    <xf numFmtId="0" fontId="37" fillId="28" borderId="0" applyNumberFormat="0" applyBorder="0" applyAlignment="0" applyProtection="0"/>
    <xf numFmtId="0" fontId="11" fillId="29" borderId="0" applyNumberFormat="0" applyBorder="0" applyAlignment="0" applyProtection="0"/>
    <xf numFmtId="0" fontId="37" fillId="30" borderId="0" applyNumberFormat="0" applyBorder="0" applyAlignment="0" applyProtection="0"/>
    <xf numFmtId="0" fontId="11" fillId="31" borderId="0" applyNumberFormat="0" applyBorder="0" applyAlignment="0" applyProtection="0"/>
    <xf numFmtId="0" fontId="38" fillId="32" borderId="1" applyNumberFormat="0" applyAlignment="0" applyProtection="0"/>
    <xf numFmtId="0" fontId="12" fillId="33" borderId="2" applyNumberFormat="0" applyAlignment="0" applyProtection="0"/>
    <xf numFmtId="0" fontId="39" fillId="34" borderId="3" applyNumberFormat="0" applyAlignment="0" applyProtection="0"/>
    <xf numFmtId="0" fontId="13" fillId="35" borderId="4" applyNumberFormat="0" applyAlignment="0" applyProtection="0"/>
    <xf numFmtId="0" fontId="40" fillId="3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14" fillId="0" borderId="6" applyNumberFormat="0" applyFill="0" applyAlignment="0" applyProtection="0"/>
    <xf numFmtId="0" fontId="42" fillId="37" borderId="7" applyNumberFormat="0" applyAlignment="0" applyProtection="0"/>
    <xf numFmtId="0" fontId="15" fillId="38" borderId="8" applyNumberFormat="0" applyAlignment="0" applyProtection="0"/>
    <xf numFmtId="0" fontId="43" fillId="0" borderId="9" applyNumberFormat="0" applyFill="0" applyAlignment="0" applyProtection="0"/>
    <xf numFmtId="0" fontId="16" fillId="0" borderId="10" applyNumberFormat="0" applyFill="0" applyAlignment="0" applyProtection="0"/>
    <xf numFmtId="0" fontId="44" fillId="0" borderId="11" applyNumberFormat="0" applyFill="0" applyAlignment="0" applyProtection="0"/>
    <xf numFmtId="0" fontId="17" fillId="0" borderId="12" applyNumberFormat="0" applyFill="0" applyAlignment="0" applyProtection="0"/>
    <xf numFmtId="0" fontId="45" fillId="0" borderId="13" applyNumberFormat="0" applyFill="0" applyAlignment="0" applyProtection="0"/>
    <xf numFmtId="0" fontId="18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3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8" fillId="34" borderId="1" applyNumberFormat="0" applyAlignment="0" applyProtection="0"/>
    <xf numFmtId="0" fontId="19" fillId="35" borderId="2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15" applyNumberFormat="0" applyFill="0" applyAlignment="0" applyProtection="0"/>
    <xf numFmtId="0" fontId="20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0" borderId="17" applyNumberFormat="0" applyFont="0" applyAlignment="0" applyProtection="0"/>
    <xf numFmtId="0" fontId="0" fillId="41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81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4" fontId="47" fillId="0" borderId="0" applyFont="0" applyFill="0" applyBorder="0" applyAlignment="0" applyProtection="0"/>
    <xf numFmtId="181" fontId="0" fillId="0" borderId="0" applyFill="0" applyBorder="0" applyAlignment="0" applyProtection="0"/>
    <xf numFmtId="184" fontId="47" fillId="0" borderId="0" applyFont="0" applyFill="0" applyBorder="0" applyAlignment="0" applyProtection="0"/>
    <xf numFmtId="0" fontId="53" fillId="4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2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43" borderId="19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right" vertical="center"/>
    </xf>
    <xf numFmtId="44" fontId="1" fillId="0" borderId="19" xfId="87" applyFont="1" applyFill="1" applyBorder="1" applyAlignment="1">
      <alignment horizontal="center" vertical="center" wrapText="1"/>
    </xf>
    <xf numFmtId="44" fontId="1" fillId="0" borderId="19" xfId="87" applyFont="1" applyFill="1" applyBorder="1" applyAlignment="1">
      <alignment vertical="center"/>
    </xf>
    <xf numFmtId="44" fontId="1" fillId="0" borderId="19" xfId="87" applyFont="1" applyFill="1" applyBorder="1" applyAlignment="1">
      <alignment vertical="center" wrapText="1"/>
    </xf>
    <xf numFmtId="44" fontId="1" fillId="0" borderId="19" xfId="87" applyFont="1" applyFill="1" applyBorder="1" applyAlignment="1">
      <alignment horizontal="right" vertical="center" wrapText="1"/>
    </xf>
    <xf numFmtId="44" fontId="1" fillId="0" borderId="20" xfId="87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44" fontId="1" fillId="0" borderId="0" xfId="87" applyFont="1" applyAlignment="1">
      <alignment horizontal="righ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4" fontId="0" fillId="0" borderId="0" xfId="87" applyFont="1" applyAlignment="1">
      <alignment horizontal="right" vertical="center" wrapText="1"/>
    </xf>
    <xf numFmtId="44" fontId="1" fillId="44" borderId="19" xfId="87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44" fontId="0" fillId="0" borderId="0" xfId="87" applyFont="1" applyAlignment="1">
      <alignment horizontal="right" vertical="center"/>
    </xf>
    <xf numFmtId="0" fontId="0" fillId="43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4" fontId="1" fillId="0" borderId="19" xfId="87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43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14" fontId="0" fillId="0" borderId="19" xfId="70" applyNumberFormat="1" applyFont="1" applyFill="1" applyBorder="1" applyAlignment="1">
      <alignment horizontal="center" vertical="center" wrapText="1"/>
      <protection/>
    </xf>
    <xf numFmtId="0" fontId="0" fillId="0" borderId="19" xfId="70" applyFont="1" applyFill="1" applyBorder="1" applyAlignment="1">
      <alignment horizontal="center" vertical="center" wrapText="1"/>
      <protection/>
    </xf>
    <xf numFmtId="14" fontId="5" fillId="0" borderId="0" xfId="0" applyNumberFormat="1" applyFont="1" applyFill="1" applyBorder="1" applyAlignment="1">
      <alignment horizontal="right" vertical="center"/>
    </xf>
    <xf numFmtId="14" fontId="0" fillId="0" borderId="0" xfId="0" applyNumberFormat="1" applyFont="1" applyFill="1" applyAlignment="1">
      <alignment horizontal="center" vertical="center"/>
    </xf>
    <xf numFmtId="44" fontId="0" fillId="0" borderId="0" xfId="87" applyFont="1" applyFill="1" applyAlignment="1">
      <alignment vertical="center"/>
    </xf>
    <xf numFmtId="44" fontId="0" fillId="43" borderId="19" xfId="87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19" xfId="87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 wrapText="1"/>
    </xf>
    <xf numFmtId="44" fontId="0" fillId="0" borderId="19" xfId="87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44" fontId="0" fillId="43" borderId="21" xfId="87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44" fontId="0" fillId="0" borderId="0" xfId="87" applyFont="1" applyAlignment="1">
      <alignment/>
    </xf>
    <xf numFmtId="44" fontId="1" fillId="0" borderId="19" xfId="87" applyFont="1" applyBorder="1" applyAlignment="1">
      <alignment/>
    </xf>
    <xf numFmtId="44" fontId="0" fillId="0" borderId="0" xfId="87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44" fontId="0" fillId="0" borderId="19" xfId="92" applyFont="1" applyFill="1" applyBorder="1" applyAlignment="1">
      <alignment horizontal="right" vertical="center" wrapText="1"/>
    </xf>
    <xf numFmtId="44" fontId="0" fillId="0" borderId="0" xfId="92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44" fontId="1" fillId="0" borderId="19" xfId="87" applyFont="1" applyBorder="1" applyAlignment="1">
      <alignment horizontal="center" vertical="center" wrapText="1"/>
    </xf>
    <xf numFmtId="0" fontId="0" fillId="0" borderId="0" xfId="72" applyAlignment="1">
      <alignment horizontal="center"/>
      <protection/>
    </xf>
    <xf numFmtId="0" fontId="0" fillId="0" borderId="0" xfId="72" applyAlignment="1">
      <alignment wrapText="1"/>
      <protection/>
    </xf>
    <xf numFmtId="170" fontId="0" fillId="0" borderId="0" xfId="72" applyNumberFormat="1" applyAlignment="1">
      <alignment horizontal="center" wrapText="1"/>
      <protection/>
    </xf>
    <xf numFmtId="170" fontId="0" fillId="0" borderId="0" xfId="96" applyNumberFormat="1" applyFont="1" applyAlignment="1">
      <alignment horizontal="right"/>
    </xf>
    <xf numFmtId="0" fontId="0" fillId="0" borderId="0" xfId="71" applyFont="1" applyAlignment="1">
      <alignment horizontal="left" wrapText="1"/>
      <protection/>
    </xf>
    <xf numFmtId="170" fontId="0" fillId="0" borderId="0" xfId="71" applyNumberFormat="1" applyFont="1" applyAlignment="1">
      <alignment horizontal="center" wrapText="1"/>
      <protection/>
    </xf>
    <xf numFmtId="170" fontId="0" fillId="0" borderId="0" xfId="96" applyNumberFormat="1" applyFont="1" applyAlignment="1">
      <alignment horizontal="right" vertical="center"/>
    </xf>
    <xf numFmtId="0" fontId="25" fillId="0" borderId="0" xfId="71" applyFont="1">
      <alignment/>
      <protection/>
    </xf>
    <xf numFmtId="0" fontId="0" fillId="0" borderId="0" xfId="71" applyFont="1" applyAlignment="1">
      <alignment horizontal="center"/>
      <protection/>
    </xf>
    <xf numFmtId="0" fontId="0" fillId="43" borderId="19" xfId="71" applyFont="1" applyFill="1" applyBorder="1" applyAlignment="1">
      <alignment horizontal="left" vertical="center" wrapText="1"/>
      <protection/>
    </xf>
    <xf numFmtId="0" fontId="0" fillId="45" borderId="19" xfId="71" applyFont="1" applyFill="1" applyBorder="1" applyAlignment="1">
      <alignment vertical="center" wrapText="1"/>
      <protection/>
    </xf>
    <xf numFmtId="170" fontId="1" fillId="43" borderId="19" xfId="96" applyNumberFormat="1" applyFont="1" applyFill="1" applyBorder="1" applyAlignment="1">
      <alignment horizontal="right" vertical="center" wrapText="1"/>
    </xf>
    <xf numFmtId="0" fontId="1" fillId="43" borderId="19" xfId="71" applyFont="1" applyFill="1" applyBorder="1" applyAlignment="1">
      <alignment horizontal="right" vertical="center" wrapText="1"/>
      <protection/>
    </xf>
    <xf numFmtId="184" fontId="0" fillId="0" borderId="19" xfId="94" applyFont="1" applyFill="1" applyBorder="1" applyAlignment="1">
      <alignment horizontal="left" vertical="center" wrapText="1"/>
    </xf>
    <xf numFmtId="170" fontId="0" fillId="0" borderId="19" xfId="96" applyNumberFormat="1" applyFont="1" applyFill="1" applyBorder="1" applyAlignment="1">
      <alignment horizontal="right" vertical="center" wrapText="1"/>
    </xf>
    <xf numFmtId="0" fontId="0" fillId="0" borderId="19" xfId="71" applyFont="1" applyBorder="1" applyAlignment="1">
      <alignment horizontal="center" vertical="center" wrapText="1"/>
      <protection/>
    </xf>
    <xf numFmtId="184" fontId="1" fillId="45" borderId="19" xfId="94" applyFont="1" applyFill="1" applyBorder="1" applyAlignment="1">
      <alignment horizontal="center" vertical="center" wrapText="1"/>
    </xf>
    <xf numFmtId="170" fontId="1" fillId="45" borderId="19" xfId="96" applyNumberFormat="1" applyFont="1" applyFill="1" applyBorder="1" applyAlignment="1">
      <alignment horizontal="center" vertical="center" wrapText="1"/>
    </xf>
    <xf numFmtId="0" fontId="1" fillId="45" borderId="19" xfId="71" applyFont="1" applyFill="1" applyBorder="1" applyAlignment="1">
      <alignment horizontal="center" vertical="center" wrapText="1"/>
      <protection/>
    </xf>
    <xf numFmtId="0" fontId="1" fillId="0" borderId="0" xfId="72" applyFont="1" applyAlignment="1">
      <alignment horizontal="right" wrapText="1"/>
      <protection/>
    </xf>
    <xf numFmtId="170" fontId="1" fillId="0" borderId="0" xfId="72" applyNumberFormat="1" applyFont="1" applyAlignment="1">
      <alignment horizontal="center" wrapText="1"/>
      <protection/>
    </xf>
    <xf numFmtId="170" fontId="1" fillId="0" borderId="0" xfId="96" applyNumberFormat="1" applyFont="1" applyAlignment="1">
      <alignment horizontal="right"/>
    </xf>
    <xf numFmtId="0" fontId="1" fillId="0" borderId="0" xfId="72" applyFont="1" applyAlignment="1">
      <alignment horizontal="left"/>
      <protection/>
    </xf>
    <xf numFmtId="0" fontId="0" fillId="0" borderId="19" xfId="0" applyFont="1" applyBorder="1" applyAlignment="1">
      <alignment horizontal="center" vertical="center" wrapText="1"/>
    </xf>
    <xf numFmtId="44" fontId="0" fillId="0" borderId="19" xfId="93" applyFont="1" applyFill="1" applyBorder="1" applyAlignment="1">
      <alignment horizontal="center" vertical="center" wrapText="1"/>
    </xf>
    <xf numFmtId="44" fontId="0" fillId="0" borderId="19" xfId="93" applyFont="1" applyFill="1" applyBorder="1" applyAlignment="1">
      <alignment horizontal="left" vertical="center" wrapText="1"/>
    </xf>
    <xf numFmtId="0" fontId="0" fillId="46" borderId="0" xfId="0" applyFont="1" applyFill="1" applyAlignment="1">
      <alignment/>
    </xf>
    <xf numFmtId="0" fontId="0" fillId="0" borderId="0" xfId="70" applyFont="1" applyFill="1" applyBorder="1" applyAlignment="1">
      <alignment vertical="center" wrapText="1"/>
      <protection/>
    </xf>
    <xf numFmtId="0" fontId="0" fillId="0" borderId="0" xfId="70" applyFont="1" applyFill="1" applyBorder="1" applyAlignment="1">
      <alignment horizontal="center" vertical="center" wrapText="1"/>
      <protection/>
    </xf>
    <xf numFmtId="44" fontId="0" fillId="0" borderId="0" xfId="87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70" applyFont="1" applyFill="1" applyBorder="1" applyAlignment="1" quotePrefix="1">
      <alignment horizontal="center" vertical="center" wrapText="1"/>
      <protection/>
    </xf>
    <xf numFmtId="0" fontId="0" fillId="0" borderId="19" xfId="0" applyNumberFormat="1" applyFont="1" applyFill="1" applyBorder="1" applyAlignment="1" quotePrefix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4" fontId="0" fillId="0" borderId="0" xfId="92" applyNumberFormat="1" applyFont="1" applyFill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vertical="center" wrapText="1"/>
    </xf>
    <xf numFmtId="0" fontId="0" fillId="0" borderId="23" xfId="70" applyFont="1" applyFill="1" applyBorder="1" applyAlignment="1">
      <alignment vertical="center" wrapText="1"/>
      <protection/>
    </xf>
    <xf numFmtId="0" fontId="0" fillId="0" borderId="23" xfId="70" applyFont="1" applyFill="1" applyBorder="1" applyAlignment="1">
      <alignment horizontal="center" vertical="center" wrapText="1"/>
      <protection/>
    </xf>
    <xf numFmtId="44" fontId="0" fillId="0" borderId="23" xfId="87" applyFont="1" applyFill="1" applyBorder="1" applyAlignment="1">
      <alignment vertical="center" wrapText="1"/>
    </xf>
    <xf numFmtId="44" fontId="0" fillId="0" borderId="0" xfId="93" applyFont="1" applyFill="1" applyBorder="1" applyAlignment="1">
      <alignment vertical="center" wrapText="1"/>
    </xf>
    <xf numFmtId="14" fontId="1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44" fontId="0" fillId="0" borderId="19" xfId="87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4" fontId="0" fillId="0" borderId="0" xfId="87" applyFont="1" applyAlignment="1">
      <alignment horizontal="center"/>
    </xf>
    <xf numFmtId="0" fontId="0" fillId="0" borderId="19" xfId="94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0" fontId="0" fillId="0" borderId="0" xfId="0" applyNumberFormat="1" applyFont="1" applyAlignment="1">
      <alignment horizontal="left"/>
    </xf>
    <xf numFmtId="170" fontId="0" fillId="0" borderId="0" xfId="0" applyNumberFormat="1" applyFont="1" applyAlignment="1">
      <alignment horizontal="right"/>
    </xf>
    <xf numFmtId="170" fontId="26" fillId="0" borderId="0" xfId="0" applyNumberFormat="1" applyFont="1" applyAlignment="1">
      <alignment horizontal="center"/>
    </xf>
    <xf numFmtId="0" fontId="1" fillId="47" borderId="19" xfId="0" applyFont="1" applyFill="1" applyBorder="1" applyAlignment="1">
      <alignment horizontal="center" vertical="center" wrapText="1"/>
    </xf>
    <xf numFmtId="0" fontId="0" fillId="43" borderId="19" xfId="0" applyFont="1" applyFill="1" applyBorder="1" applyAlignment="1">
      <alignment/>
    </xf>
    <xf numFmtId="0" fontId="0" fillId="0" borderId="19" xfId="70" applyFont="1" applyFill="1" applyBorder="1" applyAlignment="1">
      <alignment horizontal="left" vertical="center" wrapText="1"/>
      <protection/>
    </xf>
    <xf numFmtId="44" fontId="0" fillId="0" borderId="19" xfId="92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4" fontId="0" fillId="0" borderId="19" xfId="70" applyNumberFormat="1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/>
    </xf>
    <xf numFmtId="44" fontId="1" fillId="0" borderId="19" xfId="92" applyFont="1" applyFill="1" applyBorder="1" applyAlignment="1">
      <alignment horizontal="center" vertical="center" wrapText="1"/>
    </xf>
    <xf numFmtId="170" fontId="26" fillId="0" borderId="19" xfId="0" applyNumberFormat="1" applyFont="1" applyFill="1" applyBorder="1" applyAlignment="1">
      <alignment vertical="center" wrapText="1"/>
    </xf>
    <xf numFmtId="170" fontId="26" fillId="0" borderId="19" xfId="0" applyNumberFormat="1" applyFont="1" applyFill="1" applyBorder="1" applyAlignment="1">
      <alignment horizontal="center" vertical="center" wrapText="1"/>
    </xf>
    <xf numFmtId="4" fontId="26" fillId="0" borderId="19" xfId="0" applyNumberFormat="1" applyFont="1" applyFill="1" applyBorder="1" applyAlignment="1">
      <alignment vertical="center" wrapText="1"/>
    </xf>
    <xf numFmtId="44" fontId="26" fillId="0" borderId="19" xfId="87" applyFont="1" applyFill="1" applyBorder="1" applyAlignment="1">
      <alignment vertical="center" wrapText="1"/>
    </xf>
    <xf numFmtId="44" fontId="0" fillId="0" borderId="19" xfId="87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wrapText="1"/>
    </xf>
    <xf numFmtId="0" fontId="0" fillId="0" borderId="19" xfId="70" applyFont="1" applyFill="1" applyBorder="1" applyAlignment="1">
      <alignment vertical="center" wrapText="1"/>
      <protection/>
    </xf>
    <xf numFmtId="44" fontId="1" fillId="0" borderId="24" xfId="87" applyFont="1" applyFill="1" applyBorder="1" applyAlignment="1">
      <alignment horizontal="right" vertical="center" wrapText="1"/>
    </xf>
    <xf numFmtId="44" fontId="1" fillId="44" borderId="25" xfId="87" applyFont="1" applyFill="1" applyBorder="1" applyAlignment="1">
      <alignment horizontal="center" vertical="center"/>
    </xf>
    <xf numFmtId="44" fontId="1" fillId="0" borderId="0" xfId="87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1" fillId="43" borderId="19" xfId="0" applyFont="1" applyFill="1" applyBorder="1" applyAlignment="1">
      <alignment vertical="center" wrapText="1"/>
    </xf>
    <xf numFmtId="0" fontId="0" fillId="0" borderId="24" xfId="70" applyFont="1" applyFill="1" applyBorder="1" applyAlignment="1">
      <alignment horizontal="center" vertical="center" wrapText="1"/>
      <protection/>
    </xf>
    <xf numFmtId="0" fontId="0" fillId="0" borderId="26" xfId="70" applyFont="1" applyFill="1" applyBorder="1" applyAlignment="1">
      <alignment horizontal="center" vertical="center" wrapText="1"/>
      <protection/>
    </xf>
    <xf numFmtId="0" fontId="0" fillId="0" borderId="21" xfId="70" applyFont="1" applyFill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right" vertical="center" wrapText="1"/>
    </xf>
    <xf numFmtId="44" fontId="1" fillId="0" borderId="19" xfId="87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47" borderId="1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44" borderId="27" xfId="0" applyFont="1" applyFill="1" applyBorder="1" applyAlignment="1">
      <alignment horizontal="center" vertical="center"/>
    </xf>
    <xf numFmtId="0" fontId="1" fillId="44" borderId="28" xfId="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center" wrapText="1"/>
    </xf>
    <xf numFmtId="0" fontId="1" fillId="0" borderId="29" xfId="0" applyFont="1" applyFill="1" applyBorder="1" applyAlignment="1">
      <alignment horizontal="right" vertical="center" wrapText="1"/>
    </xf>
    <xf numFmtId="0" fontId="1" fillId="0" borderId="30" xfId="0" applyFont="1" applyFill="1" applyBorder="1" applyAlignment="1">
      <alignment horizontal="right" vertical="center" wrapText="1"/>
    </xf>
    <xf numFmtId="0" fontId="1" fillId="0" borderId="31" xfId="0" applyFont="1" applyFill="1" applyBorder="1" applyAlignment="1">
      <alignment horizontal="right" vertical="center" wrapText="1"/>
    </xf>
    <xf numFmtId="0" fontId="1" fillId="43" borderId="19" xfId="0" applyFont="1" applyFill="1" applyBorder="1" applyAlignment="1">
      <alignment horizontal="left" vertical="center" wrapText="1"/>
    </xf>
    <xf numFmtId="0" fontId="1" fillId="48" borderId="19" xfId="0" applyFont="1" applyFill="1" applyBorder="1" applyAlignment="1">
      <alignment horizontal="center" vertical="center" wrapText="1"/>
    </xf>
    <xf numFmtId="0" fontId="7" fillId="44" borderId="19" xfId="0" applyFont="1" applyFill="1" applyBorder="1" applyAlignment="1">
      <alignment horizontal="center" vertical="center" wrapText="1"/>
    </xf>
    <xf numFmtId="0" fontId="1" fillId="43" borderId="29" xfId="0" applyFont="1" applyFill="1" applyBorder="1" applyAlignment="1">
      <alignment horizontal="left" vertical="center" wrapText="1"/>
    </xf>
    <xf numFmtId="0" fontId="1" fillId="43" borderId="30" xfId="0" applyFont="1" applyFill="1" applyBorder="1" applyAlignment="1">
      <alignment horizontal="left" vertical="center" wrapText="1"/>
    </xf>
    <xf numFmtId="0" fontId="1" fillId="43" borderId="31" xfId="0" applyFont="1" applyFill="1" applyBorder="1" applyAlignment="1">
      <alignment horizontal="left" vertical="center" wrapText="1"/>
    </xf>
    <xf numFmtId="0" fontId="1" fillId="43" borderId="32" xfId="0" applyFont="1" applyFill="1" applyBorder="1" applyAlignment="1">
      <alignment horizontal="left" vertical="center" wrapText="1"/>
    </xf>
    <xf numFmtId="0" fontId="1" fillId="43" borderId="22" xfId="0" applyFont="1" applyFill="1" applyBorder="1" applyAlignment="1">
      <alignment horizontal="left" vertical="center" wrapText="1"/>
    </xf>
    <xf numFmtId="0" fontId="1" fillId="43" borderId="33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14" fontId="1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4" fontId="1" fillId="0" borderId="24" xfId="87" applyFont="1" applyFill="1" applyBorder="1" applyAlignment="1">
      <alignment horizontal="center" vertical="center" wrapText="1"/>
    </xf>
    <xf numFmtId="44" fontId="1" fillId="0" borderId="26" xfId="87" applyFont="1" applyFill="1" applyBorder="1" applyAlignment="1">
      <alignment horizontal="center" vertical="center" wrapText="1"/>
    </xf>
    <xf numFmtId="44" fontId="1" fillId="0" borderId="21" xfId="87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8" fontId="1" fillId="43" borderId="29" xfId="0" applyNumberFormat="1" applyFont="1" applyFill="1" applyBorder="1" applyAlignment="1">
      <alignment horizontal="left" vertical="center" wrapText="1"/>
    </xf>
    <xf numFmtId="0" fontId="1" fillId="45" borderId="30" xfId="0" applyFont="1" applyFill="1" applyBorder="1" applyAlignment="1">
      <alignment horizontal="left" vertical="center" wrapText="1"/>
    </xf>
    <xf numFmtId="0" fontId="1" fillId="45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1" fillId="48" borderId="19" xfId="71" applyFont="1" applyFill="1" applyBorder="1" applyAlignment="1">
      <alignment horizontal="center" vertical="center" wrapText="1"/>
      <protection/>
    </xf>
    <xf numFmtId="0" fontId="0" fillId="0" borderId="29" xfId="71" applyFont="1" applyBorder="1" applyAlignment="1">
      <alignment horizontal="center" vertical="center" wrapText="1"/>
      <protection/>
    </xf>
    <xf numFmtId="0" fontId="0" fillId="0" borderId="30" xfId="71" applyFont="1" applyBorder="1" applyAlignment="1">
      <alignment horizontal="center" vertical="center" wrapText="1"/>
      <protection/>
    </xf>
    <xf numFmtId="0" fontId="0" fillId="0" borderId="31" xfId="7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43" borderId="29" xfId="0" applyFont="1" applyFill="1" applyBorder="1" applyAlignment="1">
      <alignment horizontal="center" vertical="center" wrapText="1"/>
    </xf>
    <xf numFmtId="0" fontId="1" fillId="43" borderId="30" xfId="0" applyFont="1" applyFill="1" applyBorder="1" applyAlignment="1">
      <alignment horizontal="center" vertical="center" wrapText="1"/>
    </xf>
    <xf numFmtId="0" fontId="1" fillId="43" borderId="31" xfId="0" applyFont="1" applyFill="1" applyBorder="1" applyAlignment="1">
      <alignment horizontal="center" vertical="center" wrapText="1"/>
    </xf>
    <xf numFmtId="0" fontId="1" fillId="43" borderId="29" xfId="0" applyFont="1" applyFill="1" applyBorder="1" applyAlignment="1">
      <alignment horizontal="center" vertical="center"/>
    </xf>
    <xf numFmtId="0" fontId="1" fillId="43" borderId="30" xfId="0" applyFont="1" applyFill="1" applyBorder="1" applyAlignment="1">
      <alignment horizontal="center" vertical="center"/>
    </xf>
    <xf numFmtId="0" fontId="1" fillId="43" borderId="31" xfId="0" applyFont="1" applyFill="1" applyBorder="1" applyAlignment="1">
      <alignment horizontal="center" vertical="center"/>
    </xf>
  </cellXfs>
  <cellStyles count="8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Hyperlink" xfId="52"/>
    <cellStyle name="Hiperłącze 2" xfId="53"/>
    <cellStyle name="Komórka połączona" xfId="54"/>
    <cellStyle name="Komórka połączona 2" xfId="55"/>
    <cellStyle name="Komórka zaznaczona" xfId="56"/>
    <cellStyle name="Komórka zaznaczona 2" xfId="57"/>
    <cellStyle name="Nagłówek 1" xfId="58"/>
    <cellStyle name="Nagłówek 1 2" xfId="59"/>
    <cellStyle name="Nagłówek 2" xfId="60"/>
    <cellStyle name="Nagłówek 2 2" xfId="61"/>
    <cellStyle name="Nagłówek 3" xfId="62"/>
    <cellStyle name="Nagłówek 3 2" xfId="63"/>
    <cellStyle name="Nagłówek 4" xfId="64"/>
    <cellStyle name="Nagłówek 4 2" xfId="65"/>
    <cellStyle name="Neutralny" xfId="66"/>
    <cellStyle name="Normalny 2" xfId="67"/>
    <cellStyle name="Normalny 2 2" xfId="68"/>
    <cellStyle name="Normalny 3" xfId="69"/>
    <cellStyle name="Normalny 3 2" xfId="70"/>
    <cellStyle name="Normalny 4" xfId="71"/>
    <cellStyle name="Normalny 4 2" xfId="72"/>
    <cellStyle name="Obliczenia" xfId="73"/>
    <cellStyle name="Obliczenia 2" xfId="74"/>
    <cellStyle name="Followed Hyperlink" xfId="75"/>
    <cellStyle name="Percent" xfId="76"/>
    <cellStyle name="Suma" xfId="77"/>
    <cellStyle name="Suma 2" xfId="78"/>
    <cellStyle name="Tekst objaśnienia" xfId="79"/>
    <cellStyle name="Tekst objaśnienia 2" xfId="80"/>
    <cellStyle name="Tekst ostrzeżenia" xfId="81"/>
    <cellStyle name="Tekst ostrzeżenia 2" xfId="82"/>
    <cellStyle name="Tytuł" xfId="83"/>
    <cellStyle name="Tytuł 2" xfId="84"/>
    <cellStyle name="Uwaga" xfId="85"/>
    <cellStyle name="Uwaga 2" xfId="86"/>
    <cellStyle name="Currency" xfId="87"/>
    <cellStyle name="Currency [0]" xfId="88"/>
    <cellStyle name="Walutowy 2" xfId="89"/>
    <cellStyle name="Walutowy 2 2" xfId="90"/>
    <cellStyle name="Walutowy 2 3" xfId="91"/>
    <cellStyle name="Walutowy 3" xfId="92"/>
    <cellStyle name="Walutowy 4" xfId="93"/>
    <cellStyle name="Walutowy 4 2" xfId="94"/>
    <cellStyle name="Walutowy 5" xfId="95"/>
    <cellStyle name="Walutowy 6" xfId="96"/>
    <cellStyle name="Zły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view="pageBreakPreview" zoomScale="90" zoomScaleNormal="112" zoomScaleSheetLayoutView="90" zoomScalePageLayoutView="0" workbookViewId="0" topLeftCell="A1">
      <selection activeCell="C21" sqref="C21"/>
    </sheetView>
  </sheetViews>
  <sheetFormatPr defaultColWidth="9.140625" defaultRowHeight="12.75"/>
  <cols>
    <col min="1" max="1" width="5.421875" style="26" customWidth="1"/>
    <col min="2" max="2" width="37.421875" style="26" customWidth="1"/>
    <col min="3" max="3" width="46.7109375" style="114" customWidth="1"/>
    <col min="4" max="4" width="19.140625" style="26" customWidth="1"/>
    <col min="5" max="5" width="18.421875" style="26" customWidth="1"/>
    <col min="6" max="7" width="22.00390625" style="8" customWidth="1"/>
    <col min="8" max="8" width="24.28125" style="61" customWidth="1"/>
  </cols>
  <sheetData>
    <row r="1" ht="19.5" customHeight="1">
      <c r="A1" s="17" t="s">
        <v>49</v>
      </c>
    </row>
    <row r="3" spans="1:8" ht="38.25">
      <c r="A3" s="18" t="s">
        <v>14</v>
      </c>
      <c r="B3" s="18" t="s">
        <v>3</v>
      </c>
      <c r="C3" s="18" t="s">
        <v>47</v>
      </c>
      <c r="D3" s="18" t="s">
        <v>4</v>
      </c>
      <c r="E3" s="18" t="s">
        <v>5</v>
      </c>
      <c r="F3" s="40" t="s">
        <v>463</v>
      </c>
      <c r="G3" s="40" t="s">
        <v>464</v>
      </c>
      <c r="H3" s="69" t="s">
        <v>465</v>
      </c>
    </row>
    <row r="4" spans="1:8" s="9" customFormat="1" ht="39" customHeight="1">
      <c r="A4" s="54">
        <v>1</v>
      </c>
      <c r="B4" s="55" t="s">
        <v>68</v>
      </c>
      <c r="C4" s="55" t="s">
        <v>66</v>
      </c>
      <c r="D4" s="54" t="s">
        <v>64</v>
      </c>
      <c r="E4" s="103" t="s">
        <v>63</v>
      </c>
      <c r="F4" s="54">
        <v>50</v>
      </c>
      <c r="G4" s="54" t="s">
        <v>156</v>
      </c>
      <c r="H4" s="115">
        <v>24966759.92</v>
      </c>
    </row>
    <row r="5" spans="1:8" s="9" customFormat="1" ht="39" customHeight="1">
      <c r="A5" s="54">
        <v>2</v>
      </c>
      <c r="B5" s="55" t="s">
        <v>67</v>
      </c>
      <c r="C5" s="55" t="s">
        <v>66</v>
      </c>
      <c r="D5" s="54" t="s">
        <v>53</v>
      </c>
      <c r="E5" s="103" t="s">
        <v>54</v>
      </c>
      <c r="F5" s="54">
        <v>3</v>
      </c>
      <c r="G5" s="54" t="s">
        <v>156</v>
      </c>
      <c r="H5" s="115">
        <v>165000</v>
      </c>
    </row>
    <row r="6" spans="1:8" s="9" customFormat="1" ht="39" customHeight="1">
      <c r="A6" s="54">
        <v>3</v>
      </c>
      <c r="B6" s="55" t="s">
        <v>57</v>
      </c>
      <c r="C6" s="55" t="s">
        <v>66</v>
      </c>
      <c r="D6" s="54" t="s">
        <v>58</v>
      </c>
      <c r="E6" s="103" t="s">
        <v>59</v>
      </c>
      <c r="F6" s="54">
        <v>7</v>
      </c>
      <c r="G6" s="54" t="s">
        <v>156</v>
      </c>
      <c r="H6" s="115">
        <v>5023810.58</v>
      </c>
    </row>
    <row r="7" spans="1:8" s="9" customFormat="1" ht="39" customHeight="1">
      <c r="A7" s="54">
        <v>4</v>
      </c>
      <c r="B7" s="55" t="s">
        <v>69</v>
      </c>
      <c r="C7" s="55" t="s">
        <v>70</v>
      </c>
      <c r="D7" s="54" t="s">
        <v>55</v>
      </c>
      <c r="E7" s="103" t="s">
        <v>56</v>
      </c>
      <c r="F7" s="54">
        <v>3</v>
      </c>
      <c r="G7" s="54" t="s">
        <v>156</v>
      </c>
      <c r="H7" s="115">
        <v>769000</v>
      </c>
    </row>
    <row r="8" spans="1:8" s="9" customFormat="1" ht="39" customHeight="1">
      <c r="A8" s="54">
        <v>5</v>
      </c>
      <c r="B8" s="55" t="s">
        <v>60</v>
      </c>
      <c r="C8" s="55" t="s">
        <v>72</v>
      </c>
      <c r="D8" s="54" t="s">
        <v>73</v>
      </c>
      <c r="E8" s="103" t="s">
        <v>71</v>
      </c>
      <c r="F8" s="54">
        <v>21</v>
      </c>
      <c r="G8" s="54">
        <v>175</v>
      </c>
      <c r="H8" s="115">
        <v>1678751.3</v>
      </c>
    </row>
    <row r="9" spans="1:8" s="9" customFormat="1" ht="39" customHeight="1">
      <c r="A9" s="54">
        <v>6</v>
      </c>
      <c r="B9" s="55" t="s">
        <v>487</v>
      </c>
      <c r="C9" s="55" t="s">
        <v>74</v>
      </c>
      <c r="D9" s="54" t="s">
        <v>65</v>
      </c>
      <c r="E9" s="103" t="s">
        <v>62</v>
      </c>
      <c r="F9" s="54">
        <v>33</v>
      </c>
      <c r="G9" s="54">
        <v>248</v>
      </c>
      <c r="H9" s="115">
        <v>2942733.26</v>
      </c>
    </row>
    <row r="10" spans="1:8" s="9" customFormat="1" ht="39" customHeight="1">
      <c r="A10" s="54">
        <v>7</v>
      </c>
      <c r="B10" s="55" t="s">
        <v>268</v>
      </c>
      <c r="C10" s="55" t="s">
        <v>75</v>
      </c>
      <c r="D10" s="54" t="s">
        <v>269</v>
      </c>
      <c r="E10" s="103">
        <v>382080566</v>
      </c>
      <c r="F10" s="54">
        <v>26</v>
      </c>
      <c r="G10" s="54"/>
      <c r="H10" s="115">
        <v>2399094.77</v>
      </c>
    </row>
    <row r="11" spans="1:8" s="9" customFormat="1" ht="39" customHeight="1">
      <c r="A11" s="54">
        <v>8</v>
      </c>
      <c r="B11" s="55" t="s">
        <v>542</v>
      </c>
      <c r="C11" s="55" t="s">
        <v>544</v>
      </c>
      <c r="D11" s="54" t="s">
        <v>543</v>
      </c>
      <c r="E11" s="103">
        <v>389146788</v>
      </c>
      <c r="F11" s="54">
        <v>1</v>
      </c>
      <c r="G11" s="54" t="s">
        <v>156</v>
      </c>
      <c r="H11" s="115">
        <v>133475</v>
      </c>
    </row>
  </sheetData>
  <sheetProtection/>
  <printOptions horizontalCentered="1"/>
  <pageMargins left="0.2362204724409449" right="0.2362204724409449" top="1.141732283464567" bottom="0.7480314960629921" header="0.5118110236220472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01"/>
  <sheetViews>
    <sheetView tabSelected="1" view="pageBreakPreview" zoomScale="90" zoomScaleSheetLayoutView="90" workbookViewId="0" topLeftCell="A1">
      <selection activeCell="G7" sqref="G7"/>
    </sheetView>
  </sheetViews>
  <sheetFormatPr defaultColWidth="9.140625" defaultRowHeight="12.75"/>
  <cols>
    <col min="1" max="1" width="5.140625" style="8" customWidth="1"/>
    <col min="2" max="2" width="25.8515625" style="122" customWidth="1"/>
    <col min="3" max="3" width="20.57421875" style="123" customWidth="1"/>
    <col min="4" max="4" width="16.421875" style="125" customWidth="1"/>
    <col min="5" max="5" width="15.421875" style="125" customWidth="1"/>
    <col min="6" max="6" width="20.421875" style="126" customWidth="1"/>
    <col min="7" max="7" width="18.8515625" style="8" customWidth="1"/>
    <col min="8" max="8" width="26.00390625" style="61" customWidth="1"/>
    <col min="9" max="9" width="25.00390625" style="63" customWidth="1"/>
    <col min="10" max="10" width="33.7109375" style="8" customWidth="1"/>
    <col min="11" max="11" width="33.421875" style="8" customWidth="1"/>
    <col min="12" max="12" width="4.7109375" style="26" bestFit="1" customWidth="1"/>
    <col min="13" max="13" width="27.140625" style="8" customWidth="1"/>
    <col min="14" max="14" width="21.57421875" style="8" customWidth="1"/>
    <col min="15" max="15" width="24.8515625" style="8" customWidth="1"/>
    <col min="16" max="16" width="20.28125" style="8" customWidth="1"/>
    <col min="17" max="17" width="18.28125" style="8" customWidth="1"/>
    <col min="18" max="18" width="21.00390625" style="8" customWidth="1"/>
    <col min="19" max="19" width="18.421875" style="8" customWidth="1"/>
    <col min="20" max="20" width="16.28125" style="8" customWidth="1"/>
    <col min="21" max="21" width="18.421875" style="8" customWidth="1"/>
    <col min="22" max="22" width="16.7109375" style="8" customWidth="1"/>
    <col min="23" max="23" width="14.7109375" style="8" customWidth="1"/>
    <col min="24" max="24" width="13.00390625" style="8" customWidth="1"/>
    <col min="25" max="25" width="12.28125" style="8" customWidth="1"/>
  </cols>
  <sheetData>
    <row r="3" ht="12.75">
      <c r="D3" s="124"/>
    </row>
    <row r="4" spans="4:10" ht="12.75">
      <c r="D4" s="124"/>
      <c r="J4" s="64" t="s">
        <v>676</v>
      </c>
    </row>
    <row r="5" ht="12.75">
      <c r="D5" s="124"/>
    </row>
    <row r="6" spans="4:8" ht="12.75">
      <c r="D6" s="124"/>
      <c r="E6" s="124"/>
      <c r="F6" s="125"/>
      <c r="G6" s="146" t="s">
        <v>673</v>
      </c>
      <c r="H6" s="8"/>
    </row>
    <row r="7" spans="4:8" ht="12.75">
      <c r="D7" s="124"/>
      <c r="E7" s="124"/>
      <c r="F7" s="125"/>
      <c r="G7" s="147" t="s">
        <v>677</v>
      </c>
      <c r="H7" s="8"/>
    </row>
    <row r="8" spans="1:8" ht="12.75">
      <c r="A8" s="64" t="s">
        <v>50</v>
      </c>
      <c r="F8" s="124"/>
      <c r="G8" s="146" t="s">
        <v>674</v>
      </c>
      <c r="H8" s="8"/>
    </row>
    <row r="9" spans="1:8" ht="15" customHeight="1">
      <c r="A9" s="64"/>
      <c r="F9" s="162" t="s">
        <v>675</v>
      </c>
      <c r="G9" s="162"/>
      <c r="H9" s="162"/>
    </row>
    <row r="10" spans="1:8" ht="12.75">
      <c r="A10" s="64"/>
      <c r="F10" s="124"/>
      <c r="G10" s="145"/>
      <c r="H10" s="8"/>
    </row>
    <row r="11" spans="1:25" ht="62.25" customHeight="1">
      <c r="A11" s="152" t="s">
        <v>30</v>
      </c>
      <c r="B11" s="156" t="s">
        <v>31</v>
      </c>
      <c r="C11" s="152" t="s">
        <v>32</v>
      </c>
      <c r="D11" s="152" t="s">
        <v>294</v>
      </c>
      <c r="E11" s="152" t="s">
        <v>295</v>
      </c>
      <c r="F11" s="152" t="s">
        <v>33</v>
      </c>
      <c r="G11" s="152" t="s">
        <v>34</v>
      </c>
      <c r="H11" s="155" t="s">
        <v>227</v>
      </c>
      <c r="I11" s="155" t="s">
        <v>45</v>
      </c>
      <c r="J11" s="152" t="s">
        <v>44</v>
      </c>
      <c r="K11" s="152" t="s">
        <v>6</v>
      </c>
      <c r="L11" s="158" t="s">
        <v>30</v>
      </c>
      <c r="M11" s="157" t="s">
        <v>145</v>
      </c>
      <c r="N11" s="157"/>
      <c r="O11" s="157"/>
      <c r="P11" s="152" t="s">
        <v>146</v>
      </c>
      <c r="Q11" s="152"/>
      <c r="R11" s="152"/>
      <c r="S11" s="152"/>
      <c r="T11" s="152"/>
      <c r="U11" s="152"/>
      <c r="V11" s="152" t="s">
        <v>147</v>
      </c>
      <c r="W11" s="152" t="s">
        <v>148</v>
      </c>
      <c r="X11" s="152" t="s">
        <v>149</v>
      </c>
      <c r="Y11" s="152" t="s">
        <v>296</v>
      </c>
    </row>
    <row r="12" spans="1:25" ht="59.25" customHeight="1">
      <c r="A12" s="152"/>
      <c r="B12" s="156"/>
      <c r="C12" s="152"/>
      <c r="D12" s="152"/>
      <c r="E12" s="152"/>
      <c r="F12" s="152"/>
      <c r="G12" s="152"/>
      <c r="H12" s="155"/>
      <c r="I12" s="155"/>
      <c r="J12" s="152"/>
      <c r="K12" s="152"/>
      <c r="L12" s="159"/>
      <c r="M12" s="127" t="s">
        <v>150</v>
      </c>
      <c r="N12" s="127" t="s">
        <v>151</v>
      </c>
      <c r="O12" s="127" t="s">
        <v>152</v>
      </c>
      <c r="P12" s="2" t="s">
        <v>480</v>
      </c>
      <c r="Q12" s="2" t="s">
        <v>481</v>
      </c>
      <c r="R12" s="2" t="s">
        <v>482</v>
      </c>
      <c r="S12" s="2" t="s">
        <v>153</v>
      </c>
      <c r="T12" s="2" t="s">
        <v>154</v>
      </c>
      <c r="U12" s="2" t="s">
        <v>155</v>
      </c>
      <c r="V12" s="152"/>
      <c r="W12" s="152"/>
      <c r="X12" s="152"/>
      <c r="Y12" s="152"/>
    </row>
    <row r="13" spans="1:25" s="6" customFormat="1" ht="19.5" customHeight="1">
      <c r="A13" s="148" t="s">
        <v>76</v>
      </c>
      <c r="B13" s="148"/>
      <c r="C13" s="148"/>
      <c r="D13" s="148"/>
      <c r="E13" s="148"/>
      <c r="F13" s="148"/>
      <c r="G13" s="148"/>
      <c r="H13" s="148"/>
      <c r="I13" s="148"/>
      <c r="J13" s="128"/>
      <c r="K13" s="128"/>
      <c r="L13" s="148" t="s">
        <v>76</v>
      </c>
      <c r="M13" s="148"/>
      <c r="N13" s="148"/>
      <c r="O13" s="148"/>
      <c r="P13" s="148"/>
      <c r="Q13" s="148"/>
      <c r="R13" s="148"/>
      <c r="S13" s="148"/>
      <c r="T13" s="128"/>
      <c r="U13" s="128"/>
      <c r="V13" s="128"/>
      <c r="W13" s="128"/>
      <c r="X13" s="128"/>
      <c r="Y13" s="128"/>
    </row>
    <row r="14" spans="1:25" s="10" customFormat="1" ht="25.5">
      <c r="A14" s="1">
        <v>1</v>
      </c>
      <c r="B14" s="129" t="s">
        <v>177</v>
      </c>
      <c r="C14" s="42" t="s">
        <v>599</v>
      </c>
      <c r="D14" s="42" t="s">
        <v>86</v>
      </c>
      <c r="E14" s="42" t="s">
        <v>82</v>
      </c>
      <c r="F14" s="42" t="s">
        <v>82</v>
      </c>
      <c r="G14" s="42">
        <v>1924</v>
      </c>
      <c r="H14" s="130">
        <v>20000</v>
      </c>
      <c r="I14" s="131" t="s">
        <v>641</v>
      </c>
      <c r="J14" s="132" t="s">
        <v>100</v>
      </c>
      <c r="K14" s="129" t="s">
        <v>101</v>
      </c>
      <c r="L14" s="42">
        <v>1</v>
      </c>
      <c r="M14" s="1" t="s">
        <v>157</v>
      </c>
      <c r="N14" s="1" t="s">
        <v>163</v>
      </c>
      <c r="O14" s="1" t="s">
        <v>192</v>
      </c>
      <c r="P14" s="1" t="s">
        <v>200</v>
      </c>
      <c r="Q14" s="1" t="s">
        <v>168</v>
      </c>
      <c r="R14" s="1" t="s">
        <v>83</v>
      </c>
      <c r="S14" s="1" t="s">
        <v>168</v>
      </c>
      <c r="T14" s="1" t="s">
        <v>83</v>
      </c>
      <c r="U14" s="1" t="s">
        <v>83</v>
      </c>
      <c r="V14" s="1">
        <v>22</v>
      </c>
      <c r="W14" s="1">
        <v>1</v>
      </c>
      <c r="X14" s="1" t="s">
        <v>82</v>
      </c>
      <c r="Y14" s="1" t="s">
        <v>82</v>
      </c>
    </row>
    <row r="15" spans="1:25" s="10" customFormat="1" ht="30" customHeight="1">
      <c r="A15" s="1">
        <v>2</v>
      </c>
      <c r="B15" s="129" t="s">
        <v>177</v>
      </c>
      <c r="C15" s="42" t="s">
        <v>599</v>
      </c>
      <c r="D15" s="42" t="s">
        <v>86</v>
      </c>
      <c r="E15" s="42" t="s">
        <v>82</v>
      </c>
      <c r="F15" s="42" t="s">
        <v>82</v>
      </c>
      <c r="G15" s="42" t="s">
        <v>642</v>
      </c>
      <c r="H15" s="130">
        <v>500000</v>
      </c>
      <c r="I15" s="131" t="s">
        <v>641</v>
      </c>
      <c r="J15" s="132" t="s">
        <v>100</v>
      </c>
      <c r="K15" s="129" t="s">
        <v>284</v>
      </c>
      <c r="L15" s="42">
        <v>2</v>
      </c>
      <c r="M15" s="1" t="s">
        <v>193</v>
      </c>
      <c r="N15" s="1" t="s">
        <v>194</v>
      </c>
      <c r="O15" s="1" t="s">
        <v>195</v>
      </c>
      <c r="P15" s="1" t="s">
        <v>168</v>
      </c>
      <c r="Q15" s="1" t="s">
        <v>168</v>
      </c>
      <c r="R15" s="1" t="s">
        <v>168</v>
      </c>
      <c r="S15" s="1" t="s">
        <v>168</v>
      </c>
      <c r="T15" s="1" t="s">
        <v>83</v>
      </c>
      <c r="U15" s="1" t="s">
        <v>168</v>
      </c>
      <c r="V15" s="1">
        <v>230</v>
      </c>
      <c r="W15" s="1">
        <v>1</v>
      </c>
      <c r="X15" s="1" t="s">
        <v>82</v>
      </c>
      <c r="Y15" s="1" t="s">
        <v>82</v>
      </c>
    </row>
    <row r="16" spans="1:25" s="10" customFormat="1" ht="25.5">
      <c r="A16" s="1">
        <v>3</v>
      </c>
      <c r="B16" s="129" t="s">
        <v>177</v>
      </c>
      <c r="C16" s="42" t="s">
        <v>599</v>
      </c>
      <c r="D16" s="42" t="s">
        <v>86</v>
      </c>
      <c r="E16" s="42" t="s">
        <v>82</v>
      </c>
      <c r="F16" s="42" t="s">
        <v>82</v>
      </c>
      <c r="G16" s="42">
        <v>2006</v>
      </c>
      <c r="H16" s="130">
        <v>234000</v>
      </c>
      <c r="I16" s="131" t="s">
        <v>641</v>
      </c>
      <c r="J16" s="132" t="s">
        <v>100</v>
      </c>
      <c r="K16" s="129" t="s">
        <v>102</v>
      </c>
      <c r="L16" s="42">
        <v>3</v>
      </c>
      <c r="M16" s="1" t="s">
        <v>196</v>
      </c>
      <c r="N16" s="1" t="s">
        <v>194</v>
      </c>
      <c r="O16" s="1" t="s">
        <v>197</v>
      </c>
      <c r="P16" s="1" t="s">
        <v>167</v>
      </c>
      <c r="Q16" s="1" t="s">
        <v>167</v>
      </c>
      <c r="R16" s="1" t="s">
        <v>83</v>
      </c>
      <c r="S16" s="1" t="s">
        <v>168</v>
      </c>
      <c r="T16" s="1" t="s">
        <v>83</v>
      </c>
      <c r="U16" s="1" t="s">
        <v>83</v>
      </c>
      <c r="V16" s="1">
        <v>56.55</v>
      </c>
      <c r="W16" s="1">
        <v>2</v>
      </c>
      <c r="X16" s="1" t="s">
        <v>82</v>
      </c>
      <c r="Y16" s="1" t="s">
        <v>82</v>
      </c>
    </row>
    <row r="17" spans="1:25" s="10" customFormat="1" ht="30.75" customHeight="1">
      <c r="A17" s="1">
        <v>4</v>
      </c>
      <c r="B17" s="129" t="s">
        <v>95</v>
      </c>
      <c r="C17" s="42" t="s">
        <v>95</v>
      </c>
      <c r="D17" s="42" t="s">
        <v>86</v>
      </c>
      <c r="E17" s="42" t="s">
        <v>133</v>
      </c>
      <c r="F17" s="42" t="s">
        <v>82</v>
      </c>
      <c r="G17" s="42">
        <v>1980</v>
      </c>
      <c r="H17" s="130">
        <v>800000</v>
      </c>
      <c r="I17" s="131" t="s">
        <v>641</v>
      </c>
      <c r="J17" s="132" t="s">
        <v>100</v>
      </c>
      <c r="K17" s="129" t="s">
        <v>103</v>
      </c>
      <c r="L17" s="42">
        <v>4</v>
      </c>
      <c r="M17" s="1" t="s">
        <v>196</v>
      </c>
      <c r="N17" s="1" t="s">
        <v>194</v>
      </c>
      <c r="O17" s="1" t="s">
        <v>195</v>
      </c>
      <c r="P17" s="1" t="s">
        <v>167</v>
      </c>
      <c r="Q17" s="1" t="s">
        <v>167</v>
      </c>
      <c r="R17" s="1" t="s">
        <v>167</v>
      </c>
      <c r="S17" s="1" t="s">
        <v>168</v>
      </c>
      <c r="T17" s="1" t="s">
        <v>83</v>
      </c>
      <c r="U17" s="1" t="s">
        <v>168</v>
      </c>
      <c r="V17" s="1">
        <v>329</v>
      </c>
      <c r="W17" s="1">
        <v>2</v>
      </c>
      <c r="X17" s="1" t="s">
        <v>82</v>
      </c>
      <c r="Y17" s="1" t="s">
        <v>82</v>
      </c>
    </row>
    <row r="18" spans="1:25" s="10" customFormat="1" ht="51">
      <c r="A18" s="1">
        <v>5</v>
      </c>
      <c r="B18" s="129" t="s">
        <v>178</v>
      </c>
      <c r="C18" s="42" t="s">
        <v>96</v>
      </c>
      <c r="D18" s="42" t="s">
        <v>86</v>
      </c>
      <c r="E18" s="42" t="s">
        <v>133</v>
      </c>
      <c r="F18" s="42" t="s">
        <v>86</v>
      </c>
      <c r="G18" s="42">
        <v>1892</v>
      </c>
      <c r="H18" s="130">
        <v>3000000</v>
      </c>
      <c r="I18" s="131" t="s">
        <v>641</v>
      </c>
      <c r="J18" s="132" t="s">
        <v>282</v>
      </c>
      <c r="K18" s="129" t="s">
        <v>85</v>
      </c>
      <c r="L18" s="42">
        <v>5</v>
      </c>
      <c r="M18" s="1" t="s">
        <v>162</v>
      </c>
      <c r="N18" s="1" t="s">
        <v>559</v>
      </c>
      <c r="O18" s="1" t="s">
        <v>192</v>
      </c>
      <c r="P18" s="1" t="s">
        <v>168</v>
      </c>
      <c r="Q18" s="1" t="s">
        <v>167</v>
      </c>
      <c r="R18" s="1" t="s">
        <v>168</v>
      </c>
      <c r="S18" s="1" t="s">
        <v>168</v>
      </c>
      <c r="T18" s="1" t="s">
        <v>83</v>
      </c>
      <c r="U18" s="1" t="s">
        <v>168</v>
      </c>
      <c r="V18" s="1">
        <v>504.5</v>
      </c>
      <c r="W18" s="1">
        <v>2</v>
      </c>
      <c r="X18" s="1" t="s">
        <v>86</v>
      </c>
      <c r="Y18" s="1" t="s">
        <v>82</v>
      </c>
    </row>
    <row r="19" spans="1:25" s="10" customFormat="1" ht="20.25" customHeight="1">
      <c r="A19" s="1">
        <v>6</v>
      </c>
      <c r="B19" s="129" t="s">
        <v>461</v>
      </c>
      <c r="C19" s="42" t="s">
        <v>97</v>
      </c>
      <c r="D19" s="42" t="s">
        <v>86</v>
      </c>
      <c r="E19" s="42" t="s">
        <v>82</v>
      </c>
      <c r="F19" s="42" t="s">
        <v>82</v>
      </c>
      <c r="G19" s="42">
        <v>1900</v>
      </c>
      <c r="H19" s="130">
        <v>150000</v>
      </c>
      <c r="I19" s="131" t="s">
        <v>641</v>
      </c>
      <c r="J19" s="132"/>
      <c r="K19" s="129" t="s">
        <v>104</v>
      </c>
      <c r="L19" s="42">
        <v>6</v>
      </c>
      <c r="M19" s="1" t="s">
        <v>162</v>
      </c>
      <c r="N19" s="1" t="s">
        <v>163</v>
      </c>
      <c r="O19" s="1" t="s">
        <v>192</v>
      </c>
      <c r="P19" s="1" t="s">
        <v>200</v>
      </c>
      <c r="Q19" s="1" t="s">
        <v>200</v>
      </c>
      <c r="R19" s="1" t="s">
        <v>200</v>
      </c>
      <c r="S19" s="1" t="s">
        <v>200</v>
      </c>
      <c r="T19" s="1" t="s">
        <v>83</v>
      </c>
      <c r="U19" s="1" t="s">
        <v>168</v>
      </c>
      <c r="V19" s="1">
        <v>149</v>
      </c>
      <c r="W19" s="1">
        <v>1</v>
      </c>
      <c r="X19" s="1" t="s">
        <v>86</v>
      </c>
      <c r="Y19" s="1" t="s">
        <v>82</v>
      </c>
    </row>
    <row r="20" spans="1:25" s="10" customFormat="1" ht="20.25" customHeight="1">
      <c r="A20" s="1">
        <v>7</v>
      </c>
      <c r="B20" s="129" t="s">
        <v>179</v>
      </c>
      <c r="C20" s="42" t="s">
        <v>98</v>
      </c>
      <c r="D20" s="42" t="s">
        <v>86</v>
      </c>
      <c r="E20" s="42" t="s">
        <v>82</v>
      </c>
      <c r="F20" s="42" t="s">
        <v>82</v>
      </c>
      <c r="G20" s="42">
        <v>1983</v>
      </c>
      <c r="H20" s="130">
        <v>150000</v>
      </c>
      <c r="I20" s="131" t="s">
        <v>641</v>
      </c>
      <c r="J20" s="132"/>
      <c r="K20" s="129" t="s">
        <v>190</v>
      </c>
      <c r="L20" s="42">
        <v>7</v>
      </c>
      <c r="M20" s="1" t="s">
        <v>162</v>
      </c>
      <c r="N20" s="1" t="s">
        <v>194</v>
      </c>
      <c r="O20" s="1" t="s">
        <v>195</v>
      </c>
      <c r="P20" s="1"/>
      <c r="Q20" s="1"/>
      <c r="R20" s="1"/>
      <c r="S20" s="1"/>
      <c r="T20" s="1"/>
      <c r="U20" s="1"/>
      <c r="V20" s="1">
        <v>181.42</v>
      </c>
      <c r="W20" s="1">
        <v>1</v>
      </c>
      <c r="X20" s="1" t="s">
        <v>86</v>
      </c>
      <c r="Y20" s="1" t="s">
        <v>82</v>
      </c>
    </row>
    <row r="21" spans="1:25" s="10" customFormat="1" ht="30" customHeight="1">
      <c r="A21" s="1">
        <v>8</v>
      </c>
      <c r="B21" s="129" t="s">
        <v>293</v>
      </c>
      <c r="C21" s="42" t="s">
        <v>99</v>
      </c>
      <c r="D21" s="42" t="s">
        <v>86</v>
      </c>
      <c r="E21" s="42" t="s">
        <v>133</v>
      </c>
      <c r="F21" s="42" t="s">
        <v>82</v>
      </c>
      <c r="G21" s="42">
        <v>1900</v>
      </c>
      <c r="H21" s="53">
        <v>20000</v>
      </c>
      <c r="I21" s="131" t="s">
        <v>641</v>
      </c>
      <c r="J21" s="132"/>
      <c r="K21" s="129" t="s">
        <v>104</v>
      </c>
      <c r="L21" s="42">
        <v>8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s="10" customFormat="1" ht="20.25" customHeight="1">
      <c r="A22" s="1">
        <v>9</v>
      </c>
      <c r="B22" s="129" t="s">
        <v>99</v>
      </c>
      <c r="C22" s="42"/>
      <c r="D22" s="42" t="s">
        <v>86</v>
      </c>
      <c r="E22" s="42" t="s">
        <v>82</v>
      </c>
      <c r="F22" s="42" t="s">
        <v>82</v>
      </c>
      <c r="G22" s="42">
        <v>1990</v>
      </c>
      <c r="H22" s="53">
        <v>12574</v>
      </c>
      <c r="I22" s="131" t="s">
        <v>644</v>
      </c>
      <c r="J22" s="132"/>
      <c r="K22" s="129" t="s">
        <v>643</v>
      </c>
      <c r="L22" s="42">
        <v>9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s="10" customFormat="1" ht="25.5">
      <c r="A23" s="1">
        <v>10</v>
      </c>
      <c r="B23" s="129" t="s">
        <v>631</v>
      </c>
      <c r="C23" s="42"/>
      <c r="D23" s="42"/>
      <c r="E23" s="42"/>
      <c r="F23" s="42"/>
      <c r="G23" s="42">
        <v>2006</v>
      </c>
      <c r="H23" s="53">
        <v>47151.24</v>
      </c>
      <c r="I23" s="131" t="s">
        <v>644</v>
      </c>
      <c r="J23" s="132"/>
      <c r="K23" s="129" t="s">
        <v>85</v>
      </c>
      <c r="L23" s="42">
        <v>10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s="10" customFormat="1" ht="20.25" customHeight="1">
      <c r="A24" s="1">
        <v>11</v>
      </c>
      <c r="B24" s="129" t="s">
        <v>654</v>
      </c>
      <c r="C24" s="42"/>
      <c r="D24" s="42"/>
      <c r="E24" s="42"/>
      <c r="F24" s="42"/>
      <c r="G24" s="42">
        <v>2000</v>
      </c>
      <c r="H24" s="53">
        <v>3647.8</v>
      </c>
      <c r="I24" s="131" t="s">
        <v>644</v>
      </c>
      <c r="J24" s="132"/>
      <c r="K24" s="129" t="s">
        <v>285</v>
      </c>
      <c r="L24" s="42">
        <v>11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s="10" customFormat="1" ht="20.25" customHeight="1">
      <c r="A25" s="1">
        <v>12</v>
      </c>
      <c r="B25" s="129" t="s">
        <v>654</v>
      </c>
      <c r="C25" s="42"/>
      <c r="D25" s="42"/>
      <c r="E25" s="42"/>
      <c r="F25" s="42"/>
      <c r="G25" s="42">
        <v>1995</v>
      </c>
      <c r="H25" s="53">
        <v>8000</v>
      </c>
      <c r="I25" s="131" t="s">
        <v>644</v>
      </c>
      <c r="J25" s="132"/>
      <c r="K25" s="129" t="s">
        <v>108</v>
      </c>
      <c r="L25" s="42">
        <v>12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s="10" customFormat="1" ht="20.25" customHeight="1">
      <c r="A26" s="1">
        <v>13</v>
      </c>
      <c r="B26" s="129" t="s">
        <v>654</v>
      </c>
      <c r="C26" s="42"/>
      <c r="D26" s="42"/>
      <c r="E26" s="42"/>
      <c r="F26" s="42"/>
      <c r="G26" s="42">
        <v>1994</v>
      </c>
      <c r="H26" s="53">
        <v>8216.5</v>
      </c>
      <c r="I26" s="131" t="s">
        <v>644</v>
      </c>
      <c r="J26" s="132"/>
      <c r="K26" s="129" t="s">
        <v>106</v>
      </c>
      <c r="L26" s="42">
        <v>13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s="10" customFormat="1" ht="20.25" customHeight="1">
      <c r="A27" s="1">
        <v>14</v>
      </c>
      <c r="B27" s="129" t="s">
        <v>654</v>
      </c>
      <c r="C27" s="42"/>
      <c r="D27" s="42"/>
      <c r="E27" s="42"/>
      <c r="F27" s="42"/>
      <c r="G27" s="42">
        <v>1993</v>
      </c>
      <c r="H27" s="53">
        <v>4382</v>
      </c>
      <c r="I27" s="131" t="s">
        <v>644</v>
      </c>
      <c r="J27" s="132"/>
      <c r="K27" s="129" t="s">
        <v>109</v>
      </c>
      <c r="L27" s="42">
        <v>14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s="10" customFormat="1" ht="20.25" customHeight="1">
      <c r="A28" s="1">
        <v>15</v>
      </c>
      <c r="B28" s="129" t="s">
        <v>654</v>
      </c>
      <c r="C28" s="42"/>
      <c r="D28" s="42"/>
      <c r="E28" s="42"/>
      <c r="F28" s="42"/>
      <c r="G28" s="42">
        <v>1992</v>
      </c>
      <c r="H28" s="53">
        <v>6471</v>
      </c>
      <c r="I28" s="131" t="s">
        <v>644</v>
      </c>
      <c r="J28" s="132"/>
      <c r="K28" s="129" t="s">
        <v>286</v>
      </c>
      <c r="L28" s="42">
        <v>15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s="10" customFormat="1" ht="20.25" customHeight="1">
      <c r="A29" s="1">
        <v>16</v>
      </c>
      <c r="B29" s="129" t="s">
        <v>654</v>
      </c>
      <c r="C29" s="42"/>
      <c r="D29" s="42"/>
      <c r="E29" s="42"/>
      <c r="F29" s="42"/>
      <c r="G29" s="42">
        <v>1983</v>
      </c>
      <c r="H29" s="53">
        <v>3698</v>
      </c>
      <c r="I29" s="131" t="s">
        <v>644</v>
      </c>
      <c r="J29" s="132"/>
      <c r="K29" s="129" t="s">
        <v>110</v>
      </c>
      <c r="L29" s="42">
        <v>16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s="10" customFormat="1" ht="20.25" customHeight="1">
      <c r="A30" s="1">
        <v>17</v>
      </c>
      <c r="B30" s="129" t="s">
        <v>180</v>
      </c>
      <c r="C30" s="42" t="s">
        <v>645</v>
      </c>
      <c r="D30" s="42" t="s">
        <v>86</v>
      </c>
      <c r="E30" s="42" t="s">
        <v>82</v>
      </c>
      <c r="F30" s="42" t="s">
        <v>82</v>
      </c>
      <c r="G30" s="42">
        <v>2008</v>
      </c>
      <c r="H30" s="130">
        <v>200000</v>
      </c>
      <c r="I30" s="131" t="s">
        <v>641</v>
      </c>
      <c r="J30" s="132" t="s">
        <v>100</v>
      </c>
      <c r="K30" s="129" t="s">
        <v>107</v>
      </c>
      <c r="L30" s="42">
        <v>17</v>
      </c>
      <c r="M30" s="1" t="s">
        <v>157</v>
      </c>
      <c r="N30" s="1" t="s">
        <v>158</v>
      </c>
      <c r="O30" s="1" t="s">
        <v>195</v>
      </c>
      <c r="P30" s="1" t="s">
        <v>167</v>
      </c>
      <c r="Q30" s="1" t="s">
        <v>167</v>
      </c>
      <c r="R30" s="1" t="s">
        <v>167</v>
      </c>
      <c r="S30" s="1" t="s">
        <v>168</v>
      </c>
      <c r="T30" s="1" t="s">
        <v>83</v>
      </c>
      <c r="U30" s="1" t="s">
        <v>167</v>
      </c>
      <c r="V30" s="1">
        <v>117.81</v>
      </c>
      <c r="W30" s="1">
        <v>1</v>
      </c>
      <c r="X30" s="1" t="s">
        <v>82</v>
      </c>
      <c r="Y30" s="1" t="s">
        <v>82</v>
      </c>
    </row>
    <row r="31" spans="1:25" s="10" customFormat="1" ht="20.25" customHeight="1">
      <c r="A31" s="1">
        <v>18</v>
      </c>
      <c r="B31" s="129" t="s">
        <v>181</v>
      </c>
      <c r="C31" s="42"/>
      <c r="D31" s="42"/>
      <c r="E31" s="42"/>
      <c r="F31" s="42"/>
      <c r="G31" s="42">
        <v>2009</v>
      </c>
      <c r="H31" s="53">
        <v>24180.4</v>
      </c>
      <c r="I31" s="131" t="s">
        <v>644</v>
      </c>
      <c r="J31" s="132"/>
      <c r="K31" s="129" t="s">
        <v>110</v>
      </c>
      <c r="L31" s="42">
        <v>18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s="10" customFormat="1" ht="20.25" customHeight="1">
      <c r="A32" s="1">
        <v>19</v>
      </c>
      <c r="B32" s="129" t="s">
        <v>182</v>
      </c>
      <c r="C32" s="42"/>
      <c r="D32" s="42"/>
      <c r="E32" s="42"/>
      <c r="F32" s="42"/>
      <c r="G32" s="42">
        <v>2010</v>
      </c>
      <c r="H32" s="53">
        <v>27371.16</v>
      </c>
      <c r="I32" s="131" t="s">
        <v>644</v>
      </c>
      <c r="J32" s="132"/>
      <c r="K32" s="129" t="s">
        <v>111</v>
      </c>
      <c r="L32" s="42">
        <v>19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s="10" customFormat="1" ht="20.25" customHeight="1">
      <c r="A33" s="1">
        <v>20</v>
      </c>
      <c r="B33" s="129" t="s">
        <v>183</v>
      </c>
      <c r="C33" s="42"/>
      <c r="D33" s="42"/>
      <c r="E33" s="42"/>
      <c r="F33" s="42"/>
      <c r="G33" s="42">
        <v>1996</v>
      </c>
      <c r="H33" s="53">
        <v>12318</v>
      </c>
      <c r="I33" s="131" t="s">
        <v>644</v>
      </c>
      <c r="J33" s="132"/>
      <c r="K33" s="129" t="s">
        <v>112</v>
      </c>
      <c r="L33" s="42">
        <v>20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s="10" customFormat="1" ht="20.25" customHeight="1">
      <c r="A34" s="1">
        <v>21</v>
      </c>
      <c r="B34" s="129" t="s">
        <v>184</v>
      </c>
      <c r="C34" s="42"/>
      <c r="D34" s="42"/>
      <c r="E34" s="42"/>
      <c r="F34" s="42"/>
      <c r="G34" s="42">
        <v>2010</v>
      </c>
      <c r="H34" s="53">
        <v>907916.14</v>
      </c>
      <c r="I34" s="131" t="s">
        <v>644</v>
      </c>
      <c r="J34" s="132" t="s">
        <v>646</v>
      </c>
      <c r="K34" s="129" t="s">
        <v>287</v>
      </c>
      <c r="L34" s="42">
        <v>21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s="10" customFormat="1" ht="25.5">
      <c r="A35" s="1">
        <v>22</v>
      </c>
      <c r="B35" s="129" t="s">
        <v>185</v>
      </c>
      <c r="C35" s="42"/>
      <c r="D35" s="42" t="s">
        <v>86</v>
      </c>
      <c r="E35" s="42" t="s">
        <v>82</v>
      </c>
      <c r="F35" s="42" t="s">
        <v>82</v>
      </c>
      <c r="G35" s="42">
        <v>2011</v>
      </c>
      <c r="H35" s="130">
        <v>3000000</v>
      </c>
      <c r="I35" s="131" t="s">
        <v>641</v>
      </c>
      <c r="J35" s="132" t="s">
        <v>283</v>
      </c>
      <c r="K35" s="129" t="s">
        <v>288</v>
      </c>
      <c r="L35" s="42">
        <v>22</v>
      </c>
      <c r="M35" s="1" t="s">
        <v>291</v>
      </c>
      <c r="N35" s="1" t="s">
        <v>198</v>
      </c>
      <c r="O35" s="1" t="s">
        <v>199</v>
      </c>
      <c r="P35" s="1" t="s">
        <v>167</v>
      </c>
      <c r="Q35" s="1" t="s">
        <v>167</v>
      </c>
      <c r="R35" s="1" t="s">
        <v>167</v>
      </c>
      <c r="S35" s="1" t="s">
        <v>167</v>
      </c>
      <c r="T35" s="1" t="s">
        <v>83</v>
      </c>
      <c r="U35" s="1" t="s">
        <v>167</v>
      </c>
      <c r="V35" s="1">
        <v>702.56</v>
      </c>
      <c r="W35" s="1">
        <v>1</v>
      </c>
      <c r="X35" s="1" t="s">
        <v>82</v>
      </c>
      <c r="Y35" s="1" t="s">
        <v>82</v>
      </c>
    </row>
    <row r="36" spans="1:25" s="10" customFormat="1" ht="25.5">
      <c r="A36" s="1">
        <v>23</v>
      </c>
      <c r="B36" s="129" t="s">
        <v>647</v>
      </c>
      <c r="C36" s="42"/>
      <c r="D36" s="42"/>
      <c r="E36" s="42"/>
      <c r="F36" s="42"/>
      <c r="G36" s="42">
        <v>2013</v>
      </c>
      <c r="H36" s="53">
        <v>60606.42</v>
      </c>
      <c r="I36" s="131" t="s">
        <v>644</v>
      </c>
      <c r="J36" s="132"/>
      <c r="K36" s="129" t="s">
        <v>106</v>
      </c>
      <c r="L36" s="42">
        <v>23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s="10" customFormat="1" ht="18" customHeight="1">
      <c r="A37" s="1">
        <v>24</v>
      </c>
      <c r="B37" s="129" t="s">
        <v>181</v>
      </c>
      <c r="C37" s="42"/>
      <c r="D37" s="42"/>
      <c r="E37" s="42"/>
      <c r="F37" s="42"/>
      <c r="G37" s="42">
        <v>2014</v>
      </c>
      <c r="H37" s="53">
        <v>70210.86</v>
      </c>
      <c r="I37" s="131" t="s">
        <v>644</v>
      </c>
      <c r="J37" s="132"/>
      <c r="K37" s="129" t="s">
        <v>108</v>
      </c>
      <c r="L37" s="42">
        <v>24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s="10" customFormat="1" ht="17.25" customHeight="1">
      <c r="A38" s="1">
        <v>25</v>
      </c>
      <c r="B38" s="129" t="s">
        <v>648</v>
      </c>
      <c r="C38" s="42"/>
      <c r="D38" s="42"/>
      <c r="E38" s="42"/>
      <c r="F38" s="42"/>
      <c r="G38" s="42">
        <v>2015</v>
      </c>
      <c r="H38" s="130">
        <v>10311458</v>
      </c>
      <c r="I38" s="131" t="s">
        <v>644</v>
      </c>
      <c r="J38" s="132"/>
      <c r="K38" s="129" t="s">
        <v>560</v>
      </c>
      <c r="L38" s="42">
        <v>25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s="10" customFormat="1" ht="17.25" customHeight="1">
      <c r="A39" s="1">
        <v>26</v>
      </c>
      <c r="B39" s="129" t="s">
        <v>186</v>
      </c>
      <c r="C39" s="42"/>
      <c r="D39" s="42"/>
      <c r="E39" s="42"/>
      <c r="F39" s="42"/>
      <c r="G39" s="42">
        <v>2016</v>
      </c>
      <c r="H39" s="53">
        <v>5180</v>
      </c>
      <c r="I39" s="131" t="s">
        <v>644</v>
      </c>
      <c r="J39" s="132"/>
      <c r="K39" s="129" t="s">
        <v>289</v>
      </c>
      <c r="L39" s="42">
        <v>26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s="10" customFormat="1" ht="25.5">
      <c r="A40" s="1">
        <v>27</v>
      </c>
      <c r="B40" s="129" t="s">
        <v>187</v>
      </c>
      <c r="C40" s="42"/>
      <c r="D40" s="42"/>
      <c r="E40" s="42"/>
      <c r="F40" s="42"/>
      <c r="G40" s="42">
        <v>2015</v>
      </c>
      <c r="H40" s="53">
        <v>11296.2</v>
      </c>
      <c r="I40" s="131" t="s">
        <v>644</v>
      </c>
      <c r="J40" s="132"/>
      <c r="K40" s="129" t="s">
        <v>110</v>
      </c>
      <c r="L40" s="42">
        <v>27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s="10" customFormat="1" ht="17.25" customHeight="1">
      <c r="A41" s="1">
        <v>28</v>
      </c>
      <c r="B41" s="129" t="s">
        <v>188</v>
      </c>
      <c r="C41" s="42"/>
      <c r="D41" s="42"/>
      <c r="E41" s="42"/>
      <c r="F41" s="42"/>
      <c r="G41" s="42">
        <v>2016</v>
      </c>
      <c r="H41" s="53">
        <v>9414.3</v>
      </c>
      <c r="I41" s="131" t="s">
        <v>644</v>
      </c>
      <c r="J41" s="132"/>
      <c r="K41" s="129" t="s">
        <v>109</v>
      </c>
      <c r="L41" s="42">
        <v>28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s="10" customFormat="1" ht="17.25" customHeight="1">
      <c r="A42" s="1">
        <v>29</v>
      </c>
      <c r="B42" s="129" t="s">
        <v>189</v>
      </c>
      <c r="C42" s="42"/>
      <c r="D42" s="42"/>
      <c r="E42" s="42"/>
      <c r="F42" s="42"/>
      <c r="G42" s="42">
        <v>2016</v>
      </c>
      <c r="H42" s="53">
        <v>30986.2</v>
      </c>
      <c r="I42" s="131" t="s">
        <v>644</v>
      </c>
      <c r="J42" s="132"/>
      <c r="K42" s="129" t="s">
        <v>106</v>
      </c>
      <c r="L42" s="42">
        <v>29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s="10" customFormat="1" ht="17.25" customHeight="1">
      <c r="A43" s="1">
        <v>30</v>
      </c>
      <c r="B43" s="129" t="s">
        <v>259</v>
      </c>
      <c r="C43" s="42"/>
      <c r="D43" s="42"/>
      <c r="E43" s="42"/>
      <c r="F43" s="42"/>
      <c r="G43" s="42">
        <v>2016</v>
      </c>
      <c r="H43" s="53">
        <v>29291.26</v>
      </c>
      <c r="I43" s="131" t="s">
        <v>644</v>
      </c>
      <c r="J43" s="132"/>
      <c r="K43" s="129" t="s">
        <v>228</v>
      </c>
      <c r="L43" s="42">
        <v>30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s="10" customFormat="1" ht="25.5">
      <c r="A44" s="1">
        <v>31</v>
      </c>
      <c r="B44" s="129" t="s">
        <v>187</v>
      </c>
      <c r="C44" s="42"/>
      <c r="D44" s="42"/>
      <c r="E44" s="42"/>
      <c r="F44" s="42"/>
      <c r="G44" s="42">
        <v>2017</v>
      </c>
      <c r="H44" s="53">
        <v>10425</v>
      </c>
      <c r="I44" s="131" t="s">
        <v>644</v>
      </c>
      <c r="J44" s="132"/>
      <c r="K44" s="129" t="s">
        <v>113</v>
      </c>
      <c r="L44" s="42">
        <v>31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s="10" customFormat="1" ht="17.25" customHeight="1">
      <c r="A45" s="1">
        <v>32</v>
      </c>
      <c r="B45" s="129" t="s">
        <v>254</v>
      </c>
      <c r="C45" s="42"/>
      <c r="D45" s="42"/>
      <c r="E45" s="42"/>
      <c r="F45" s="42"/>
      <c r="G45" s="42">
        <v>2017</v>
      </c>
      <c r="H45" s="53">
        <v>52396.93</v>
      </c>
      <c r="I45" s="131" t="s">
        <v>644</v>
      </c>
      <c r="J45" s="132"/>
      <c r="K45" s="129" t="s">
        <v>105</v>
      </c>
      <c r="L45" s="42">
        <v>32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s="10" customFormat="1" ht="29.25" customHeight="1">
      <c r="A46" s="1">
        <v>33</v>
      </c>
      <c r="B46" s="129" t="s">
        <v>255</v>
      </c>
      <c r="C46" s="42"/>
      <c r="D46" s="42"/>
      <c r="E46" s="42"/>
      <c r="F46" s="42"/>
      <c r="G46" s="42">
        <v>2017</v>
      </c>
      <c r="H46" s="53">
        <v>55285.1</v>
      </c>
      <c r="I46" s="131" t="s">
        <v>644</v>
      </c>
      <c r="J46" s="132"/>
      <c r="K46" s="129" t="s">
        <v>110</v>
      </c>
      <c r="L46" s="42">
        <v>33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s="10" customFormat="1" ht="33.75" customHeight="1">
      <c r="A47" s="1">
        <v>34</v>
      </c>
      <c r="B47" s="129" t="s">
        <v>561</v>
      </c>
      <c r="C47" s="42"/>
      <c r="D47" s="42"/>
      <c r="E47" s="42"/>
      <c r="F47" s="42"/>
      <c r="G47" s="42" t="s">
        <v>649</v>
      </c>
      <c r="H47" s="53">
        <f>35310+5874.4+23954.02+10000</f>
        <v>75138.42</v>
      </c>
      <c r="I47" s="131" t="s">
        <v>644</v>
      </c>
      <c r="J47" s="132"/>
      <c r="K47" s="129" t="s">
        <v>108</v>
      </c>
      <c r="L47" s="42">
        <v>34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s="10" customFormat="1" ht="33.75" customHeight="1">
      <c r="A48" s="1">
        <v>35</v>
      </c>
      <c r="B48" s="129" t="s">
        <v>256</v>
      </c>
      <c r="C48" s="42"/>
      <c r="D48" s="42"/>
      <c r="E48" s="42"/>
      <c r="F48" s="42"/>
      <c r="G48" s="42" t="s">
        <v>650</v>
      </c>
      <c r="H48" s="53">
        <f>13495+13513.3</f>
        <v>27008.3</v>
      </c>
      <c r="I48" s="131" t="s">
        <v>644</v>
      </c>
      <c r="J48" s="132"/>
      <c r="K48" s="129" t="s">
        <v>109</v>
      </c>
      <c r="L48" s="42">
        <v>35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s="10" customFormat="1" ht="18.75" customHeight="1">
      <c r="A49" s="1">
        <v>36</v>
      </c>
      <c r="B49" s="129" t="s">
        <v>257</v>
      </c>
      <c r="C49" s="42"/>
      <c r="D49" s="42"/>
      <c r="E49" s="42"/>
      <c r="F49" s="42"/>
      <c r="G49" s="42">
        <v>2018</v>
      </c>
      <c r="H49" s="53">
        <v>46288.64</v>
      </c>
      <c r="I49" s="131" t="s">
        <v>644</v>
      </c>
      <c r="J49" s="132"/>
      <c r="K49" s="129" t="s">
        <v>109</v>
      </c>
      <c r="L49" s="42">
        <v>36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s="10" customFormat="1" ht="18.75" customHeight="1">
      <c r="A50" s="1">
        <v>37</v>
      </c>
      <c r="B50" s="129" t="s">
        <v>181</v>
      </c>
      <c r="C50" s="42"/>
      <c r="D50" s="42"/>
      <c r="E50" s="42"/>
      <c r="F50" s="42"/>
      <c r="G50" s="42">
        <v>2018</v>
      </c>
      <c r="H50" s="53">
        <v>46288.63</v>
      </c>
      <c r="I50" s="131" t="s">
        <v>644</v>
      </c>
      <c r="J50" s="132"/>
      <c r="K50" s="129" t="s">
        <v>113</v>
      </c>
      <c r="L50" s="42">
        <v>37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s="10" customFormat="1" ht="18.75" customHeight="1">
      <c r="A51" s="1">
        <v>38</v>
      </c>
      <c r="B51" s="129" t="s">
        <v>181</v>
      </c>
      <c r="C51" s="42"/>
      <c r="D51" s="42"/>
      <c r="E51" s="42"/>
      <c r="F51" s="42"/>
      <c r="G51" s="42">
        <v>2018</v>
      </c>
      <c r="H51" s="53">
        <v>46288.63</v>
      </c>
      <c r="I51" s="131" t="s">
        <v>644</v>
      </c>
      <c r="J51" s="132"/>
      <c r="K51" s="129" t="s">
        <v>191</v>
      </c>
      <c r="L51" s="42">
        <v>38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s="10" customFormat="1" ht="18.75" customHeight="1">
      <c r="A52" s="1">
        <v>39</v>
      </c>
      <c r="B52" s="129" t="s">
        <v>310</v>
      </c>
      <c r="C52" s="42"/>
      <c r="D52" s="42"/>
      <c r="E52" s="42"/>
      <c r="F52" s="42"/>
      <c r="G52" s="42">
        <v>2018</v>
      </c>
      <c r="H52" s="53">
        <v>28209.56</v>
      </c>
      <c r="I52" s="131" t="s">
        <v>644</v>
      </c>
      <c r="J52" s="132"/>
      <c r="K52" s="129" t="s">
        <v>258</v>
      </c>
      <c r="L52" s="42">
        <v>39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s="10" customFormat="1" ht="18.75" customHeight="1">
      <c r="A53" s="1">
        <v>40</v>
      </c>
      <c r="B53" s="129" t="s">
        <v>672</v>
      </c>
      <c r="C53" s="42"/>
      <c r="D53" s="42"/>
      <c r="E53" s="42"/>
      <c r="F53" s="42"/>
      <c r="G53" s="42">
        <v>2018</v>
      </c>
      <c r="H53" s="53">
        <v>16974.77</v>
      </c>
      <c r="I53" s="131" t="s">
        <v>644</v>
      </c>
      <c r="J53" s="132"/>
      <c r="K53" s="129" t="s">
        <v>258</v>
      </c>
      <c r="L53" s="42">
        <v>40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s="10" customFormat="1" ht="18.75" customHeight="1">
      <c r="A54" s="1">
        <v>41</v>
      </c>
      <c r="B54" s="129" t="s">
        <v>290</v>
      </c>
      <c r="C54" s="42"/>
      <c r="D54" s="42"/>
      <c r="E54" s="42"/>
      <c r="F54" s="42"/>
      <c r="G54" s="42">
        <v>2019</v>
      </c>
      <c r="H54" s="53">
        <v>77084.1</v>
      </c>
      <c r="I54" s="131" t="s">
        <v>644</v>
      </c>
      <c r="J54" s="132"/>
      <c r="K54" s="129" t="s">
        <v>109</v>
      </c>
      <c r="L54" s="42">
        <v>41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s="10" customFormat="1" ht="29.25" customHeight="1">
      <c r="A55" s="1">
        <v>42</v>
      </c>
      <c r="B55" s="129" t="s">
        <v>311</v>
      </c>
      <c r="C55" s="42"/>
      <c r="D55" s="42"/>
      <c r="E55" s="42"/>
      <c r="F55" s="42"/>
      <c r="G55" s="42">
        <v>2019</v>
      </c>
      <c r="H55" s="53">
        <v>102300</v>
      </c>
      <c r="I55" s="131" t="s">
        <v>644</v>
      </c>
      <c r="J55" s="132"/>
      <c r="K55" s="129" t="s">
        <v>258</v>
      </c>
      <c r="L55" s="42">
        <v>42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s="10" customFormat="1" ht="29.25" customHeight="1">
      <c r="A56" s="1">
        <v>43</v>
      </c>
      <c r="B56" s="129" t="s">
        <v>312</v>
      </c>
      <c r="C56" s="42"/>
      <c r="D56" s="42"/>
      <c r="E56" s="42"/>
      <c r="F56" s="42"/>
      <c r="G56" s="42">
        <v>2019</v>
      </c>
      <c r="H56" s="53">
        <v>103300</v>
      </c>
      <c r="I56" s="131" t="s">
        <v>644</v>
      </c>
      <c r="J56" s="132"/>
      <c r="K56" s="129" t="s">
        <v>110</v>
      </c>
      <c r="L56" s="42">
        <v>43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s="10" customFormat="1" ht="18.75" customHeight="1">
      <c r="A57" s="1">
        <v>44</v>
      </c>
      <c r="B57" s="129" t="s">
        <v>313</v>
      </c>
      <c r="C57" s="42"/>
      <c r="D57" s="42"/>
      <c r="E57" s="42"/>
      <c r="F57" s="42"/>
      <c r="G57" s="42"/>
      <c r="H57" s="53">
        <v>12897</v>
      </c>
      <c r="I57" s="131" t="s">
        <v>644</v>
      </c>
      <c r="J57" s="132"/>
      <c r="K57" s="129" t="s">
        <v>108</v>
      </c>
      <c r="L57" s="42">
        <v>44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s="10" customFormat="1" ht="18.75" customHeight="1">
      <c r="A58" s="1">
        <v>45</v>
      </c>
      <c r="B58" s="129" t="s">
        <v>314</v>
      </c>
      <c r="C58" s="42"/>
      <c r="D58" s="42"/>
      <c r="E58" s="42"/>
      <c r="F58" s="42"/>
      <c r="G58" s="42">
        <v>2014</v>
      </c>
      <c r="H58" s="53">
        <v>41328</v>
      </c>
      <c r="I58" s="131" t="s">
        <v>644</v>
      </c>
      <c r="J58" s="132"/>
      <c r="K58" s="129" t="s">
        <v>315</v>
      </c>
      <c r="L58" s="42">
        <v>45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s="10" customFormat="1" ht="42" customHeight="1">
      <c r="A59" s="1">
        <v>46</v>
      </c>
      <c r="B59" s="129" t="s">
        <v>651</v>
      </c>
      <c r="C59" s="42"/>
      <c r="D59" s="42"/>
      <c r="E59" s="42"/>
      <c r="F59" s="42"/>
      <c r="G59" s="42" t="s">
        <v>652</v>
      </c>
      <c r="H59" s="53">
        <f>88193.99+172693.79</f>
        <v>260887.78000000003</v>
      </c>
      <c r="I59" s="131" t="s">
        <v>644</v>
      </c>
      <c r="J59" s="132"/>
      <c r="K59" s="129" t="s">
        <v>110</v>
      </c>
      <c r="L59" s="42">
        <v>46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s="10" customFormat="1" ht="22.5" customHeight="1">
      <c r="A60" s="1">
        <v>47</v>
      </c>
      <c r="B60" s="129" t="s">
        <v>653</v>
      </c>
      <c r="C60" s="42"/>
      <c r="D60" s="42"/>
      <c r="E60" s="42"/>
      <c r="F60" s="42"/>
      <c r="G60" s="42">
        <v>2020</v>
      </c>
      <c r="H60" s="53">
        <v>65211</v>
      </c>
      <c r="I60" s="131" t="s">
        <v>644</v>
      </c>
      <c r="J60" s="132"/>
      <c r="K60" s="129" t="s">
        <v>108</v>
      </c>
      <c r="L60" s="42">
        <v>47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s="10" customFormat="1" ht="25.5">
      <c r="A61" s="1">
        <v>48</v>
      </c>
      <c r="B61" s="129" t="s">
        <v>562</v>
      </c>
      <c r="C61" s="42"/>
      <c r="D61" s="42"/>
      <c r="E61" s="42"/>
      <c r="F61" s="42"/>
      <c r="G61" s="42">
        <v>2021</v>
      </c>
      <c r="H61" s="53">
        <v>11839.24</v>
      </c>
      <c r="I61" s="131" t="s">
        <v>644</v>
      </c>
      <c r="J61" s="132"/>
      <c r="K61" s="129" t="s">
        <v>113</v>
      </c>
      <c r="L61" s="42">
        <v>48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s="10" customFormat="1" ht="25.5">
      <c r="A62" s="1">
        <v>49</v>
      </c>
      <c r="B62" s="129" t="s">
        <v>563</v>
      </c>
      <c r="C62" s="42"/>
      <c r="D62" s="42"/>
      <c r="E62" s="42"/>
      <c r="F62" s="42"/>
      <c r="G62" s="42">
        <v>2021</v>
      </c>
      <c r="H62" s="53">
        <v>11839.24</v>
      </c>
      <c r="I62" s="131" t="s">
        <v>644</v>
      </c>
      <c r="J62" s="132"/>
      <c r="K62" s="129" t="s">
        <v>113</v>
      </c>
      <c r="L62" s="42">
        <v>49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s="10" customFormat="1" ht="25.5">
      <c r="A63" s="1">
        <v>50</v>
      </c>
      <c r="B63" s="129" t="s">
        <v>257</v>
      </c>
      <c r="C63" s="42"/>
      <c r="D63" s="42"/>
      <c r="E63" s="42"/>
      <c r="F63" s="42"/>
      <c r="G63" s="42">
        <v>2021</v>
      </c>
      <c r="H63" s="53">
        <v>31000</v>
      </c>
      <c r="I63" s="131" t="s">
        <v>644</v>
      </c>
      <c r="J63" s="132"/>
      <c r="K63" s="129" t="s">
        <v>564</v>
      </c>
      <c r="L63" s="42">
        <v>50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s="6" customFormat="1" ht="18" customHeight="1">
      <c r="A64" s="153" t="s">
        <v>0</v>
      </c>
      <c r="B64" s="153"/>
      <c r="C64" s="153"/>
      <c r="D64" s="153"/>
      <c r="E64" s="153"/>
      <c r="F64" s="153"/>
      <c r="G64" s="153"/>
      <c r="H64" s="134">
        <f>SUM(H14:H63)</f>
        <v>20790359.82</v>
      </c>
      <c r="I64" s="21"/>
      <c r="J64" s="133"/>
      <c r="K64" s="133"/>
      <c r="L64" s="54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s="6" customFormat="1" ht="19.5" customHeight="1">
      <c r="A65" s="148" t="s">
        <v>77</v>
      </c>
      <c r="B65" s="148"/>
      <c r="C65" s="148"/>
      <c r="D65" s="148"/>
      <c r="E65" s="148"/>
      <c r="F65" s="148"/>
      <c r="G65" s="148"/>
      <c r="H65" s="148"/>
      <c r="I65" s="148"/>
      <c r="J65" s="128"/>
      <c r="K65" s="128"/>
      <c r="L65" s="148" t="s">
        <v>77</v>
      </c>
      <c r="M65" s="148"/>
      <c r="N65" s="148"/>
      <c r="O65" s="148"/>
      <c r="P65" s="148"/>
      <c r="Q65" s="148"/>
      <c r="R65" s="148"/>
      <c r="S65" s="148"/>
      <c r="T65" s="128"/>
      <c r="U65" s="128"/>
      <c r="V65" s="128"/>
      <c r="W65" s="128"/>
      <c r="X65" s="128"/>
      <c r="Y65" s="128"/>
    </row>
    <row r="66" spans="1:25" s="10" customFormat="1" ht="12.75">
      <c r="A66" s="56"/>
      <c r="B66" s="55" t="s">
        <v>83</v>
      </c>
      <c r="C66" s="55"/>
      <c r="D66" s="135"/>
      <c r="E66" s="135"/>
      <c r="F66" s="136"/>
      <c r="G66" s="137"/>
      <c r="H66" s="138"/>
      <c r="I66" s="139"/>
      <c r="J66" s="133"/>
      <c r="K66" s="133"/>
      <c r="L66" s="12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s="6" customFormat="1" ht="19.5" customHeight="1">
      <c r="A67" s="148" t="s">
        <v>78</v>
      </c>
      <c r="B67" s="148"/>
      <c r="C67" s="148"/>
      <c r="D67" s="148"/>
      <c r="E67" s="148"/>
      <c r="F67" s="148"/>
      <c r="G67" s="148"/>
      <c r="H67" s="148"/>
      <c r="I67" s="148"/>
      <c r="J67" s="128"/>
      <c r="K67" s="128"/>
      <c r="L67" s="148" t="s">
        <v>78</v>
      </c>
      <c r="M67" s="148"/>
      <c r="N67" s="148"/>
      <c r="O67" s="148"/>
      <c r="P67" s="148"/>
      <c r="Q67" s="148"/>
      <c r="R67" s="148"/>
      <c r="S67" s="148"/>
      <c r="T67" s="128"/>
      <c r="U67" s="128"/>
      <c r="V67" s="128"/>
      <c r="W67" s="128"/>
      <c r="X67" s="128"/>
      <c r="Y67" s="128"/>
    </row>
    <row r="68" spans="1:25" s="10" customFormat="1" ht="12.75">
      <c r="A68" s="56"/>
      <c r="B68" s="55" t="s">
        <v>83</v>
      </c>
      <c r="C68" s="55"/>
      <c r="D68" s="135"/>
      <c r="E68" s="135"/>
      <c r="F68" s="136"/>
      <c r="G68" s="137"/>
      <c r="H68" s="138"/>
      <c r="I68" s="139"/>
      <c r="J68" s="133"/>
      <c r="K68" s="133"/>
      <c r="L68" s="12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s="6" customFormat="1" ht="19.5" customHeight="1">
      <c r="A69" s="148" t="s">
        <v>79</v>
      </c>
      <c r="B69" s="148"/>
      <c r="C69" s="148"/>
      <c r="D69" s="148"/>
      <c r="E69" s="148"/>
      <c r="F69" s="148"/>
      <c r="G69" s="148"/>
      <c r="H69" s="148"/>
      <c r="I69" s="148"/>
      <c r="J69" s="128"/>
      <c r="K69" s="128"/>
      <c r="L69" s="148" t="s">
        <v>79</v>
      </c>
      <c r="M69" s="148"/>
      <c r="N69" s="148"/>
      <c r="O69" s="148"/>
      <c r="P69" s="148"/>
      <c r="Q69" s="148"/>
      <c r="R69" s="148"/>
      <c r="S69" s="148"/>
      <c r="T69" s="128"/>
      <c r="U69" s="128"/>
      <c r="V69" s="128"/>
      <c r="W69" s="128"/>
      <c r="X69" s="128"/>
      <c r="Y69" s="128"/>
    </row>
    <row r="70" spans="1:25" s="10" customFormat="1" ht="57.75" customHeight="1">
      <c r="A70" s="1">
        <v>1</v>
      </c>
      <c r="B70" s="129" t="s">
        <v>655</v>
      </c>
      <c r="C70" s="42" t="s">
        <v>638</v>
      </c>
      <c r="D70" s="42" t="s">
        <v>86</v>
      </c>
      <c r="E70" s="42" t="s">
        <v>82</v>
      </c>
      <c r="F70" s="42" t="s">
        <v>82</v>
      </c>
      <c r="G70" s="42" t="s">
        <v>656</v>
      </c>
      <c r="H70" s="130">
        <v>6452000</v>
      </c>
      <c r="I70" s="131" t="s">
        <v>641</v>
      </c>
      <c r="J70" s="132" t="s">
        <v>555</v>
      </c>
      <c r="K70" s="129" t="s">
        <v>89</v>
      </c>
      <c r="L70" s="42">
        <v>1</v>
      </c>
      <c r="M70" s="1" t="s">
        <v>157</v>
      </c>
      <c r="N70" s="1" t="s">
        <v>322</v>
      </c>
      <c r="O70" s="1" t="s">
        <v>634</v>
      </c>
      <c r="P70" s="1" t="s">
        <v>168</v>
      </c>
      <c r="Q70" s="1" t="s">
        <v>167</v>
      </c>
      <c r="R70" s="1" t="s">
        <v>167</v>
      </c>
      <c r="S70" s="1" t="s">
        <v>167</v>
      </c>
      <c r="T70" s="1" t="s">
        <v>83</v>
      </c>
      <c r="U70" s="1" t="s">
        <v>168</v>
      </c>
      <c r="V70" s="1">
        <v>1472</v>
      </c>
      <c r="W70" s="1">
        <v>2</v>
      </c>
      <c r="X70" s="1" t="s">
        <v>558</v>
      </c>
      <c r="Y70" s="1" t="s">
        <v>82</v>
      </c>
    </row>
    <row r="71" spans="1:25" s="10" customFormat="1" ht="70.5" customHeight="1">
      <c r="A71" s="1">
        <v>2</v>
      </c>
      <c r="B71" s="129" t="s">
        <v>657</v>
      </c>
      <c r="C71" s="42" t="s">
        <v>638</v>
      </c>
      <c r="D71" s="42" t="s">
        <v>86</v>
      </c>
      <c r="E71" s="42" t="s">
        <v>82</v>
      </c>
      <c r="F71" s="42" t="s">
        <v>82</v>
      </c>
      <c r="G71" s="42" t="s">
        <v>658</v>
      </c>
      <c r="H71" s="130">
        <f>7325000+11070</f>
        <v>7336070</v>
      </c>
      <c r="I71" s="131" t="s">
        <v>641</v>
      </c>
      <c r="J71" s="42" t="s">
        <v>556</v>
      </c>
      <c r="K71" s="129" t="s">
        <v>90</v>
      </c>
      <c r="L71" s="42">
        <v>2</v>
      </c>
      <c r="M71" s="1" t="s">
        <v>157</v>
      </c>
      <c r="N71" s="1" t="s">
        <v>322</v>
      </c>
      <c r="O71" s="1" t="s">
        <v>635</v>
      </c>
      <c r="P71" s="1" t="s">
        <v>168</v>
      </c>
      <c r="Q71" s="1" t="s">
        <v>168</v>
      </c>
      <c r="R71" s="1" t="s">
        <v>167</v>
      </c>
      <c r="S71" s="1" t="s">
        <v>167</v>
      </c>
      <c r="T71" s="1" t="s">
        <v>83</v>
      </c>
      <c r="U71" s="1" t="s">
        <v>168</v>
      </c>
      <c r="V71" s="1">
        <v>1419</v>
      </c>
      <c r="W71" s="1">
        <v>2</v>
      </c>
      <c r="X71" s="1" t="s">
        <v>82</v>
      </c>
      <c r="Y71" s="1" t="s">
        <v>82</v>
      </c>
    </row>
    <row r="72" spans="1:25" s="10" customFormat="1" ht="38.25">
      <c r="A72" s="1">
        <v>3</v>
      </c>
      <c r="B72" s="129" t="s">
        <v>87</v>
      </c>
      <c r="C72" s="42" t="s">
        <v>637</v>
      </c>
      <c r="D72" s="42" t="s">
        <v>86</v>
      </c>
      <c r="E72" s="42" t="s">
        <v>82</v>
      </c>
      <c r="F72" s="42" t="s">
        <v>82</v>
      </c>
      <c r="G72" s="42" t="s">
        <v>226</v>
      </c>
      <c r="H72" s="53">
        <v>300000</v>
      </c>
      <c r="I72" s="131" t="s">
        <v>641</v>
      </c>
      <c r="J72" s="42" t="s">
        <v>321</v>
      </c>
      <c r="K72" s="129" t="s">
        <v>300</v>
      </c>
      <c r="L72" s="42">
        <v>3</v>
      </c>
      <c r="M72" s="1" t="s">
        <v>157</v>
      </c>
      <c r="N72" s="1" t="s">
        <v>322</v>
      </c>
      <c r="O72" s="1" t="s">
        <v>632</v>
      </c>
      <c r="P72" s="1" t="s">
        <v>200</v>
      </c>
      <c r="Q72" s="1" t="s">
        <v>168</v>
      </c>
      <c r="R72" s="1" t="s">
        <v>167</v>
      </c>
      <c r="S72" s="1" t="s">
        <v>167</v>
      </c>
      <c r="T72" s="1" t="s">
        <v>168</v>
      </c>
      <c r="U72" s="1" t="s">
        <v>168</v>
      </c>
      <c r="V72" s="1">
        <v>150</v>
      </c>
      <c r="W72" s="1">
        <v>3</v>
      </c>
      <c r="X72" s="1" t="s">
        <v>161</v>
      </c>
      <c r="Y72" s="1" t="s">
        <v>82</v>
      </c>
    </row>
    <row r="73" spans="1:25" s="10" customFormat="1" ht="33" customHeight="1">
      <c r="A73" s="1">
        <v>4</v>
      </c>
      <c r="B73" s="129" t="s">
        <v>298</v>
      </c>
      <c r="C73" s="42" t="s">
        <v>636</v>
      </c>
      <c r="D73" s="42" t="s">
        <v>86</v>
      </c>
      <c r="E73" s="42" t="s">
        <v>82</v>
      </c>
      <c r="F73" s="42" t="s">
        <v>88</v>
      </c>
      <c r="G73" s="42">
        <v>1970</v>
      </c>
      <c r="H73" s="130">
        <v>1161000</v>
      </c>
      <c r="I73" s="131" t="s">
        <v>641</v>
      </c>
      <c r="J73" s="42" t="s">
        <v>557</v>
      </c>
      <c r="K73" s="129" t="s">
        <v>318</v>
      </c>
      <c r="L73" s="42">
        <v>4</v>
      </c>
      <c r="M73" s="1" t="s">
        <v>157</v>
      </c>
      <c r="N73" s="1" t="s">
        <v>322</v>
      </c>
      <c r="O73" s="1" t="s">
        <v>633</v>
      </c>
      <c r="P73" s="1" t="s">
        <v>168</v>
      </c>
      <c r="Q73" s="1" t="s">
        <v>168</v>
      </c>
      <c r="R73" s="1" t="s">
        <v>200</v>
      </c>
      <c r="S73" s="1" t="s">
        <v>167</v>
      </c>
      <c r="T73" s="1" t="s">
        <v>168</v>
      </c>
      <c r="U73" s="1" t="s">
        <v>168</v>
      </c>
      <c r="V73" s="1">
        <v>225</v>
      </c>
      <c r="W73" s="1">
        <v>1</v>
      </c>
      <c r="X73" s="1" t="s">
        <v>82</v>
      </c>
      <c r="Y73" s="1" t="s">
        <v>82</v>
      </c>
    </row>
    <row r="74" spans="1:25" s="10" customFormat="1" ht="38.25" customHeight="1">
      <c r="A74" s="1">
        <v>5</v>
      </c>
      <c r="B74" s="129" t="s">
        <v>299</v>
      </c>
      <c r="C74" s="42" t="s">
        <v>636</v>
      </c>
      <c r="D74" s="42" t="s">
        <v>86</v>
      </c>
      <c r="E74" s="42" t="s">
        <v>82</v>
      </c>
      <c r="F74" s="42" t="s">
        <v>82</v>
      </c>
      <c r="G74" s="42" t="s">
        <v>664</v>
      </c>
      <c r="H74" s="130">
        <v>3975000</v>
      </c>
      <c r="I74" s="131" t="s">
        <v>641</v>
      </c>
      <c r="J74" s="42" t="s">
        <v>301</v>
      </c>
      <c r="K74" s="129" t="s">
        <v>462</v>
      </c>
      <c r="L74" s="42">
        <v>5</v>
      </c>
      <c r="M74" s="1" t="s">
        <v>157</v>
      </c>
      <c r="N74" s="1" t="s">
        <v>322</v>
      </c>
      <c r="O74" s="1" t="s">
        <v>633</v>
      </c>
      <c r="P74" s="1" t="s">
        <v>167</v>
      </c>
      <c r="Q74" s="1" t="s">
        <v>167</v>
      </c>
      <c r="R74" s="1" t="s">
        <v>167</v>
      </c>
      <c r="S74" s="1" t="s">
        <v>167</v>
      </c>
      <c r="T74" s="1" t="s">
        <v>168</v>
      </c>
      <c r="U74" s="1" t="s">
        <v>168</v>
      </c>
      <c r="V74" s="1">
        <v>770</v>
      </c>
      <c r="W74" s="1">
        <v>2</v>
      </c>
      <c r="X74" s="1" t="s">
        <v>82</v>
      </c>
      <c r="Y74" s="1" t="s">
        <v>82</v>
      </c>
    </row>
    <row r="75" spans="1:25" s="10" customFormat="1" ht="41.25" customHeight="1">
      <c r="A75" s="1">
        <v>6</v>
      </c>
      <c r="B75" s="129" t="s">
        <v>663</v>
      </c>
      <c r="C75" s="42" t="s">
        <v>279</v>
      </c>
      <c r="D75" s="42" t="s">
        <v>86</v>
      </c>
      <c r="E75" s="42" t="s">
        <v>82</v>
      </c>
      <c r="F75" s="42" t="s">
        <v>82</v>
      </c>
      <c r="G75" s="42">
        <v>2014</v>
      </c>
      <c r="H75" s="53">
        <v>28700</v>
      </c>
      <c r="I75" s="131" t="s">
        <v>644</v>
      </c>
      <c r="J75" s="42" t="s">
        <v>144</v>
      </c>
      <c r="K75" s="129" t="s">
        <v>318</v>
      </c>
      <c r="L75" s="42">
        <v>6</v>
      </c>
      <c r="M75" s="1" t="s">
        <v>159</v>
      </c>
      <c r="N75" s="1" t="s">
        <v>323</v>
      </c>
      <c r="O75" s="1"/>
      <c r="P75" s="1" t="s">
        <v>83</v>
      </c>
      <c r="Q75" s="1" t="s">
        <v>83</v>
      </c>
      <c r="R75" s="1" t="s">
        <v>83</v>
      </c>
      <c r="S75" s="1" t="s">
        <v>83</v>
      </c>
      <c r="T75" s="1" t="s">
        <v>83</v>
      </c>
      <c r="U75" s="1" t="s">
        <v>83</v>
      </c>
      <c r="V75" s="1"/>
      <c r="W75" s="1"/>
      <c r="X75" s="1"/>
      <c r="Y75" s="1"/>
    </row>
    <row r="76" spans="1:25" s="10" customFormat="1" ht="17.25" customHeight="1">
      <c r="A76" s="153" t="s">
        <v>0</v>
      </c>
      <c r="B76" s="153"/>
      <c r="C76" s="153"/>
      <c r="D76" s="153"/>
      <c r="E76" s="153"/>
      <c r="F76" s="153"/>
      <c r="G76" s="153"/>
      <c r="H76" s="23">
        <f>SUM(H70:H75)</f>
        <v>19252770</v>
      </c>
      <c r="I76" s="21"/>
      <c r="J76" s="140"/>
      <c r="K76" s="140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s="6" customFormat="1" ht="19.5" customHeight="1">
      <c r="A77" s="148" t="s">
        <v>80</v>
      </c>
      <c r="B77" s="148"/>
      <c r="C77" s="148"/>
      <c r="D77" s="148"/>
      <c r="E77" s="148"/>
      <c r="F77" s="148"/>
      <c r="G77" s="148"/>
      <c r="H77" s="148"/>
      <c r="I77" s="148"/>
      <c r="J77" s="128"/>
      <c r="K77" s="128"/>
      <c r="L77" s="148" t="s">
        <v>80</v>
      </c>
      <c r="M77" s="148"/>
      <c r="N77" s="148"/>
      <c r="O77" s="148"/>
      <c r="P77" s="148"/>
      <c r="Q77" s="148"/>
      <c r="R77" s="148"/>
      <c r="S77" s="148"/>
      <c r="T77" s="128"/>
      <c r="U77" s="128"/>
      <c r="V77" s="128"/>
      <c r="W77" s="128"/>
      <c r="X77" s="128"/>
      <c r="Y77" s="128"/>
    </row>
    <row r="78" spans="1:25" s="10" customFormat="1" ht="22.5" customHeight="1">
      <c r="A78" s="56"/>
      <c r="B78" s="55" t="s">
        <v>83</v>
      </c>
      <c r="C78" s="55"/>
      <c r="D78" s="135"/>
      <c r="E78" s="135"/>
      <c r="F78" s="136"/>
      <c r="G78" s="137"/>
      <c r="H78" s="138"/>
      <c r="I78" s="139"/>
      <c r="J78" s="133"/>
      <c r="K78" s="133"/>
      <c r="L78" s="54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s="6" customFormat="1" ht="19.5" customHeight="1">
      <c r="A79" s="148" t="s">
        <v>81</v>
      </c>
      <c r="B79" s="148"/>
      <c r="C79" s="148"/>
      <c r="D79" s="148"/>
      <c r="E79" s="148"/>
      <c r="F79" s="148"/>
      <c r="G79" s="148"/>
      <c r="H79" s="148"/>
      <c r="I79" s="148"/>
      <c r="J79" s="128"/>
      <c r="K79" s="128"/>
      <c r="L79" s="148" t="s">
        <v>81</v>
      </c>
      <c r="M79" s="148"/>
      <c r="N79" s="148"/>
      <c r="O79" s="148"/>
      <c r="P79" s="148"/>
      <c r="Q79" s="148"/>
      <c r="R79" s="148"/>
      <c r="S79" s="148"/>
      <c r="T79" s="128"/>
      <c r="U79" s="128"/>
      <c r="V79" s="128"/>
      <c r="W79" s="128"/>
      <c r="X79" s="128"/>
      <c r="Y79" s="128"/>
    </row>
    <row r="80" spans="1:25" s="10" customFormat="1" ht="51">
      <c r="A80" s="1">
        <v>1</v>
      </c>
      <c r="B80" s="129" t="s">
        <v>667</v>
      </c>
      <c r="C80" s="42"/>
      <c r="D80" s="42" t="s">
        <v>86</v>
      </c>
      <c r="E80" s="42" t="s">
        <v>82</v>
      </c>
      <c r="F80" s="42" t="s">
        <v>82</v>
      </c>
      <c r="G80" s="42" t="s">
        <v>661</v>
      </c>
      <c r="H80" s="130">
        <v>2312000</v>
      </c>
      <c r="I80" s="131" t="s">
        <v>641</v>
      </c>
      <c r="J80" s="42" t="s">
        <v>511</v>
      </c>
      <c r="K80" s="129" t="s">
        <v>317</v>
      </c>
      <c r="L80" s="42">
        <v>1</v>
      </c>
      <c r="M80" s="1" t="s">
        <v>162</v>
      </c>
      <c r="N80" s="1" t="s">
        <v>163</v>
      </c>
      <c r="O80" s="1" t="s">
        <v>164</v>
      </c>
      <c r="P80" s="1" t="s">
        <v>167</v>
      </c>
      <c r="Q80" s="1" t="s">
        <v>168</v>
      </c>
      <c r="R80" s="1" t="s">
        <v>168</v>
      </c>
      <c r="S80" s="1" t="s">
        <v>167</v>
      </c>
      <c r="T80" s="1" t="s">
        <v>83</v>
      </c>
      <c r="U80" s="1" t="s">
        <v>160</v>
      </c>
      <c r="V80" s="1">
        <v>541</v>
      </c>
      <c r="W80" s="1">
        <v>2</v>
      </c>
      <c r="X80" s="1" t="s">
        <v>82</v>
      </c>
      <c r="Y80" s="1" t="s">
        <v>82</v>
      </c>
    </row>
    <row r="81" spans="1:25" s="10" customFormat="1" ht="37.5" customHeight="1">
      <c r="A81" s="1">
        <v>2</v>
      </c>
      <c r="B81" s="129" t="s">
        <v>668</v>
      </c>
      <c r="C81" s="42"/>
      <c r="D81" s="42" t="s">
        <v>86</v>
      </c>
      <c r="E81" s="42" t="s">
        <v>82</v>
      </c>
      <c r="F81" s="42" t="s">
        <v>82</v>
      </c>
      <c r="G81" s="42" t="s">
        <v>662</v>
      </c>
      <c r="H81" s="130">
        <f>2869000+61500</f>
        <v>2930500</v>
      </c>
      <c r="I81" s="131" t="s">
        <v>641</v>
      </c>
      <c r="J81" s="42" t="s">
        <v>512</v>
      </c>
      <c r="K81" s="129" t="s">
        <v>317</v>
      </c>
      <c r="L81" s="42">
        <v>2</v>
      </c>
      <c r="M81" s="1" t="s">
        <v>165</v>
      </c>
      <c r="N81" s="1" t="s">
        <v>166</v>
      </c>
      <c r="O81" s="1" t="s">
        <v>164</v>
      </c>
      <c r="P81" s="1" t="s">
        <v>167</v>
      </c>
      <c r="Q81" s="1" t="s">
        <v>168</v>
      </c>
      <c r="R81" s="1" t="s">
        <v>168</v>
      </c>
      <c r="S81" s="1" t="s">
        <v>167</v>
      </c>
      <c r="T81" s="1" t="s">
        <v>83</v>
      </c>
      <c r="U81" s="1" t="s">
        <v>160</v>
      </c>
      <c r="V81" s="1">
        <v>771</v>
      </c>
      <c r="W81" s="1">
        <v>2</v>
      </c>
      <c r="X81" s="1" t="s">
        <v>82</v>
      </c>
      <c r="Y81" s="1" t="s">
        <v>82</v>
      </c>
    </row>
    <row r="82" spans="1:25" s="10" customFormat="1" ht="25.5">
      <c r="A82" s="1">
        <v>3</v>
      </c>
      <c r="B82" s="129" t="s">
        <v>666</v>
      </c>
      <c r="C82" s="42"/>
      <c r="D82" s="42" t="s">
        <v>86</v>
      </c>
      <c r="E82" s="42" t="s">
        <v>82</v>
      </c>
      <c r="F82" s="42" t="s">
        <v>82</v>
      </c>
      <c r="G82" s="42">
        <v>1950</v>
      </c>
      <c r="H82" s="53">
        <v>4578</v>
      </c>
      <c r="I82" s="131" t="s">
        <v>644</v>
      </c>
      <c r="J82" s="42"/>
      <c r="K82" s="129" t="s">
        <v>93</v>
      </c>
      <c r="L82" s="42">
        <v>3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s="10" customFormat="1" ht="25.5">
      <c r="A83" s="1">
        <v>4</v>
      </c>
      <c r="B83" s="129" t="s">
        <v>666</v>
      </c>
      <c r="C83" s="42"/>
      <c r="D83" s="42" t="s">
        <v>86</v>
      </c>
      <c r="E83" s="42" t="s">
        <v>82</v>
      </c>
      <c r="F83" s="42" t="s">
        <v>82</v>
      </c>
      <c r="G83" s="42">
        <v>1958</v>
      </c>
      <c r="H83" s="53">
        <v>5588</v>
      </c>
      <c r="I83" s="131" t="s">
        <v>644</v>
      </c>
      <c r="J83" s="42"/>
      <c r="K83" s="129" t="s">
        <v>317</v>
      </c>
      <c r="L83" s="42">
        <v>4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s="10" customFormat="1" ht="30" customHeight="1">
      <c r="A84" s="1">
        <v>5</v>
      </c>
      <c r="B84" s="129" t="s">
        <v>665</v>
      </c>
      <c r="C84" s="42"/>
      <c r="D84" s="42" t="s">
        <v>86</v>
      </c>
      <c r="E84" s="42" t="s">
        <v>82</v>
      </c>
      <c r="F84" s="42" t="s">
        <v>82</v>
      </c>
      <c r="G84" s="42">
        <v>2010</v>
      </c>
      <c r="H84" s="53">
        <v>38013</v>
      </c>
      <c r="I84" s="131" t="s">
        <v>644</v>
      </c>
      <c r="J84" s="42"/>
      <c r="K84" s="129" t="s">
        <v>85</v>
      </c>
      <c r="L84" s="42">
        <v>5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s="6" customFormat="1" ht="21" customHeight="1">
      <c r="A85" s="153" t="s">
        <v>0</v>
      </c>
      <c r="B85" s="153"/>
      <c r="C85" s="153"/>
      <c r="D85" s="153"/>
      <c r="E85" s="153"/>
      <c r="F85" s="153"/>
      <c r="G85" s="153"/>
      <c r="H85" s="23">
        <f>SUM(H80:H84)</f>
        <v>5290679</v>
      </c>
      <c r="I85" s="21"/>
      <c r="J85" s="133"/>
      <c r="K85" s="133"/>
      <c r="L85" s="54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s="6" customFormat="1" ht="19.5" customHeight="1">
      <c r="A86" s="148" t="s">
        <v>488</v>
      </c>
      <c r="B86" s="148"/>
      <c r="C86" s="148"/>
      <c r="D86" s="148"/>
      <c r="E86" s="148"/>
      <c r="F86" s="148"/>
      <c r="G86" s="148"/>
      <c r="H86" s="148"/>
      <c r="I86" s="148"/>
      <c r="J86" s="128"/>
      <c r="K86" s="128"/>
      <c r="L86" s="148" t="s">
        <v>488</v>
      </c>
      <c r="M86" s="148"/>
      <c r="N86" s="148"/>
      <c r="O86" s="148"/>
      <c r="P86" s="148"/>
      <c r="Q86" s="148"/>
      <c r="R86" s="148"/>
      <c r="S86" s="148"/>
      <c r="T86" s="128"/>
      <c r="U86" s="128"/>
      <c r="V86" s="128"/>
      <c r="W86" s="128"/>
      <c r="X86" s="128"/>
      <c r="Y86" s="128"/>
    </row>
    <row r="87" spans="1:25" s="10" customFormat="1" ht="63.75">
      <c r="A87" s="1">
        <v>1</v>
      </c>
      <c r="B87" s="129" t="s">
        <v>667</v>
      </c>
      <c r="C87" s="42"/>
      <c r="D87" s="42" t="s">
        <v>86</v>
      </c>
      <c r="E87" s="42" t="s">
        <v>82</v>
      </c>
      <c r="F87" s="42" t="s">
        <v>82</v>
      </c>
      <c r="G87" s="42" t="s">
        <v>659</v>
      </c>
      <c r="H87" s="53">
        <v>3000000</v>
      </c>
      <c r="I87" s="131" t="s">
        <v>641</v>
      </c>
      <c r="J87" s="149" t="s">
        <v>538</v>
      </c>
      <c r="K87" s="141" t="s">
        <v>94</v>
      </c>
      <c r="L87" s="42">
        <v>1</v>
      </c>
      <c r="M87" s="1" t="s">
        <v>169</v>
      </c>
      <c r="N87" s="1" t="s">
        <v>170</v>
      </c>
      <c r="O87" s="1" t="s">
        <v>171</v>
      </c>
      <c r="P87" s="1" t="s">
        <v>167</v>
      </c>
      <c r="Q87" s="1" t="s">
        <v>168</v>
      </c>
      <c r="R87" s="1" t="s">
        <v>168</v>
      </c>
      <c r="S87" s="1" t="s">
        <v>167</v>
      </c>
      <c r="T87" s="1" t="s">
        <v>83</v>
      </c>
      <c r="U87" s="1" t="s">
        <v>168</v>
      </c>
      <c r="V87" s="1">
        <v>304.18</v>
      </c>
      <c r="W87" s="1" t="s">
        <v>304</v>
      </c>
      <c r="X87" s="1" t="s">
        <v>86</v>
      </c>
      <c r="Y87" s="1" t="s">
        <v>82</v>
      </c>
    </row>
    <row r="88" spans="1:25" s="10" customFormat="1" ht="63.75">
      <c r="A88" s="1">
        <v>2</v>
      </c>
      <c r="B88" s="129" t="s">
        <v>669</v>
      </c>
      <c r="C88" s="42"/>
      <c r="D88" s="42" t="s">
        <v>86</v>
      </c>
      <c r="E88" s="42" t="s">
        <v>82</v>
      </c>
      <c r="F88" s="42" t="s">
        <v>82</v>
      </c>
      <c r="G88" s="42" t="s">
        <v>660</v>
      </c>
      <c r="H88" s="53">
        <f>3000000+22939.82</f>
        <v>3022939.82</v>
      </c>
      <c r="I88" s="131" t="s">
        <v>641</v>
      </c>
      <c r="J88" s="150"/>
      <c r="K88" s="141" t="s">
        <v>94</v>
      </c>
      <c r="L88" s="42">
        <v>2</v>
      </c>
      <c r="M88" s="1" t="s">
        <v>172</v>
      </c>
      <c r="N88" s="1" t="s">
        <v>173</v>
      </c>
      <c r="O88" s="1" t="s">
        <v>174</v>
      </c>
      <c r="P88" s="1" t="s">
        <v>168</v>
      </c>
      <c r="Q88" s="1" t="s">
        <v>168</v>
      </c>
      <c r="R88" s="1" t="s">
        <v>168</v>
      </c>
      <c r="S88" s="1" t="s">
        <v>167</v>
      </c>
      <c r="T88" s="1" t="s">
        <v>305</v>
      </c>
      <c r="U88" s="1" t="s">
        <v>168</v>
      </c>
      <c r="V88" s="1">
        <v>1679.23</v>
      </c>
      <c r="W88" s="1" t="s">
        <v>306</v>
      </c>
      <c r="X88" s="1" t="s">
        <v>86</v>
      </c>
      <c r="Y88" s="1" t="s">
        <v>82</v>
      </c>
    </row>
    <row r="89" spans="1:25" s="10" customFormat="1" ht="25.5">
      <c r="A89" s="1">
        <v>3</v>
      </c>
      <c r="B89" s="129" t="s">
        <v>670</v>
      </c>
      <c r="C89" s="42"/>
      <c r="D89" s="42" t="s">
        <v>86</v>
      </c>
      <c r="E89" s="42" t="s">
        <v>82</v>
      </c>
      <c r="F89" s="42" t="s">
        <v>82</v>
      </c>
      <c r="G89" s="42">
        <v>2002</v>
      </c>
      <c r="H89" s="53">
        <v>8430.53</v>
      </c>
      <c r="I89" s="131" t="s">
        <v>644</v>
      </c>
      <c r="J89" s="150"/>
      <c r="K89" s="141" t="s">
        <v>94</v>
      </c>
      <c r="L89" s="42">
        <v>3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s="10" customFormat="1" ht="63.75">
      <c r="A90" s="1">
        <v>4</v>
      </c>
      <c r="B90" s="129" t="s">
        <v>671</v>
      </c>
      <c r="C90" s="42"/>
      <c r="D90" s="42" t="s">
        <v>86</v>
      </c>
      <c r="E90" s="42" t="s">
        <v>82</v>
      </c>
      <c r="F90" s="42" t="s">
        <v>82</v>
      </c>
      <c r="G90" s="42">
        <v>2003</v>
      </c>
      <c r="H90" s="53">
        <v>3000000</v>
      </c>
      <c r="I90" s="131" t="s">
        <v>641</v>
      </c>
      <c r="J90" s="150"/>
      <c r="K90" s="141" t="s">
        <v>94</v>
      </c>
      <c r="L90" s="42">
        <v>4</v>
      </c>
      <c r="M90" s="1" t="s">
        <v>539</v>
      </c>
      <c r="N90" s="1" t="s">
        <v>175</v>
      </c>
      <c r="O90" s="1" t="s">
        <v>540</v>
      </c>
      <c r="P90" s="1" t="s">
        <v>307</v>
      </c>
      <c r="Q90" s="1" t="s">
        <v>167</v>
      </c>
      <c r="R90" s="1" t="s">
        <v>167</v>
      </c>
      <c r="S90" s="1" t="s">
        <v>167</v>
      </c>
      <c r="T90" s="1" t="s">
        <v>167</v>
      </c>
      <c r="U90" s="1" t="s">
        <v>167</v>
      </c>
      <c r="V90" s="1">
        <v>1133.37</v>
      </c>
      <c r="W90" s="1" t="s">
        <v>176</v>
      </c>
      <c r="X90" s="1" t="s">
        <v>82</v>
      </c>
      <c r="Y90" s="1" t="s">
        <v>82</v>
      </c>
    </row>
    <row r="91" spans="1:25" s="10" customFormat="1" ht="28.5" customHeight="1">
      <c r="A91" s="1">
        <v>5</v>
      </c>
      <c r="B91" s="129" t="s">
        <v>665</v>
      </c>
      <c r="C91" s="42"/>
      <c r="D91" s="42" t="s">
        <v>86</v>
      </c>
      <c r="E91" s="42" t="s">
        <v>82</v>
      </c>
      <c r="F91" s="42" t="s">
        <v>82</v>
      </c>
      <c r="G91" s="42">
        <v>2018</v>
      </c>
      <c r="H91" s="53">
        <v>20540</v>
      </c>
      <c r="I91" s="131" t="s">
        <v>644</v>
      </c>
      <c r="J91" s="151"/>
      <c r="K91" s="141" t="s">
        <v>94</v>
      </c>
      <c r="L91" s="42">
        <v>5</v>
      </c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s="10" customFormat="1" ht="20.25" customHeight="1">
      <c r="A92" s="153" t="s">
        <v>0</v>
      </c>
      <c r="B92" s="153"/>
      <c r="C92" s="153"/>
      <c r="D92" s="153"/>
      <c r="E92" s="153"/>
      <c r="F92" s="154"/>
      <c r="G92" s="154"/>
      <c r="H92" s="142">
        <f>SUM(H87:H91)</f>
        <v>9051910.350000001</v>
      </c>
      <c r="I92" s="21"/>
      <c r="J92" s="133"/>
      <c r="K92" s="133"/>
      <c r="L92" s="54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s="6" customFormat="1" ht="19.5" customHeight="1">
      <c r="A93" s="148" t="s">
        <v>545</v>
      </c>
      <c r="B93" s="148"/>
      <c r="C93" s="148"/>
      <c r="D93" s="148"/>
      <c r="E93" s="148"/>
      <c r="F93" s="148"/>
      <c r="G93" s="148"/>
      <c r="H93" s="148"/>
      <c r="I93" s="148"/>
      <c r="J93" s="128"/>
      <c r="K93" s="128"/>
      <c r="L93" s="148" t="s">
        <v>545</v>
      </c>
      <c r="M93" s="148"/>
      <c r="N93" s="148"/>
      <c r="O93" s="148"/>
      <c r="P93" s="148"/>
      <c r="Q93" s="148"/>
      <c r="R93" s="148"/>
      <c r="S93" s="148"/>
      <c r="T93" s="128"/>
      <c r="U93" s="128"/>
      <c r="V93" s="128"/>
      <c r="W93" s="128"/>
      <c r="X93" s="128"/>
      <c r="Y93" s="128"/>
    </row>
    <row r="94" spans="1:25" s="10" customFormat="1" ht="30" customHeight="1" thickBot="1">
      <c r="A94" s="56"/>
      <c r="B94" s="55" t="s">
        <v>83</v>
      </c>
      <c r="C94" s="55"/>
      <c r="D94" s="135"/>
      <c r="E94" s="135"/>
      <c r="F94" s="136"/>
      <c r="G94" s="137"/>
      <c r="H94" s="138"/>
      <c r="I94" s="139"/>
      <c r="J94" s="133"/>
      <c r="K94" s="133"/>
      <c r="L94" s="54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s="6" customFormat="1" ht="18.75" customHeight="1" thickBot="1">
      <c r="A95" s="8"/>
      <c r="B95" s="122"/>
      <c r="C95" s="10"/>
      <c r="D95" s="10"/>
      <c r="E95" s="10"/>
      <c r="F95" s="160" t="s">
        <v>35</v>
      </c>
      <c r="G95" s="161"/>
      <c r="H95" s="143">
        <f>SUM(H92,H85,H76,H64)</f>
        <v>54385719.17</v>
      </c>
      <c r="I95" s="144"/>
      <c r="J95" s="8"/>
      <c r="K95" s="10"/>
      <c r="L95" s="5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s="6" customFormat="1" ht="12.75">
      <c r="A96" s="8"/>
      <c r="B96" s="122"/>
      <c r="C96" s="123"/>
      <c r="D96" s="125"/>
      <c r="E96" s="125"/>
      <c r="F96" s="126"/>
      <c r="G96" s="8"/>
      <c r="H96" s="61"/>
      <c r="I96" s="63"/>
      <c r="J96" s="8"/>
      <c r="K96" s="10"/>
      <c r="L96" s="5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6" customFormat="1" ht="12.75">
      <c r="A97" s="8"/>
      <c r="B97" s="122"/>
      <c r="C97" s="123"/>
      <c r="D97" s="125"/>
      <c r="E97" s="125"/>
      <c r="F97" s="126"/>
      <c r="G97" s="8"/>
      <c r="H97" s="61"/>
      <c r="I97" s="63"/>
      <c r="J97" s="8"/>
      <c r="K97" s="10"/>
      <c r="L97" s="5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6" customFormat="1" ht="12.75">
      <c r="A98" s="8"/>
      <c r="B98" s="122"/>
      <c r="C98" s="123"/>
      <c r="D98" s="125"/>
      <c r="E98" s="125"/>
      <c r="F98" s="126"/>
      <c r="G98" s="8"/>
      <c r="H98" s="61"/>
      <c r="I98" s="63"/>
      <c r="J98" s="8"/>
      <c r="K98" s="10"/>
      <c r="L98" s="5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ht="12.75" customHeight="1"/>
    <row r="100" spans="1:25" s="6" customFormat="1" ht="12.75">
      <c r="A100" s="8"/>
      <c r="B100" s="122"/>
      <c r="C100" s="123"/>
      <c r="D100" s="125"/>
      <c r="E100" s="125"/>
      <c r="F100" s="126"/>
      <c r="G100" s="8"/>
      <c r="H100" s="61"/>
      <c r="I100" s="63"/>
      <c r="J100" s="8"/>
      <c r="K100" s="10"/>
      <c r="L100" s="5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s="6" customFormat="1" ht="12.75">
      <c r="A101" s="8"/>
      <c r="B101" s="122"/>
      <c r="C101" s="123"/>
      <c r="D101" s="125"/>
      <c r="E101" s="125"/>
      <c r="F101" s="126"/>
      <c r="G101" s="8"/>
      <c r="H101" s="61"/>
      <c r="I101" s="63"/>
      <c r="J101" s="8"/>
      <c r="K101" s="10"/>
      <c r="L101" s="5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3" ht="21.75" customHeight="1"/>
  </sheetData>
  <sheetProtection/>
  <mergeCells count="41">
    <mergeCell ref="E11:E12"/>
    <mergeCell ref="A64:G64"/>
    <mergeCell ref="D11:D12"/>
    <mergeCell ref="A11:A12"/>
    <mergeCell ref="A69:I69"/>
    <mergeCell ref="F9:H9"/>
    <mergeCell ref="F95:G95"/>
    <mergeCell ref="A65:I65"/>
    <mergeCell ref="A86:I86"/>
    <mergeCell ref="A79:I79"/>
    <mergeCell ref="A85:G85"/>
    <mergeCell ref="A67:I67"/>
    <mergeCell ref="A77:I77"/>
    <mergeCell ref="A93:I93"/>
    <mergeCell ref="V11:V12"/>
    <mergeCell ref="W11:W12"/>
    <mergeCell ref="M11:O11"/>
    <mergeCell ref="H11:H12"/>
    <mergeCell ref="L11:L12"/>
    <mergeCell ref="P11:U11"/>
    <mergeCell ref="K11:K12"/>
    <mergeCell ref="X11:X12"/>
    <mergeCell ref="C11:C12"/>
    <mergeCell ref="A92:G92"/>
    <mergeCell ref="A76:G76"/>
    <mergeCell ref="Y11:Y12"/>
    <mergeCell ref="F11:F12"/>
    <mergeCell ref="G11:G12"/>
    <mergeCell ref="J11:J12"/>
    <mergeCell ref="I11:I12"/>
    <mergeCell ref="B11:B12"/>
    <mergeCell ref="L69:S69"/>
    <mergeCell ref="L67:S67"/>
    <mergeCell ref="L65:S65"/>
    <mergeCell ref="A13:I13"/>
    <mergeCell ref="L13:S13"/>
    <mergeCell ref="L93:S93"/>
    <mergeCell ref="L77:S77"/>
    <mergeCell ref="L79:S79"/>
    <mergeCell ref="L86:S86"/>
    <mergeCell ref="J87:J91"/>
  </mergeCells>
  <printOptions horizontalCentered="1"/>
  <pageMargins left="0" right="0" top="0.35433070866141736" bottom="0.35433070866141736" header="0.31496062992125984" footer="0.31496062992125984"/>
  <pageSetup fitToHeight="0" fitToWidth="1" orientation="landscape" paperSize="9" scale="30" r:id="rId1"/>
  <headerFooter alignWithMargins="0">
    <oddFooter>&amp;CStrona &amp;P z &amp;N</oddFooter>
  </headerFooter>
  <colBreaks count="1" manualBreakCount="1">
    <brk id="11" min="2" max="1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86"/>
  <sheetViews>
    <sheetView view="pageBreakPreview" zoomScale="90" zoomScaleNormal="110" zoomScaleSheetLayoutView="90" zoomScalePageLayoutView="0" workbookViewId="0" topLeftCell="A200">
      <selection activeCell="F35" sqref="F35"/>
    </sheetView>
  </sheetViews>
  <sheetFormatPr defaultColWidth="9.140625" defaultRowHeight="12.75"/>
  <cols>
    <col min="1" max="1" width="5.57421875" style="32" customWidth="1"/>
    <col min="2" max="2" width="62.140625" style="25" customWidth="1"/>
    <col min="3" max="3" width="15.421875" style="26" customWidth="1"/>
    <col min="4" max="4" width="18.421875" style="33" customWidth="1"/>
    <col min="5" max="5" width="16.8515625" style="9" customWidth="1"/>
    <col min="6" max="6" width="55.57421875" style="68" customWidth="1"/>
    <col min="7" max="7" width="9.140625" style="68" customWidth="1"/>
    <col min="8" max="8" width="14.57421875" style="68" customWidth="1"/>
    <col min="9" max="11" width="9.140625" style="6" customWidth="1"/>
  </cols>
  <sheetData>
    <row r="1" spans="1:4" ht="12.75">
      <c r="A1" s="16" t="s">
        <v>51</v>
      </c>
      <c r="D1" s="27"/>
    </row>
    <row r="3" spans="1:4" ht="12.75">
      <c r="A3" s="168" t="s">
        <v>1</v>
      </c>
      <c r="B3" s="168"/>
      <c r="C3" s="168"/>
      <c r="D3" s="168"/>
    </row>
    <row r="4" spans="1:8" ht="25.5">
      <c r="A4" s="2" t="s">
        <v>14</v>
      </c>
      <c r="B4" s="2" t="s">
        <v>22</v>
      </c>
      <c r="C4" s="2" t="s">
        <v>23</v>
      </c>
      <c r="D4" s="20" t="s">
        <v>24</v>
      </c>
      <c r="F4" s="47"/>
      <c r="G4" s="49"/>
      <c r="H4" s="58"/>
    </row>
    <row r="5" spans="1:4" ht="12.75" customHeight="1">
      <c r="A5" s="169" t="s">
        <v>76</v>
      </c>
      <c r="B5" s="170"/>
      <c r="C5" s="170"/>
      <c r="D5" s="171"/>
    </row>
    <row r="6" spans="1:8" s="11" customFormat="1" ht="13.5" customHeight="1">
      <c r="A6" s="1">
        <v>1</v>
      </c>
      <c r="B6" s="56" t="s">
        <v>454</v>
      </c>
      <c r="C6" s="1">
        <v>2017</v>
      </c>
      <c r="D6" s="57">
        <v>109.99</v>
      </c>
      <c r="E6" s="100"/>
      <c r="F6" s="47"/>
      <c r="G6" s="49"/>
      <c r="H6" s="107"/>
    </row>
    <row r="7" spans="1:8" s="11" customFormat="1" ht="13.5" customHeight="1">
      <c r="A7" s="1">
        <v>2</v>
      </c>
      <c r="B7" s="56" t="s">
        <v>355</v>
      </c>
      <c r="C7" s="1">
        <v>2017</v>
      </c>
      <c r="D7" s="57">
        <v>573</v>
      </c>
      <c r="E7" s="100"/>
      <c r="F7" s="47"/>
      <c r="G7" s="49"/>
      <c r="H7" s="58"/>
    </row>
    <row r="8" spans="1:8" s="11" customFormat="1" ht="13.5" customHeight="1">
      <c r="A8" s="1">
        <v>3</v>
      </c>
      <c r="B8" s="56" t="s">
        <v>355</v>
      </c>
      <c r="C8" s="1">
        <v>2017</v>
      </c>
      <c r="D8" s="57">
        <v>573</v>
      </c>
      <c r="E8" s="100"/>
      <c r="F8" s="47"/>
      <c r="G8" s="49"/>
      <c r="H8" s="58"/>
    </row>
    <row r="9" spans="1:8" s="11" customFormat="1" ht="13.5" customHeight="1">
      <c r="A9" s="1">
        <v>4</v>
      </c>
      <c r="B9" s="56" t="s">
        <v>460</v>
      </c>
      <c r="C9" s="1">
        <v>2017</v>
      </c>
      <c r="D9" s="57">
        <v>3369.04</v>
      </c>
      <c r="E9" s="100"/>
      <c r="F9" s="47"/>
      <c r="G9" s="49"/>
      <c r="H9" s="58"/>
    </row>
    <row r="10" spans="1:8" s="11" customFormat="1" ht="13.5" customHeight="1">
      <c r="A10" s="1">
        <v>5</v>
      </c>
      <c r="B10" s="56" t="s">
        <v>459</v>
      </c>
      <c r="C10" s="1">
        <v>2017</v>
      </c>
      <c r="D10" s="57">
        <v>2831.24</v>
      </c>
      <c r="E10" s="100"/>
      <c r="F10" s="47"/>
      <c r="G10" s="49"/>
      <c r="H10" s="48"/>
    </row>
    <row r="11" spans="1:8" s="11" customFormat="1" ht="13.5" customHeight="1">
      <c r="A11" s="1">
        <v>6</v>
      </c>
      <c r="B11" s="56" t="s">
        <v>458</v>
      </c>
      <c r="C11" s="1">
        <v>2017</v>
      </c>
      <c r="D11" s="57">
        <v>1369.53</v>
      </c>
      <c r="E11" s="100"/>
      <c r="F11" s="47"/>
      <c r="G11" s="49"/>
      <c r="H11" s="48"/>
    </row>
    <row r="12" spans="1:8" s="11" customFormat="1" ht="13.5" customHeight="1">
      <c r="A12" s="1">
        <v>7</v>
      </c>
      <c r="B12" s="56" t="s">
        <v>244</v>
      </c>
      <c r="C12" s="1">
        <v>2017</v>
      </c>
      <c r="D12" s="57">
        <v>914.65</v>
      </c>
      <c r="E12" s="100"/>
      <c r="F12" s="47"/>
      <c r="G12" s="49"/>
      <c r="H12" s="108"/>
    </row>
    <row r="13" spans="1:8" s="11" customFormat="1" ht="13.5" customHeight="1">
      <c r="A13" s="1">
        <v>8</v>
      </c>
      <c r="B13" s="56" t="s">
        <v>457</v>
      </c>
      <c r="C13" s="1">
        <v>2018</v>
      </c>
      <c r="D13" s="57">
        <v>10580.54</v>
      </c>
      <c r="E13" s="100"/>
      <c r="F13" s="47"/>
      <c r="G13" s="49"/>
      <c r="H13" s="108"/>
    </row>
    <row r="14" spans="1:8" s="11" customFormat="1" ht="13.5" customHeight="1">
      <c r="A14" s="1">
        <v>9</v>
      </c>
      <c r="B14" s="56" t="s">
        <v>338</v>
      </c>
      <c r="C14" s="1">
        <v>2018</v>
      </c>
      <c r="D14" s="57">
        <v>769.78</v>
      </c>
      <c r="E14" s="100"/>
      <c r="F14" s="47"/>
      <c r="G14" s="49"/>
      <c r="H14" s="108"/>
    </row>
    <row r="15" spans="1:8" s="11" customFormat="1" ht="13.5" customHeight="1">
      <c r="A15" s="1">
        <v>10</v>
      </c>
      <c r="B15" s="56" t="s">
        <v>338</v>
      </c>
      <c r="C15" s="1">
        <v>2018</v>
      </c>
      <c r="D15" s="57">
        <v>769.78</v>
      </c>
      <c r="E15" s="100"/>
      <c r="F15" s="47"/>
      <c r="G15" s="49"/>
      <c r="H15" s="108"/>
    </row>
    <row r="16" spans="1:8" s="11" customFormat="1" ht="13.5" customHeight="1">
      <c r="A16" s="1">
        <v>11</v>
      </c>
      <c r="B16" s="56" t="s">
        <v>355</v>
      </c>
      <c r="C16" s="1">
        <v>2018</v>
      </c>
      <c r="D16" s="57">
        <v>470</v>
      </c>
      <c r="E16" s="100"/>
      <c r="F16" s="47"/>
      <c r="G16" s="49"/>
      <c r="H16" s="108"/>
    </row>
    <row r="17" spans="1:8" s="11" customFormat="1" ht="13.5" customHeight="1">
      <c r="A17" s="1">
        <v>12</v>
      </c>
      <c r="B17" s="56" t="s">
        <v>355</v>
      </c>
      <c r="C17" s="1">
        <v>2018</v>
      </c>
      <c r="D17" s="57">
        <v>461.47</v>
      </c>
      <c r="E17" s="100"/>
      <c r="F17" s="47"/>
      <c r="G17" s="49"/>
      <c r="H17" s="108"/>
    </row>
    <row r="18" spans="1:8" s="11" customFormat="1" ht="13.5" customHeight="1">
      <c r="A18" s="1">
        <v>13</v>
      </c>
      <c r="B18" s="56" t="s">
        <v>456</v>
      </c>
      <c r="C18" s="1">
        <v>2018</v>
      </c>
      <c r="D18" s="57">
        <v>419</v>
      </c>
      <c r="E18" s="100"/>
      <c r="F18" s="47"/>
      <c r="G18" s="49"/>
      <c r="H18" s="107"/>
    </row>
    <row r="19" spans="1:8" s="11" customFormat="1" ht="13.5" customHeight="1">
      <c r="A19" s="1">
        <v>14</v>
      </c>
      <c r="B19" s="56" t="s">
        <v>455</v>
      </c>
      <c r="C19" s="1">
        <v>2018</v>
      </c>
      <c r="D19" s="57">
        <v>419</v>
      </c>
      <c r="E19" s="100"/>
      <c r="F19" s="47"/>
      <c r="G19" s="49"/>
      <c r="H19" s="107"/>
    </row>
    <row r="20" spans="1:8" s="11" customFormat="1" ht="13.5" customHeight="1">
      <c r="A20" s="1">
        <v>15</v>
      </c>
      <c r="B20" s="56" t="s">
        <v>454</v>
      </c>
      <c r="C20" s="1">
        <v>2018</v>
      </c>
      <c r="D20" s="57">
        <v>125.94</v>
      </c>
      <c r="E20" s="100"/>
      <c r="F20" s="47"/>
      <c r="G20" s="49"/>
      <c r="H20" s="107"/>
    </row>
    <row r="21" spans="1:8" s="11" customFormat="1" ht="13.5" customHeight="1">
      <c r="A21" s="1">
        <v>16</v>
      </c>
      <c r="B21" s="56" t="s">
        <v>292</v>
      </c>
      <c r="C21" s="1">
        <v>2018</v>
      </c>
      <c r="D21" s="57">
        <v>500</v>
      </c>
      <c r="E21" s="100"/>
      <c r="F21" s="47"/>
      <c r="G21" s="49"/>
      <c r="H21" s="58"/>
    </row>
    <row r="22" spans="1:8" s="11" customFormat="1" ht="13.5" customHeight="1">
      <c r="A22" s="1">
        <v>17</v>
      </c>
      <c r="B22" s="56" t="s">
        <v>453</v>
      </c>
      <c r="C22" s="1">
        <v>2019</v>
      </c>
      <c r="D22" s="57">
        <v>250</v>
      </c>
      <c r="E22" s="100"/>
      <c r="F22" s="47"/>
      <c r="G22" s="49"/>
      <c r="H22" s="58"/>
    </row>
    <row r="23" spans="1:8" s="11" customFormat="1" ht="13.5" customHeight="1">
      <c r="A23" s="1">
        <v>18</v>
      </c>
      <c r="B23" s="56" t="s">
        <v>452</v>
      </c>
      <c r="C23" s="1">
        <v>2019</v>
      </c>
      <c r="D23" s="57">
        <v>4260.99</v>
      </c>
      <c r="E23" s="100"/>
      <c r="F23" s="47"/>
      <c r="G23" s="49"/>
      <c r="H23" s="58"/>
    </row>
    <row r="24" spans="1:8" s="11" customFormat="1" ht="13.5" customHeight="1">
      <c r="A24" s="1">
        <v>19</v>
      </c>
      <c r="B24" s="56" t="s">
        <v>451</v>
      </c>
      <c r="C24" s="1">
        <v>2020</v>
      </c>
      <c r="D24" s="57">
        <v>307.5</v>
      </c>
      <c r="E24" s="100"/>
      <c r="F24" s="47"/>
      <c r="G24" s="49"/>
      <c r="H24" s="58"/>
    </row>
    <row r="25" spans="1:8" s="11" customFormat="1" ht="13.5" customHeight="1">
      <c r="A25" s="1">
        <v>20</v>
      </c>
      <c r="B25" s="56" t="s">
        <v>450</v>
      </c>
      <c r="C25" s="1">
        <v>2020</v>
      </c>
      <c r="D25" s="57">
        <v>485.85</v>
      </c>
      <c r="E25" s="100"/>
      <c r="F25" s="47"/>
      <c r="G25" s="49"/>
      <c r="H25" s="58"/>
    </row>
    <row r="26" spans="1:8" s="11" customFormat="1" ht="13.5" customHeight="1">
      <c r="A26" s="1">
        <v>21</v>
      </c>
      <c r="B26" s="56" t="s">
        <v>346</v>
      </c>
      <c r="C26" s="1">
        <v>2020</v>
      </c>
      <c r="D26" s="57">
        <v>1599</v>
      </c>
      <c r="E26" s="100"/>
      <c r="F26" s="47"/>
      <c r="G26" s="49"/>
      <c r="H26" s="58"/>
    </row>
    <row r="27" spans="1:8" s="11" customFormat="1" ht="13.5" customHeight="1">
      <c r="A27" s="1">
        <v>22</v>
      </c>
      <c r="B27" s="56" t="s">
        <v>347</v>
      </c>
      <c r="C27" s="1">
        <v>2020</v>
      </c>
      <c r="D27" s="57">
        <v>2598</v>
      </c>
      <c r="E27" s="100"/>
      <c r="F27" s="47"/>
      <c r="G27" s="49"/>
      <c r="H27" s="58"/>
    </row>
    <row r="28" spans="1:8" s="11" customFormat="1" ht="13.5" customHeight="1">
      <c r="A28" s="1">
        <v>23</v>
      </c>
      <c r="B28" s="56" t="s">
        <v>348</v>
      </c>
      <c r="C28" s="1">
        <v>2020</v>
      </c>
      <c r="D28" s="57">
        <v>2199</v>
      </c>
      <c r="E28" s="100"/>
      <c r="F28" s="47"/>
      <c r="G28" s="49"/>
      <c r="H28" s="58"/>
    </row>
    <row r="29" spans="1:8" s="11" customFormat="1" ht="13.5" customHeight="1">
      <c r="A29" s="1">
        <v>24</v>
      </c>
      <c r="B29" s="56" t="s">
        <v>349</v>
      </c>
      <c r="C29" s="1">
        <v>2020</v>
      </c>
      <c r="D29" s="57">
        <v>980</v>
      </c>
      <c r="E29" s="100"/>
      <c r="F29" s="47"/>
      <c r="G29" s="49"/>
      <c r="H29" s="58"/>
    </row>
    <row r="30" spans="1:8" s="11" customFormat="1" ht="13.5" customHeight="1">
      <c r="A30" s="1">
        <v>25</v>
      </c>
      <c r="B30" s="56" t="s">
        <v>350</v>
      </c>
      <c r="C30" s="1">
        <v>2020</v>
      </c>
      <c r="D30" s="57">
        <v>3920</v>
      </c>
      <c r="E30" s="100"/>
      <c r="F30" s="47"/>
      <c r="G30" s="49"/>
      <c r="H30" s="58"/>
    </row>
    <row r="31" spans="1:8" s="11" customFormat="1" ht="13.5" customHeight="1">
      <c r="A31" s="1">
        <v>26</v>
      </c>
      <c r="B31" s="56" t="s">
        <v>351</v>
      </c>
      <c r="C31" s="1">
        <v>2021</v>
      </c>
      <c r="D31" s="57">
        <v>2580</v>
      </c>
      <c r="E31" s="100"/>
      <c r="F31" s="47"/>
      <c r="G31" s="49"/>
      <c r="H31" s="58"/>
    </row>
    <row r="32" spans="1:8" s="11" customFormat="1" ht="13.5" customHeight="1">
      <c r="A32" s="1">
        <v>27</v>
      </c>
      <c r="B32" s="56" t="s">
        <v>352</v>
      </c>
      <c r="C32" s="1">
        <v>2021</v>
      </c>
      <c r="D32" s="57">
        <v>3646</v>
      </c>
      <c r="E32" s="100"/>
      <c r="F32" s="47"/>
      <c r="G32" s="49"/>
      <c r="H32" s="58"/>
    </row>
    <row r="33" spans="1:8" s="11" customFormat="1" ht="13.5" customHeight="1">
      <c r="A33" s="1">
        <v>28</v>
      </c>
      <c r="B33" s="56" t="s">
        <v>353</v>
      </c>
      <c r="C33" s="1">
        <v>2021</v>
      </c>
      <c r="D33" s="57">
        <v>699</v>
      </c>
      <c r="E33" s="100"/>
      <c r="F33" s="47"/>
      <c r="G33" s="49"/>
      <c r="H33" s="58"/>
    </row>
    <row r="34" spans="1:8" s="11" customFormat="1" ht="13.5" customHeight="1">
      <c r="A34" s="1">
        <v>29</v>
      </c>
      <c r="B34" s="56" t="s">
        <v>354</v>
      </c>
      <c r="C34" s="1">
        <v>2021</v>
      </c>
      <c r="D34" s="57">
        <v>1999</v>
      </c>
      <c r="E34" s="100"/>
      <c r="F34" s="47"/>
      <c r="G34" s="49"/>
      <c r="H34" s="58"/>
    </row>
    <row r="35" spans="1:8" s="11" customFormat="1" ht="13.5" customHeight="1">
      <c r="A35" s="1">
        <v>30</v>
      </c>
      <c r="B35" s="56" t="s">
        <v>355</v>
      </c>
      <c r="C35" s="1">
        <v>2021</v>
      </c>
      <c r="D35" s="57">
        <v>3199.85</v>
      </c>
      <c r="E35" s="100"/>
      <c r="F35" s="47"/>
      <c r="G35" s="49"/>
      <c r="H35" s="58"/>
    </row>
    <row r="36" spans="1:8" s="11" customFormat="1" ht="13.5" customHeight="1">
      <c r="A36" s="1">
        <v>31</v>
      </c>
      <c r="B36" s="56" t="s">
        <v>356</v>
      </c>
      <c r="C36" s="1">
        <v>2021</v>
      </c>
      <c r="D36" s="57">
        <v>2200</v>
      </c>
      <c r="E36" s="100"/>
      <c r="F36" s="47"/>
      <c r="G36" s="49"/>
      <c r="H36" s="58"/>
    </row>
    <row r="37" spans="1:8" s="11" customFormat="1" ht="13.5" customHeight="1">
      <c r="A37" s="1">
        <v>32</v>
      </c>
      <c r="B37" s="56" t="s">
        <v>357</v>
      </c>
      <c r="C37" s="1">
        <v>2021</v>
      </c>
      <c r="D37" s="57">
        <v>2000</v>
      </c>
      <c r="E37" s="100"/>
      <c r="F37" s="47"/>
      <c r="G37" s="49"/>
      <c r="H37" s="58"/>
    </row>
    <row r="38" spans="1:8" s="11" customFormat="1" ht="13.5" customHeight="1">
      <c r="A38" s="1">
        <v>33</v>
      </c>
      <c r="B38" s="56" t="s">
        <v>358</v>
      </c>
      <c r="C38" s="1">
        <v>2021</v>
      </c>
      <c r="D38" s="57">
        <v>290</v>
      </c>
      <c r="E38" s="100"/>
      <c r="F38" s="47"/>
      <c r="G38" s="49"/>
      <c r="H38" s="58"/>
    </row>
    <row r="39" spans="1:8" s="11" customFormat="1" ht="13.5" customHeight="1">
      <c r="A39" s="1">
        <v>34</v>
      </c>
      <c r="B39" s="56" t="s">
        <v>359</v>
      </c>
      <c r="C39" s="1">
        <v>2021</v>
      </c>
      <c r="D39" s="57">
        <v>1030</v>
      </c>
      <c r="E39" s="100"/>
      <c r="F39" s="47"/>
      <c r="G39" s="49"/>
      <c r="H39" s="58"/>
    </row>
    <row r="40" spans="1:8" s="11" customFormat="1" ht="13.5" customHeight="1">
      <c r="A40" s="1">
        <v>35</v>
      </c>
      <c r="B40" s="56" t="s">
        <v>360</v>
      </c>
      <c r="C40" s="1">
        <v>2021</v>
      </c>
      <c r="D40" s="57">
        <v>44010.43</v>
      </c>
      <c r="E40" s="100"/>
      <c r="F40" s="47"/>
      <c r="G40" s="49"/>
      <c r="H40" s="58"/>
    </row>
    <row r="41" spans="1:8" s="11" customFormat="1" ht="13.5" customHeight="1">
      <c r="A41" s="1">
        <v>36</v>
      </c>
      <c r="B41" s="56" t="s">
        <v>565</v>
      </c>
      <c r="C41" s="1">
        <v>2021</v>
      </c>
      <c r="D41" s="57">
        <v>145.23</v>
      </c>
      <c r="E41" s="100"/>
      <c r="F41" s="47"/>
      <c r="G41" s="49"/>
      <c r="H41" s="58"/>
    </row>
    <row r="42" spans="1:8" s="11" customFormat="1" ht="13.5" customHeight="1">
      <c r="A42" s="1">
        <v>37</v>
      </c>
      <c r="B42" s="56" t="s">
        <v>355</v>
      </c>
      <c r="C42" s="1">
        <v>2021</v>
      </c>
      <c r="D42" s="57">
        <v>3837.9</v>
      </c>
      <c r="E42" s="100"/>
      <c r="F42" s="47"/>
      <c r="G42" s="49"/>
      <c r="H42" s="58"/>
    </row>
    <row r="43" spans="1:8" s="11" customFormat="1" ht="13.5" customHeight="1">
      <c r="A43" s="1">
        <v>38</v>
      </c>
      <c r="B43" s="56" t="s">
        <v>566</v>
      </c>
      <c r="C43" s="1">
        <v>2021</v>
      </c>
      <c r="D43" s="57">
        <v>709.74</v>
      </c>
      <c r="E43" s="100"/>
      <c r="F43" s="47"/>
      <c r="G43" s="49"/>
      <c r="H43" s="58"/>
    </row>
    <row r="44" spans="1:8" s="11" customFormat="1" ht="13.5" customHeight="1">
      <c r="A44" s="1">
        <v>39</v>
      </c>
      <c r="B44" s="56" t="s">
        <v>567</v>
      </c>
      <c r="C44" s="1">
        <v>2021</v>
      </c>
      <c r="D44" s="57">
        <v>3000</v>
      </c>
      <c r="E44" s="100"/>
      <c r="F44" s="47"/>
      <c r="G44" s="49"/>
      <c r="H44" s="58"/>
    </row>
    <row r="45" spans="1:8" s="11" customFormat="1" ht="13.5" customHeight="1">
      <c r="A45" s="1">
        <v>40</v>
      </c>
      <c r="B45" s="56" t="s">
        <v>568</v>
      </c>
      <c r="C45" s="1">
        <v>2022</v>
      </c>
      <c r="D45" s="57">
        <v>234.55</v>
      </c>
      <c r="E45" s="100"/>
      <c r="F45" s="47"/>
      <c r="G45" s="49"/>
      <c r="H45" s="58"/>
    </row>
    <row r="46" spans="1:8" s="11" customFormat="1" ht="13.5" customHeight="1">
      <c r="A46" s="1">
        <v>41</v>
      </c>
      <c r="B46" s="56" t="s">
        <v>569</v>
      </c>
      <c r="C46" s="1">
        <v>2022</v>
      </c>
      <c r="D46" s="57">
        <v>535.33</v>
      </c>
      <c r="E46" s="100"/>
      <c r="F46" s="47"/>
      <c r="G46" s="49"/>
      <c r="H46" s="58"/>
    </row>
    <row r="47" spans="1:8" s="11" customFormat="1" ht="13.5" customHeight="1">
      <c r="A47" s="1">
        <v>42</v>
      </c>
      <c r="B47" s="56" t="s">
        <v>570</v>
      </c>
      <c r="C47" s="1">
        <v>2022</v>
      </c>
      <c r="D47" s="57">
        <v>7999</v>
      </c>
      <c r="E47" s="100"/>
      <c r="F47" s="47"/>
      <c r="G47" s="49"/>
      <c r="H47" s="58"/>
    </row>
    <row r="48" spans="1:8" s="11" customFormat="1" ht="13.5" customHeight="1">
      <c r="A48" s="1">
        <v>43</v>
      </c>
      <c r="B48" s="56" t="s">
        <v>571</v>
      </c>
      <c r="C48" s="1">
        <v>2022</v>
      </c>
      <c r="D48" s="57">
        <v>5400</v>
      </c>
      <c r="E48" s="100"/>
      <c r="F48" s="47"/>
      <c r="G48" s="49"/>
      <c r="H48" s="58"/>
    </row>
    <row r="49" spans="1:5" s="10" customFormat="1" ht="12.75">
      <c r="A49" s="163" t="s">
        <v>0</v>
      </c>
      <c r="B49" s="164"/>
      <c r="C49" s="165"/>
      <c r="D49" s="22">
        <f>SUM(D6:D48)</f>
        <v>124372.32999999999</v>
      </c>
      <c r="E49" s="3"/>
    </row>
    <row r="50" spans="1:9" ht="13.5" customHeight="1">
      <c r="A50" s="166" t="s">
        <v>77</v>
      </c>
      <c r="B50" s="166"/>
      <c r="C50" s="166"/>
      <c r="D50" s="166"/>
      <c r="I50" s="11"/>
    </row>
    <row r="51" spans="1:5" s="11" customFormat="1" ht="13.5" customHeight="1">
      <c r="A51" s="1"/>
      <c r="B51" s="56" t="s">
        <v>83</v>
      </c>
      <c r="C51" s="1"/>
      <c r="D51" s="57"/>
      <c r="E51" s="100"/>
    </row>
    <row r="52" spans="1:5" s="11" customFormat="1" ht="13.5" customHeight="1">
      <c r="A52" s="169" t="s">
        <v>78</v>
      </c>
      <c r="B52" s="170"/>
      <c r="C52" s="170"/>
      <c r="D52" s="171"/>
      <c r="E52" s="100"/>
    </row>
    <row r="53" spans="1:5" s="10" customFormat="1" ht="12.75" customHeight="1">
      <c r="A53" s="1">
        <v>1</v>
      </c>
      <c r="B53" s="109" t="s">
        <v>541</v>
      </c>
      <c r="C53" s="110">
        <v>2019</v>
      </c>
      <c r="D53" s="111">
        <v>340</v>
      </c>
      <c r="E53" s="3"/>
    </row>
    <row r="54" spans="1:5" s="10" customFormat="1" ht="12.75" customHeight="1">
      <c r="A54" s="1">
        <v>2</v>
      </c>
      <c r="B54" s="109" t="s">
        <v>308</v>
      </c>
      <c r="C54" s="110">
        <v>2019</v>
      </c>
      <c r="D54" s="111">
        <v>2850</v>
      </c>
      <c r="E54" s="3"/>
    </row>
    <row r="55" spans="1:5" s="10" customFormat="1" ht="12.75" customHeight="1">
      <c r="A55" s="1">
        <v>3</v>
      </c>
      <c r="B55" s="109" t="s">
        <v>309</v>
      </c>
      <c r="C55" s="110">
        <v>2019</v>
      </c>
      <c r="D55" s="111">
        <v>346</v>
      </c>
      <c r="E55" s="3"/>
    </row>
    <row r="56" spans="1:5" s="10" customFormat="1" ht="12.75" customHeight="1">
      <c r="A56" s="1">
        <v>4</v>
      </c>
      <c r="B56" s="109" t="s">
        <v>308</v>
      </c>
      <c r="C56" s="110">
        <v>2019</v>
      </c>
      <c r="D56" s="111">
        <v>2850</v>
      </c>
      <c r="E56" s="3"/>
    </row>
    <row r="57" spans="1:8" s="10" customFormat="1" ht="12.75" customHeight="1">
      <c r="A57" s="1">
        <v>5</v>
      </c>
      <c r="B57" s="109" t="s">
        <v>309</v>
      </c>
      <c r="C57" s="110">
        <v>2019</v>
      </c>
      <c r="D57" s="111">
        <v>346</v>
      </c>
      <c r="E57" s="3"/>
      <c r="F57" s="47"/>
      <c r="G57" s="47"/>
      <c r="H57" s="112"/>
    </row>
    <row r="58" spans="1:8" s="10" customFormat="1" ht="12.75" customHeight="1">
      <c r="A58" s="1">
        <v>6</v>
      </c>
      <c r="B58" s="109" t="s">
        <v>541</v>
      </c>
      <c r="C58" s="110">
        <v>2020</v>
      </c>
      <c r="D58" s="111">
        <v>584.25</v>
      </c>
      <c r="E58" s="3"/>
      <c r="F58" s="47"/>
      <c r="G58" s="47"/>
      <c r="H58" s="112"/>
    </row>
    <row r="59" spans="1:5" s="10" customFormat="1" ht="12.75" customHeight="1">
      <c r="A59" s="1">
        <v>7</v>
      </c>
      <c r="B59" s="109" t="s">
        <v>541</v>
      </c>
      <c r="C59" s="110">
        <v>2020</v>
      </c>
      <c r="D59" s="111">
        <v>584.25</v>
      </c>
      <c r="E59" s="3"/>
    </row>
    <row r="60" spans="1:5" s="11" customFormat="1" ht="13.5" customHeight="1">
      <c r="A60" s="163" t="s">
        <v>0</v>
      </c>
      <c r="B60" s="164"/>
      <c r="C60" s="165"/>
      <c r="D60" s="23">
        <f>SUM(D53:D59)</f>
        <v>7900.5</v>
      </c>
      <c r="E60" s="100"/>
    </row>
    <row r="61" spans="1:5" s="11" customFormat="1" ht="13.5" customHeight="1">
      <c r="A61" s="166" t="s">
        <v>79</v>
      </c>
      <c r="B61" s="166"/>
      <c r="C61" s="166"/>
      <c r="D61" s="166"/>
      <c r="E61" s="100"/>
    </row>
    <row r="62" spans="1:5" s="10" customFormat="1" ht="12.75" customHeight="1">
      <c r="A62" s="1">
        <v>1</v>
      </c>
      <c r="B62" s="109" t="s">
        <v>327</v>
      </c>
      <c r="C62" s="110">
        <v>2018</v>
      </c>
      <c r="D62" s="111">
        <v>5361</v>
      </c>
      <c r="E62" s="3"/>
    </row>
    <row r="63" spans="1:5" s="10" customFormat="1" ht="12.75" customHeight="1">
      <c r="A63" s="1">
        <v>2</v>
      </c>
      <c r="B63" s="109" t="s">
        <v>327</v>
      </c>
      <c r="C63" s="110">
        <v>2020</v>
      </c>
      <c r="D63" s="111">
        <v>6500</v>
      </c>
      <c r="E63" s="3"/>
    </row>
    <row r="64" spans="1:5" s="10" customFormat="1" ht="12.75" customHeight="1">
      <c r="A64" s="1">
        <v>3</v>
      </c>
      <c r="B64" s="109" t="s">
        <v>302</v>
      </c>
      <c r="C64" s="110">
        <v>2020</v>
      </c>
      <c r="D64" s="111">
        <v>7257</v>
      </c>
      <c r="E64" s="3"/>
    </row>
    <row r="65" spans="1:5" s="10" customFormat="1" ht="12.75" customHeight="1">
      <c r="A65" s="1">
        <v>4</v>
      </c>
      <c r="B65" s="109" t="s">
        <v>303</v>
      </c>
      <c r="C65" s="110">
        <v>2020</v>
      </c>
      <c r="D65" s="111">
        <v>4059</v>
      </c>
      <c r="E65" s="3"/>
    </row>
    <row r="66" spans="1:5" s="10" customFormat="1" ht="12.75" customHeight="1">
      <c r="A66" s="1">
        <v>5</v>
      </c>
      <c r="B66" s="109" t="s">
        <v>330</v>
      </c>
      <c r="C66" s="110">
        <v>2020</v>
      </c>
      <c r="D66" s="111">
        <v>7987.01</v>
      </c>
      <c r="E66" s="3"/>
    </row>
    <row r="67" spans="1:5" s="10" customFormat="1" ht="12.75" customHeight="1">
      <c r="A67" s="1">
        <v>6</v>
      </c>
      <c r="B67" s="109" t="s">
        <v>331</v>
      </c>
      <c r="C67" s="110">
        <v>2020</v>
      </c>
      <c r="D67" s="111">
        <v>204.94</v>
      </c>
      <c r="E67" s="3"/>
    </row>
    <row r="68" spans="1:5" s="10" customFormat="1" ht="12.75" customHeight="1">
      <c r="A68" s="1">
        <v>7</v>
      </c>
      <c r="B68" s="109" t="s">
        <v>553</v>
      </c>
      <c r="C68" s="110">
        <v>2021</v>
      </c>
      <c r="D68" s="111">
        <v>1765</v>
      </c>
      <c r="E68" s="3"/>
    </row>
    <row r="69" spans="1:5" s="11" customFormat="1" ht="12.75">
      <c r="A69" s="163" t="s">
        <v>0</v>
      </c>
      <c r="B69" s="164"/>
      <c r="C69" s="165"/>
      <c r="D69" s="23">
        <f>SUM(D62:D68)</f>
        <v>33133.95</v>
      </c>
      <c r="E69" s="100"/>
    </row>
    <row r="70" spans="1:5" s="11" customFormat="1" ht="12.75">
      <c r="A70" s="166" t="s">
        <v>80</v>
      </c>
      <c r="B70" s="166"/>
      <c r="C70" s="166"/>
      <c r="D70" s="166"/>
      <c r="E70" s="100"/>
    </row>
    <row r="71" spans="1:9" s="10" customFormat="1" ht="12.75" customHeight="1">
      <c r="A71" s="1">
        <v>1</v>
      </c>
      <c r="B71" s="109" t="s">
        <v>334</v>
      </c>
      <c r="C71" s="110">
        <v>2017</v>
      </c>
      <c r="D71" s="111">
        <v>369.99</v>
      </c>
      <c r="E71" s="3"/>
      <c r="I71" s="52"/>
    </row>
    <row r="72" spans="1:9" s="10" customFormat="1" ht="12.75" customHeight="1">
      <c r="A72" s="1">
        <v>2</v>
      </c>
      <c r="B72" s="109" t="s">
        <v>335</v>
      </c>
      <c r="C72" s="110">
        <v>2017</v>
      </c>
      <c r="D72" s="111">
        <v>1299</v>
      </c>
      <c r="E72" s="3"/>
      <c r="I72" s="52"/>
    </row>
    <row r="73" spans="1:9" s="10" customFormat="1" ht="12.75" customHeight="1">
      <c r="A73" s="1">
        <v>3</v>
      </c>
      <c r="B73" s="109" t="s">
        <v>336</v>
      </c>
      <c r="C73" s="110">
        <v>2017</v>
      </c>
      <c r="D73" s="111">
        <v>1899.99</v>
      </c>
      <c r="E73" s="3"/>
      <c r="I73" s="52"/>
    </row>
    <row r="74" spans="1:9" s="10" customFormat="1" ht="12.75" customHeight="1">
      <c r="A74" s="1">
        <v>4</v>
      </c>
      <c r="B74" s="109" t="s">
        <v>338</v>
      </c>
      <c r="C74" s="110">
        <v>2018</v>
      </c>
      <c r="D74" s="111">
        <v>2450</v>
      </c>
      <c r="E74" s="3"/>
      <c r="I74" s="52"/>
    </row>
    <row r="75" spans="1:9" s="10" customFormat="1" ht="12.75" customHeight="1">
      <c r="A75" s="1">
        <v>5</v>
      </c>
      <c r="B75" s="109" t="s">
        <v>339</v>
      </c>
      <c r="C75" s="110">
        <v>2018</v>
      </c>
      <c r="D75" s="111">
        <v>390</v>
      </c>
      <c r="E75" s="3"/>
      <c r="I75" s="52"/>
    </row>
    <row r="76" spans="1:9" s="10" customFormat="1" ht="12.75" customHeight="1">
      <c r="A76" s="1">
        <v>6</v>
      </c>
      <c r="B76" s="109" t="s">
        <v>341</v>
      </c>
      <c r="C76" s="110">
        <v>2018</v>
      </c>
      <c r="D76" s="111">
        <v>500</v>
      </c>
      <c r="E76" s="3"/>
      <c r="I76" s="52"/>
    </row>
    <row r="77" spans="1:9" s="10" customFormat="1" ht="12.75" customHeight="1">
      <c r="A77" s="1">
        <v>7</v>
      </c>
      <c r="B77" s="109" t="s">
        <v>340</v>
      </c>
      <c r="C77" s="110">
        <v>2018</v>
      </c>
      <c r="D77" s="111">
        <v>7100</v>
      </c>
      <c r="E77" s="3"/>
      <c r="I77" s="52"/>
    </row>
    <row r="78" spans="1:9" s="10" customFormat="1" ht="12.75" customHeight="1">
      <c r="A78" s="1">
        <v>8</v>
      </c>
      <c r="B78" s="109" t="s">
        <v>340</v>
      </c>
      <c r="C78" s="110">
        <v>2020</v>
      </c>
      <c r="D78" s="111">
        <v>5400</v>
      </c>
      <c r="E78" s="3"/>
      <c r="I78" s="52"/>
    </row>
    <row r="79" spans="1:9" s="10" customFormat="1" ht="12.75" customHeight="1">
      <c r="A79" s="1">
        <v>9</v>
      </c>
      <c r="B79" s="109" t="s">
        <v>483</v>
      </c>
      <c r="C79" s="110">
        <v>2021</v>
      </c>
      <c r="D79" s="111">
        <v>699</v>
      </c>
      <c r="E79" s="3"/>
      <c r="I79" s="52"/>
    </row>
    <row r="80" spans="1:9" s="10" customFormat="1" ht="12.75" customHeight="1">
      <c r="A80" s="1">
        <v>10</v>
      </c>
      <c r="B80" s="109" t="s">
        <v>341</v>
      </c>
      <c r="C80" s="110">
        <v>2021</v>
      </c>
      <c r="D80" s="111">
        <v>500</v>
      </c>
      <c r="E80" s="3"/>
      <c r="I80" s="52"/>
    </row>
    <row r="81" spans="1:9" s="11" customFormat="1" ht="12.75">
      <c r="A81" s="163" t="s">
        <v>0</v>
      </c>
      <c r="B81" s="164"/>
      <c r="C81" s="165"/>
      <c r="D81" s="22">
        <f>SUM(D71:D80)</f>
        <v>20607.98</v>
      </c>
      <c r="E81" s="100"/>
      <c r="I81" s="51"/>
    </row>
    <row r="82" spans="1:5" s="11" customFormat="1" ht="12.75">
      <c r="A82" s="166" t="s">
        <v>81</v>
      </c>
      <c r="B82" s="166"/>
      <c r="C82" s="166"/>
      <c r="D82" s="166"/>
      <c r="E82" s="100"/>
    </row>
    <row r="83" spans="1:5" s="10" customFormat="1" ht="12.75" customHeight="1">
      <c r="A83" s="1">
        <v>1</v>
      </c>
      <c r="B83" s="109" t="s">
        <v>438</v>
      </c>
      <c r="C83" s="110">
        <v>2017</v>
      </c>
      <c r="D83" s="111">
        <v>450</v>
      </c>
      <c r="E83" s="3"/>
    </row>
    <row r="84" spans="1:5" s="10" customFormat="1" ht="12.75" customHeight="1">
      <c r="A84" s="1">
        <v>2</v>
      </c>
      <c r="B84" s="109" t="s">
        <v>438</v>
      </c>
      <c r="C84" s="110">
        <v>2017</v>
      </c>
      <c r="D84" s="111">
        <v>450</v>
      </c>
      <c r="E84" s="3"/>
    </row>
    <row r="85" spans="1:5" s="10" customFormat="1" ht="12.75" customHeight="1">
      <c r="A85" s="1">
        <v>3</v>
      </c>
      <c r="B85" s="109" t="s">
        <v>437</v>
      </c>
      <c r="C85" s="110">
        <v>2017</v>
      </c>
      <c r="D85" s="111">
        <v>1899</v>
      </c>
      <c r="E85" s="3"/>
    </row>
    <row r="86" spans="1:5" s="10" customFormat="1" ht="12.75" customHeight="1">
      <c r="A86" s="1">
        <v>4</v>
      </c>
      <c r="B86" s="109" t="s">
        <v>436</v>
      </c>
      <c r="C86" s="110">
        <v>2018</v>
      </c>
      <c r="D86" s="111">
        <v>490</v>
      </c>
      <c r="E86" s="3"/>
    </row>
    <row r="87" spans="1:5" s="10" customFormat="1" ht="12.75" customHeight="1">
      <c r="A87" s="1">
        <v>5</v>
      </c>
      <c r="B87" s="109" t="s">
        <v>435</v>
      </c>
      <c r="C87" s="110">
        <v>2018</v>
      </c>
      <c r="D87" s="111">
        <v>135</v>
      </c>
      <c r="E87" s="3"/>
    </row>
    <row r="88" spans="1:5" s="10" customFormat="1" ht="12.75" customHeight="1">
      <c r="A88" s="1">
        <v>6</v>
      </c>
      <c r="B88" s="109" t="s">
        <v>439</v>
      </c>
      <c r="C88" s="110">
        <v>2018</v>
      </c>
      <c r="D88" s="111">
        <v>12120</v>
      </c>
      <c r="E88" s="3"/>
    </row>
    <row r="89" spans="1:5" s="10" customFormat="1" ht="12.75" customHeight="1">
      <c r="A89" s="1">
        <v>7</v>
      </c>
      <c r="B89" s="109" t="s">
        <v>434</v>
      </c>
      <c r="C89" s="110">
        <v>2018</v>
      </c>
      <c r="D89" s="111">
        <v>1350</v>
      </c>
      <c r="E89" s="3"/>
    </row>
    <row r="90" spans="1:5" s="10" customFormat="1" ht="12.75" customHeight="1">
      <c r="A90" s="1">
        <v>8</v>
      </c>
      <c r="B90" s="109" t="s">
        <v>425</v>
      </c>
      <c r="C90" s="110">
        <v>2018</v>
      </c>
      <c r="D90" s="111">
        <v>585</v>
      </c>
      <c r="E90" s="3"/>
    </row>
    <row r="91" spans="1:5" s="10" customFormat="1" ht="12.75" customHeight="1">
      <c r="A91" s="1">
        <v>9</v>
      </c>
      <c r="B91" s="109" t="s">
        <v>433</v>
      </c>
      <c r="C91" s="110">
        <v>2019</v>
      </c>
      <c r="D91" s="111">
        <v>1150</v>
      </c>
      <c r="E91" s="3"/>
    </row>
    <row r="92" spans="1:5" s="10" customFormat="1" ht="12.75" customHeight="1">
      <c r="A92" s="1">
        <v>10</v>
      </c>
      <c r="B92" s="109" t="s">
        <v>432</v>
      </c>
      <c r="C92" s="110">
        <v>2019</v>
      </c>
      <c r="D92" s="111">
        <v>270</v>
      </c>
      <c r="E92" s="3"/>
    </row>
    <row r="93" spans="1:5" s="10" customFormat="1" ht="12.75" customHeight="1">
      <c r="A93" s="1">
        <v>11</v>
      </c>
      <c r="B93" s="109" t="s">
        <v>431</v>
      </c>
      <c r="C93" s="110">
        <v>2019</v>
      </c>
      <c r="D93" s="111">
        <v>2025</v>
      </c>
      <c r="E93" s="3"/>
    </row>
    <row r="94" spans="1:5" s="10" customFormat="1" ht="12.75" customHeight="1">
      <c r="A94" s="1">
        <v>12</v>
      </c>
      <c r="B94" s="109" t="s">
        <v>430</v>
      </c>
      <c r="C94" s="110">
        <v>2019</v>
      </c>
      <c r="D94" s="111">
        <v>17500</v>
      </c>
      <c r="E94" s="3"/>
    </row>
    <row r="95" spans="1:5" s="10" customFormat="1" ht="12.75" customHeight="1">
      <c r="A95" s="1">
        <v>13</v>
      </c>
      <c r="B95" s="109" t="s">
        <v>429</v>
      </c>
      <c r="C95" s="110">
        <v>2019</v>
      </c>
      <c r="D95" s="111">
        <v>95</v>
      </c>
      <c r="E95" s="3"/>
    </row>
    <row r="96" spans="1:5" s="10" customFormat="1" ht="12.75" customHeight="1">
      <c r="A96" s="1">
        <v>14</v>
      </c>
      <c r="B96" s="109" t="s">
        <v>338</v>
      </c>
      <c r="C96" s="110">
        <v>2021</v>
      </c>
      <c r="D96" s="111">
        <v>2100</v>
      </c>
      <c r="E96" s="3"/>
    </row>
    <row r="97" spans="1:5" s="10" customFormat="1" ht="12.75" customHeight="1">
      <c r="A97" s="1">
        <v>15</v>
      </c>
      <c r="B97" s="109" t="s">
        <v>494</v>
      </c>
      <c r="C97" s="110">
        <v>2021</v>
      </c>
      <c r="D97" s="111">
        <v>9391.5</v>
      </c>
      <c r="E97" s="3"/>
    </row>
    <row r="98" spans="1:5" s="10" customFormat="1" ht="12.75" customHeight="1">
      <c r="A98" s="1">
        <v>16</v>
      </c>
      <c r="B98" s="109" t="s">
        <v>491</v>
      </c>
      <c r="C98" s="110">
        <v>2021</v>
      </c>
      <c r="D98" s="111">
        <v>950</v>
      </c>
      <c r="E98" s="3"/>
    </row>
    <row r="99" spans="1:5" s="10" customFormat="1" ht="12.75" customHeight="1">
      <c r="A99" s="1">
        <v>17</v>
      </c>
      <c r="B99" s="109" t="s">
        <v>491</v>
      </c>
      <c r="C99" s="110">
        <v>2021</v>
      </c>
      <c r="D99" s="111">
        <v>950</v>
      </c>
      <c r="E99" s="3"/>
    </row>
    <row r="100" spans="1:5" s="10" customFormat="1" ht="12.75" customHeight="1">
      <c r="A100" s="1">
        <v>18</v>
      </c>
      <c r="B100" s="109" t="s">
        <v>338</v>
      </c>
      <c r="C100" s="110">
        <v>2022</v>
      </c>
      <c r="D100" s="111">
        <v>3150</v>
      </c>
      <c r="E100" s="3"/>
    </row>
    <row r="101" spans="1:5" s="10" customFormat="1" ht="12.75" customHeight="1">
      <c r="A101" s="1">
        <v>19</v>
      </c>
      <c r="B101" s="109" t="s">
        <v>338</v>
      </c>
      <c r="C101" s="110">
        <v>2022</v>
      </c>
      <c r="D101" s="111">
        <v>3150</v>
      </c>
      <c r="E101" s="3"/>
    </row>
    <row r="102" spans="1:5" s="10" customFormat="1" ht="12.75" customHeight="1">
      <c r="A102" s="1">
        <v>20</v>
      </c>
      <c r="B102" s="109" t="s">
        <v>492</v>
      </c>
      <c r="C102" s="110">
        <v>2022</v>
      </c>
      <c r="D102" s="111">
        <v>14268</v>
      </c>
      <c r="E102" s="3"/>
    </row>
    <row r="103" spans="1:5" s="10" customFormat="1" ht="12.75" customHeight="1">
      <c r="A103" s="1">
        <v>21</v>
      </c>
      <c r="B103" s="109" t="s">
        <v>338</v>
      </c>
      <c r="C103" s="110">
        <v>2022</v>
      </c>
      <c r="D103" s="111">
        <v>3150</v>
      </c>
      <c r="E103" s="3"/>
    </row>
    <row r="104" spans="1:5" s="10" customFormat="1" ht="12.75" customHeight="1">
      <c r="A104" s="1">
        <v>22</v>
      </c>
      <c r="B104" s="109" t="s">
        <v>338</v>
      </c>
      <c r="C104" s="110">
        <v>2022</v>
      </c>
      <c r="D104" s="111">
        <v>3150</v>
      </c>
      <c r="E104" s="3"/>
    </row>
    <row r="105" spans="1:5" s="10" customFormat="1" ht="12.75" customHeight="1">
      <c r="A105" s="1">
        <v>23</v>
      </c>
      <c r="B105" s="109" t="s">
        <v>493</v>
      </c>
      <c r="C105" s="110">
        <v>2022</v>
      </c>
      <c r="D105" s="111">
        <v>1549.99</v>
      </c>
      <c r="E105" s="3"/>
    </row>
    <row r="106" spans="1:5" s="10" customFormat="1" ht="12.75" customHeight="1">
      <c r="A106" s="1">
        <v>24</v>
      </c>
      <c r="B106" s="109" t="s">
        <v>493</v>
      </c>
      <c r="C106" s="110">
        <v>2022</v>
      </c>
      <c r="D106" s="111">
        <v>1550</v>
      </c>
      <c r="E106" s="3"/>
    </row>
    <row r="107" spans="1:5" s="10" customFormat="1" ht="12.75" customHeight="1">
      <c r="A107" s="1">
        <v>25</v>
      </c>
      <c r="B107" s="109" t="s">
        <v>492</v>
      </c>
      <c r="C107" s="110">
        <v>2022</v>
      </c>
      <c r="D107" s="111">
        <v>1550</v>
      </c>
      <c r="E107" s="3"/>
    </row>
    <row r="108" spans="1:5" s="10" customFormat="1" ht="12.75" customHeight="1">
      <c r="A108" s="1">
        <v>26</v>
      </c>
      <c r="B108" s="109" t="s">
        <v>341</v>
      </c>
      <c r="C108" s="110">
        <v>2022</v>
      </c>
      <c r="D108" s="111">
        <v>1260</v>
      </c>
      <c r="E108" s="3"/>
    </row>
    <row r="109" spans="1:5" s="10" customFormat="1" ht="12.75" customHeight="1">
      <c r="A109" s="1">
        <v>27</v>
      </c>
      <c r="B109" s="109" t="s">
        <v>355</v>
      </c>
      <c r="C109" s="110">
        <v>2022</v>
      </c>
      <c r="D109" s="111">
        <v>670</v>
      </c>
      <c r="E109" s="3"/>
    </row>
    <row r="110" spans="1:5" s="11" customFormat="1" ht="12.75">
      <c r="A110" s="163" t="s">
        <v>0</v>
      </c>
      <c r="B110" s="164"/>
      <c r="C110" s="165"/>
      <c r="D110" s="23">
        <f>SUM(D83:D109)</f>
        <v>85358.49</v>
      </c>
      <c r="E110" s="100"/>
    </row>
    <row r="111" spans="1:5" s="11" customFormat="1" ht="12.75">
      <c r="A111" s="166" t="s">
        <v>488</v>
      </c>
      <c r="B111" s="166"/>
      <c r="C111" s="166"/>
      <c r="D111" s="166"/>
      <c r="E111" s="100"/>
    </row>
    <row r="112" spans="1:8" s="10" customFormat="1" ht="12.75" customHeight="1">
      <c r="A112" s="1">
        <v>1</v>
      </c>
      <c r="B112" s="109" t="s">
        <v>417</v>
      </c>
      <c r="C112" s="110">
        <v>2017</v>
      </c>
      <c r="D112" s="111">
        <v>1999.99</v>
      </c>
      <c r="E112" s="3"/>
      <c r="F112" s="47"/>
      <c r="G112" s="47"/>
      <c r="H112" s="48"/>
    </row>
    <row r="113" spans="1:8" s="10" customFormat="1" ht="12.75" customHeight="1">
      <c r="A113" s="1">
        <v>2</v>
      </c>
      <c r="B113" s="109" t="s">
        <v>419</v>
      </c>
      <c r="C113" s="110">
        <v>2017</v>
      </c>
      <c r="D113" s="111">
        <v>599</v>
      </c>
      <c r="E113" s="3"/>
      <c r="F113" s="47"/>
      <c r="G113" s="47"/>
      <c r="H113" s="48"/>
    </row>
    <row r="114" spans="1:8" s="10" customFormat="1" ht="12.75" customHeight="1">
      <c r="A114" s="1">
        <v>3</v>
      </c>
      <c r="B114" s="109" t="s">
        <v>418</v>
      </c>
      <c r="C114" s="110">
        <v>2017</v>
      </c>
      <c r="D114" s="111">
        <v>1299</v>
      </c>
      <c r="E114" s="3"/>
      <c r="F114" s="47"/>
      <c r="G114" s="47"/>
      <c r="H114" s="48"/>
    </row>
    <row r="115" spans="1:8" s="10" customFormat="1" ht="12.75" customHeight="1">
      <c r="A115" s="1">
        <v>4</v>
      </c>
      <c r="B115" s="109" t="s">
        <v>422</v>
      </c>
      <c r="C115" s="110">
        <v>2018</v>
      </c>
      <c r="D115" s="111">
        <v>1474.77</v>
      </c>
      <c r="E115" s="3"/>
      <c r="F115" s="47"/>
      <c r="G115" s="47"/>
      <c r="H115" s="48"/>
    </row>
    <row r="116" spans="1:8" s="10" customFormat="1" ht="12.75" customHeight="1">
      <c r="A116" s="1">
        <v>5</v>
      </c>
      <c r="B116" s="109" t="s">
        <v>428</v>
      </c>
      <c r="C116" s="110">
        <v>2018</v>
      </c>
      <c r="D116" s="111">
        <v>17000</v>
      </c>
      <c r="E116" s="3"/>
      <c r="F116" s="52"/>
      <c r="G116" s="52"/>
      <c r="H116" s="52"/>
    </row>
    <row r="117" spans="1:8" s="10" customFormat="1" ht="12.75" customHeight="1">
      <c r="A117" s="1">
        <v>6</v>
      </c>
      <c r="B117" s="109" t="s">
        <v>513</v>
      </c>
      <c r="C117" s="110">
        <v>2018</v>
      </c>
      <c r="D117" s="111">
        <v>3000</v>
      </c>
      <c r="E117" s="3"/>
      <c r="F117" s="47"/>
      <c r="G117" s="47"/>
      <c r="H117" s="48"/>
    </row>
    <row r="118" spans="1:8" s="10" customFormat="1" ht="12.75" customHeight="1">
      <c r="A118" s="1">
        <v>7</v>
      </c>
      <c r="B118" s="109" t="s">
        <v>423</v>
      </c>
      <c r="C118" s="110">
        <v>2018</v>
      </c>
      <c r="D118" s="111">
        <v>2621.6</v>
      </c>
      <c r="E118" s="3"/>
      <c r="F118" s="52"/>
      <c r="G118" s="52"/>
      <c r="H118" s="52"/>
    </row>
    <row r="119" spans="1:5" s="10" customFormat="1" ht="12.75" customHeight="1">
      <c r="A119" s="1">
        <v>8</v>
      </c>
      <c r="B119" s="109" t="s">
        <v>421</v>
      </c>
      <c r="C119" s="110">
        <v>2019</v>
      </c>
      <c r="D119" s="111">
        <v>2350</v>
      </c>
      <c r="E119" s="3"/>
    </row>
    <row r="120" spans="1:5" s="10" customFormat="1" ht="12.75" customHeight="1">
      <c r="A120" s="1">
        <v>9</v>
      </c>
      <c r="B120" s="109" t="s">
        <v>426</v>
      </c>
      <c r="C120" s="110">
        <v>2019</v>
      </c>
      <c r="D120" s="111">
        <v>17500</v>
      </c>
      <c r="E120" s="3"/>
    </row>
    <row r="121" spans="1:5" s="10" customFormat="1" ht="12.75" customHeight="1">
      <c r="A121" s="1">
        <v>10</v>
      </c>
      <c r="B121" s="109" t="s">
        <v>425</v>
      </c>
      <c r="C121" s="110">
        <v>2019</v>
      </c>
      <c r="D121" s="111">
        <v>353</v>
      </c>
      <c r="E121" s="3"/>
    </row>
    <row r="122" spans="1:5" s="10" customFormat="1" ht="12.75" customHeight="1">
      <c r="A122" s="1">
        <v>11</v>
      </c>
      <c r="B122" s="109" t="s">
        <v>494</v>
      </c>
      <c r="C122" s="110">
        <v>2021</v>
      </c>
      <c r="D122" s="111">
        <v>9133.2</v>
      </c>
      <c r="E122" s="3"/>
    </row>
    <row r="123" spans="1:5" s="10" customFormat="1" ht="12.75" customHeight="1">
      <c r="A123" s="163" t="s">
        <v>0</v>
      </c>
      <c r="B123" s="164"/>
      <c r="C123" s="165"/>
      <c r="D123" s="36">
        <f>SUM(D112:D122)</f>
        <v>57330.56</v>
      </c>
      <c r="E123" s="3"/>
    </row>
    <row r="124" spans="1:5" s="10" customFormat="1" ht="12.75" customHeight="1">
      <c r="A124" s="166" t="s">
        <v>545</v>
      </c>
      <c r="B124" s="166"/>
      <c r="C124" s="166"/>
      <c r="D124" s="166"/>
      <c r="E124" s="3"/>
    </row>
    <row r="125" spans="1:5" s="10" customFormat="1" ht="12.75" customHeight="1">
      <c r="A125" s="1">
        <v>1</v>
      </c>
      <c r="B125" s="109" t="s">
        <v>547</v>
      </c>
      <c r="C125" s="110">
        <v>2021</v>
      </c>
      <c r="D125" s="111">
        <v>699</v>
      </c>
      <c r="E125" s="3"/>
    </row>
    <row r="126" spans="1:11" s="96" customFormat="1" ht="12.75" customHeight="1">
      <c r="A126" s="163" t="s">
        <v>0</v>
      </c>
      <c r="B126" s="164"/>
      <c r="C126" s="165"/>
      <c r="D126" s="36">
        <f>SUM(D125)</f>
        <v>699</v>
      </c>
      <c r="E126" s="3"/>
      <c r="F126" s="10"/>
      <c r="G126" s="10"/>
      <c r="H126" s="10"/>
      <c r="I126" s="10"/>
      <c r="J126" s="10"/>
      <c r="K126" s="10"/>
    </row>
    <row r="127" spans="1:5" s="10" customFormat="1" ht="12.75" customHeight="1">
      <c r="A127" s="101"/>
      <c r="B127" s="97"/>
      <c r="C127" s="98"/>
      <c r="D127" s="99"/>
      <c r="E127" s="3"/>
    </row>
    <row r="128" spans="1:5" s="10" customFormat="1" ht="12.75" customHeight="1">
      <c r="A128" s="28"/>
      <c r="B128" s="12"/>
      <c r="C128" s="13"/>
      <c r="D128" s="24"/>
      <c r="E128" s="3"/>
    </row>
    <row r="129" spans="1:5" s="10" customFormat="1" ht="12.75" customHeight="1">
      <c r="A129" s="168" t="s">
        <v>2</v>
      </c>
      <c r="B129" s="168"/>
      <c r="C129" s="168"/>
      <c r="D129" s="168"/>
      <c r="E129" s="3"/>
    </row>
    <row r="130" spans="1:5" s="10" customFormat="1" ht="12.75" customHeight="1">
      <c r="A130" s="2" t="s">
        <v>14</v>
      </c>
      <c r="B130" s="2" t="s">
        <v>22</v>
      </c>
      <c r="C130" s="2" t="s">
        <v>23</v>
      </c>
      <c r="D130" s="20" t="s">
        <v>24</v>
      </c>
      <c r="E130" s="3"/>
    </row>
    <row r="131" spans="1:5" s="10" customFormat="1" ht="12.75" customHeight="1">
      <c r="A131" s="166" t="s">
        <v>76</v>
      </c>
      <c r="B131" s="166"/>
      <c r="C131" s="166"/>
      <c r="D131" s="166"/>
      <c r="E131" s="3"/>
    </row>
    <row r="132" spans="1:8" s="10" customFormat="1" ht="12.75" customHeight="1">
      <c r="A132" s="1">
        <v>1</v>
      </c>
      <c r="B132" s="109" t="s">
        <v>245</v>
      </c>
      <c r="C132" s="110">
        <v>2017</v>
      </c>
      <c r="D132" s="111">
        <v>950</v>
      </c>
      <c r="E132" s="3"/>
      <c r="F132" s="51"/>
      <c r="G132" s="51"/>
      <c r="H132" s="51"/>
    </row>
    <row r="133" spans="1:8" s="10" customFormat="1" ht="12.75" customHeight="1">
      <c r="A133" s="1">
        <v>2</v>
      </c>
      <c r="B133" s="109" t="s">
        <v>577</v>
      </c>
      <c r="C133" s="110">
        <v>2017</v>
      </c>
      <c r="D133" s="111">
        <v>800</v>
      </c>
      <c r="E133" s="3"/>
      <c r="F133" s="51"/>
      <c r="G133" s="51"/>
      <c r="H133" s="51"/>
    </row>
    <row r="134" spans="1:8" s="10" customFormat="1" ht="12.75" customHeight="1">
      <c r="A134" s="1">
        <v>3</v>
      </c>
      <c r="B134" s="109" t="s">
        <v>246</v>
      </c>
      <c r="C134" s="110">
        <v>2017</v>
      </c>
      <c r="D134" s="111">
        <v>315</v>
      </c>
      <c r="E134" s="3"/>
      <c r="F134" s="47"/>
      <c r="G134" s="49"/>
      <c r="H134" s="112"/>
    </row>
    <row r="135" spans="1:8" s="10" customFormat="1" ht="12.75" customHeight="1">
      <c r="A135" s="1">
        <v>4</v>
      </c>
      <c r="B135" s="109" t="s">
        <v>578</v>
      </c>
      <c r="C135" s="110">
        <v>2017</v>
      </c>
      <c r="D135" s="111">
        <v>800</v>
      </c>
      <c r="E135" s="3"/>
      <c r="F135" s="47"/>
      <c r="G135" s="49"/>
      <c r="H135" s="112"/>
    </row>
    <row r="136" spans="1:8" s="10" customFormat="1" ht="12.75" customHeight="1">
      <c r="A136" s="1">
        <v>5</v>
      </c>
      <c r="B136" s="109" t="s">
        <v>246</v>
      </c>
      <c r="C136" s="110">
        <v>2017</v>
      </c>
      <c r="D136" s="111">
        <v>315</v>
      </c>
      <c r="E136" s="3"/>
      <c r="F136" s="47"/>
      <c r="G136" s="49"/>
      <c r="H136" s="112"/>
    </row>
    <row r="137" spans="1:8" s="10" customFormat="1" ht="12.75" customHeight="1">
      <c r="A137" s="1">
        <v>6</v>
      </c>
      <c r="B137" s="109" t="s">
        <v>449</v>
      </c>
      <c r="C137" s="110">
        <v>2018</v>
      </c>
      <c r="D137" s="111">
        <v>10778.55</v>
      </c>
      <c r="E137" s="3"/>
      <c r="F137" s="47"/>
      <c r="G137" s="49"/>
      <c r="H137" s="112"/>
    </row>
    <row r="138" spans="1:8" s="10" customFormat="1" ht="12.75" customHeight="1">
      <c r="A138" s="1">
        <v>7</v>
      </c>
      <c r="B138" s="109" t="s">
        <v>448</v>
      </c>
      <c r="C138" s="110">
        <v>2018</v>
      </c>
      <c r="D138" s="111">
        <v>1497.54</v>
      </c>
      <c r="E138" s="3"/>
      <c r="F138" s="47"/>
      <c r="G138" s="49"/>
      <c r="H138" s="112"/>
    </row>
    <row r="139" spans="1:8" s="10" customFormat="1" ht="12.75">
      <c r="A139" s="1">
        <v>8</v>
      </c>
      <c r="B139" s="109" t="s">
        <v>447</v>
      </c>
      <c r="C139" s="110">
        <v>2018</v>
      </c>
      <c r="D139" s="111">
        <v>8000</v>
      </c>
      <c r="E139" s="3"/>
      <c r="F139" s="47"/>
      <c r="G139" s="49"/>
      <c r="H139" s="112"/>
    </row>
    <row r="140" spans="1:8" s="6" customFormat="1" ht="12.75">
      <c r="A140" s="1">
        <v>9</v>
      </c>
      <c r="B140" s="109" t="s">
        <v>447</v>
      </c>
      <c r="C140" s="110">
        <v>2018</v>
      </c>
      <c r="D140" s="111">
        <v>8000</v>
      </c>
      <c r="E140" s="9"/>
      <c r="F140" s="47"/>
      <c r="G140" s="49"/>
      <c r="H140" s="112"/>
    </row>
    <row r="141" spans="1:8" s="10" customFormat="1" ht="12.75" customHeight="1">
      <c r="A141" s="1">
        <v>10</v>
      </c>
      <c r="B141" s="109" t="s">
        <v>446</v>
      </c>
      <c r="C141" s="110">
        <v>2018</v>
      </c>
      <c r="D141" s="111">
        <v>7000</v>
      </c>
      <c r="E141" s="3"/>
      <c r="F141" s="11"/>
      <c r="G141" s="11"/>
      <c r="H141" s="11"/>
    </row>
    <row r="142" spans="1:8" s="10" customFormat="1" ht="12.75" customHeight="1">
      <c r="A142" s="1">
        <v>11</v>
      </c>
      <c r="B142" s="109" t="s">
        <v>446</v>
      </c>
      <c r="C142" s="110">
        <v>2018</v>
      </c>
      <c r="D142" s="111">
        <v>7000</v>
      </c>
      <c r="E142" s="3"/>
      <c r="F142" s="11"/>
      <c r="G142" s="11"/>
      <c r="H142" s="11"/>
    </row>
    <row r="143" spans="1:8" s="10" customFormat="1" ht="12.75" customHeight="1">
      <c r="A143" s="1">
        <v>12</v>
      </c>
      <c r="B143" s="109" t="s">
        <v>445</v>
      </c>
      <c r="C143" s="110">
        <v>2019</v>
      </c>
      <c r="D143" s="111">
        <v>2700</v>
      </c>
      <c r="E143" s="3"/>
      <c r="F143" s="47"/>
      <c r="G143" s="47"/>
      <c r="H143" s="48"/>
    </row>
    <row r="144" spans="1:8" s="10" customFormat="1" ht="12.75" customHeight="1">
      <c r="A144" s="1">
        <v>13</v>
      </c>
      <c r="B144" s="109" t="s">
        <v>577</v>
      </c>
      <c r="C144" s="110">
        <v>2019</v>
      </c>
      <c r="D144" s="111">
        <v>250</v>
      </c>
      <c r="E144" s="3"/>
      <c r="F144" s="47"/>
      <c r="G144" s="47"/>
      <c r="H144" s="48"/>
    </row>
    <row r="145" spans="1:8" s="10" customFormat="1" ht="12.75" customHeight="1">
      <c r="A145" s="1">
        <v>14</v>
      </c>
      <c r="B145" s="109" t="s">
        <v>577</v>
      </c>
      <c r="C145" s="110">
        <v>2019</v>
      </c>
      <c r="D145" s="111">
        <v>250</v>
      </c>
      <c r="E145" s="3"/>
      <c r="F145" s="47"/>
      <c r="G145" s="47"/>
      <c r="H145" s="48"/>
    </row>
    <row r="146" spans="1:8" s="10" customFormat="1" ht="12.75" customHeight="1">
      <c r="A146" s="1">
        <v>15</v>
      </c>
      <c r="B146" s="109" t="s">
        <v>444</v>
      </c>
      <c r="C146" s="110">
        <v>2019</v>
      </c>
      <c r="D146" s="111">
        <v>7999.99</v>
      </c>
      <c r="E146" s="3"/>
      <c r="F146" s="47"/>
      <c r="G146" s="47"/>
      <c r="H146" s="48"/>
    </row>
    <row r="147" spans="1:8" s="10" customFormat="1" ht="12.75" customHeight="1">
      <c r="A147" s="1">
        <v>16</v>
      </c>
      <c r="B147" s="109" t="s">
        <v>443</v>
      </c>
      <c r="C147" s="110">
        <v>2020</v>
      </c>
      <c r="D147" s="111">
        <v>1321.75</v>
      </c>
      <c r="E147" s="3"/>
      <c r="F147" s="47"/>
      <c r="G147" s="47"/>
      <c r="H147" s="48"/>
    </row>
    <row r="148" spans="1:8" s="10" customFormat="1" ht="12.75" customHeight="1">
      <c r="A148" s="1">
        <v>17</v>
      </c>
      <c r="B148" s="109" t="s">
        <v>441</v>
      </c>
      <c r="C148" s="110">
        <v>2020</v>
      </c>
      <c r="D148" s="111">
        <v>2699</v>
      </c>
      <c r="E148" s="3"/>
      <c r="F148" s="47"/>
      <c r="G148" s="47"/>
      <c r="H148" s="48"/>
    </row>
    <row r="149" spans="1:8" s="10" customFormat="1" ht="12.75" customHeight="1">
      <c r="A149" s="1">
        <v>18</v>
      </c>
      <c r="B149" s="109" t="s">
        <v>440</v>
      </c>
      <c r="C149" s="110">
        <v>2020</v>
      </c>
      <c r="D149" s="111">
        <v>129</v>
      </c>
      <c r="E149" s="3"/>
      <c r="F149" s="47"/>
      <c r="G149" s="47"/>
      <c r="H149" s="48"/>
    </row>
    <row r="150" spans="1:8" s="10" customFormat="1" ht="12.75" customHeight="1">
      <c r="A150" s="1">
        <v>19</v>
      </c>
      <c r="B150" s="109" t="s">
        <v>442</v>
      </c>
      <c r="C150" s="110">
        <v>2020</v>
      </c>
      <c r="D150" s="111">
        <v>5400</v>
      </c>
      <c r="E150" s="3"/>
      <c r="F150" s="47"/>
      <c r="G150" s="47"/>
      <c r="H150" s="48"/>
    </row>
    <row r="151" spans="1:8" s="10" customFormat="1" ht="12.75" customHeight="1">
      <c r="A151" s="1">
        <v>20</v>
      </c>
      <c r="B151" s="109" t="s">
        <v>361</v>
      </c>
      <c r="C151" s="110">
        <v>2020</v>
      </c>
      <c r="D151" s="111">
        <v>500</v>
      </c>
      <c r="E151" s="3"/>
      <c r="F151" s="47"/>
      <c r="G151" s="47"/>
      <c r="H151" s="48"/>
    </row>
    <row r="152" spans="1:8" s="10" customFormat="1" ht="12.75" customHeight="1">
      <c r="A152" s="1">
        <v>21</v>
      </c>
      <c r="B152" s="109" t="s">
        <v>572</v>
      </c>
      <c r="C152" s="110">
        <v>2020</v>
      </c>
      <c r="D152" s="111">
        <v>9769.06</v>
      </c>
      <c r="E152" s="3"/>
      <c r="F152" s="47"/>
      <c r="G152" s="47"/>
      <c r="H152" s="48"/>
    </row>
    <row r="153" spans="1:8" s="10" customFormat="1" ht="12.75" customHeight="1">
      <c r="A153" s="1">
        <v>22</v>
      </c>
      <c r="B153" s="109" t="s">
        <v>362</v>
      </c>
      <c r="C153" s="110">
        <v>2020</v>
      </c>
      <c r="D153" s="111">
        <v>3200</v>
      </c>
      <c r="E153" s="3"/>
      <c r="F153" s="11"/>
      <c r="G153" s="11"/>
      <c r="H153" s="11"/>
    </row>
    <row r="154" spans="1:8" s="10" customFormat="1" ht="12.75" customHeight="1">
      <c r="A154" s="1">
        <v>23</v>
      </c>
      <c r="B154" s="109" t="s">
        <v>363</v>
      </c>
      <c r="C154" s="110">
        <v>2020</v>
      </c>
      <c r="D154" s="111">
        <v>2499</v>
      </c>
      <c r="E154" s="3"/>
      <c r="F154" s="11"/>
      <c r="G154" s="11"/>
      <c r="H154" s="11"/>
    </row>
    <row r="155" spans="1:5" s="10" customFormat="1" ht="12.75" customHeight="1">
      <c r="A155" s="1">
        <v>24</v>
      </c>
      <c r="B155" s="109" t="s">
        <v>364</v>
      </c>
      <c r="C155" s="110">
        <v>2021</v>
      </c>
      <c r="D155" s="111">
        <v>4400</v>
      </c>
      <c r="E155" s="3"/>
    </row>
    <row r="156" spans="1:5" s="10" customFormat="1" ht="12.75" customHeight="1">
      <c r="A156" s="1">
        <v>25</v>
      </c>
      <c r="B156" s="109" t="s">
        <v>365</v>
      </c>
      <c r="C156" s="110">
        <v>2021</v>
      </c>
      <c r="D156" s="111">
        <v>349</v>
      </c>
      <c r="E156" s="3"/>
    </row>
    <row r="157" spans="1:5" s="10" customFormat="1" ht="12.75" customHeight="1">
      <c r="A157" s="1">
        <v>26</v>
      </c>
      <c r="B157" s="109" t="s">
        <v>366</v>
      </c>
      <c r="C157" s="110">
        <v>2021</v>
      </c>
      <c r="D157" s="111">
        <v>799</v>
      </c>
      <c r="E157" s="3"/>
    </row>
    <row r="158" spans="1:8" s="10" customFormat="1" ht="12.75" customHeight="1">
      <c r="A158" s="1">
        <v>27</v>
      </c>
      <c r="B158" s="109" t="s">
        <v>367</v>
      </c>
      <c r="C158" s="110">
        <v>2021</v>
      </c>
      <c r="D158" s="111">
        <v>1644</v>
      </c>
      <c r="E158" s="3"/>
      <c r="F158" s="47"/>
      <c r="G158" s="47"/>
      <c r="H158" s="48"/>
    </row>
    <row r="159" spans="1:8" s="10" customFormat="1" ht="12.75" customHeight="1">
      <c r="A159" s="1">
        <v>28</v>
      </c>
      <c r="B159" s="109" t="s">
        <v>368</v>
      </c>
      <c r="C159" s="110">
        <v>2021</v>
      </c>
      <c r="D159" s="111">
        <v>99</v>
      </c>
      <c r="E159" s="3"/>
      <c r="F159" s="47"/>
      <c r="G159" s="47"/>
      <c r="H159" s="48"/>
    </row>
    <row r="160" spans="1:8" s="10" customFormat="1" ht="12.75" customHeight="1">
      <c r="A160" s="1">
        <v>29</v>
      </c>
      <c r="B160" s="109" t="s">
        <v>369</v>
      </c>
      <c r="C160" s="110">
        <v>2021</v>
      </c>
      <c r="D160" s="111">
        <v>8450</v>
      </c>
      <c r="E160" s="3"/>
      <c r="F160" s="47"/>
      <c r="G160" s="47"/>
      <c r="H160" s="48"/>
    </row>
    <row r="161" spans="1:8" s="10" customFormat="1" ht="12.75" customHeight="1">
      <c r="A161" s="1">
        <v>30</v>
      </c>
      <c r="B161" s="109" t="s">
        <v>371</v>
      </c>
      <c r="C161" s="110">
        <v>2021</v>
      </c>
      <c r="D161" s="111">
        <v>2780</v>
      </c>
      <c r="E161" s="3"/>
      <c r="F161" s="47"/>
      <c r="G161" s="47"/>
      <c r="H161" s="48"/>
    </row>
    <row r="162" spans="1:8" s="10" customFormat="1" ht="12.75" customHeight="1">
      <c r="A162" s="1">
        <v>31</v>
      </c>
      <c r="B162" s="109" t="s">
        <v>370</v>
      </c>
      <c r="C162" s="110">
        <v>2021</v>
      </c>
      <c r="D162" s="111">
        <v>4426.77</v>
      </c>
      <c r="E162" s="3"/>
      <c r="F162" s="47"/>
      <c r="G162" s="47"/>
      <c r="H162" s="48"/>
    </row>
    <row r="163" spans="1:8" s="10" customFormat="1" ht="12.75" customHeight="1">
      <c r="A163" s="1">
        <v>32</v>
      </c>
      <c r="B163" s="109" t="s">
        <v>573</v>
      </c>
      <c r="C163" s="110">
        <v>2021</v>
      </c>
      <c r="D163" s="111">
        <v>11999</v>
      </c>
      <c r="E163" s="3"/>
      <c r="F163" s="47"/>
      <c r="G163" s="47"/>
      <c r="H163" s="48"/>
    </row>
    <row r="164" spans="1:8" s="10" customFormat="1" ht="12.75" customHeight="1">
      <c r="A164" s="1">
        <v>33</v>
      </c>
      <c r="B164" s="109" t="s">
        <v>574</v>
      </c>
      <c r="C164" s="110">
        <v>2021</v>
      </c>
      <c r="D164" s="111">
        <v>11999</v>
      </c>
      <c r="E164" s="3"/>
      <c r="F164" s="47"/>
      <c r="G164" s="47"/>
      <c r="H164" s="48"/>
    </row>
    <row r="165" spans="1:8" s="10" customFormat="1" ht="12.75" customHeight="1">
      <c r="A165" s="1">
        <v>34</v>
      </c>
      <c r="B165" s="109" t="s">
        <v>575</v>
      </c>
      <c r="C165" s="110">
        <v>2021</v>
      </c>
      <c r="D165" s="111">
        <v>10990</v>
      </c>
      <c r="E165" s="3"/>
      <c r="F165" s="47"/>
      <c r="G165" s="47"/>
      <c r="H165" s="48"/>
    </row>
    <row r="166" spans="1:8" s="10" customFormat="1" ht="12.75" customHeight="1">
      <c r="A166" s="1">
        <v>35</v>
      </c>
      <c r="B166" s="109" t="s">
        <v>576</v>
      </c>
      <c r="C166" s="110">
        <v>2021</v>
      </c>
      <c r="D166" s="111">
        <v>2119</v>
      </c>
      <c r="E166" s="3"/>
      <c r="F166" s="47"/>
      <c r="G166" s="47"/>
      <c r="H166" s="48"/>
    </row>
    <row r="167" spans="1:8" s="10" customFormat="1" ht="12.75" customHeight="1">
      <c r="A167" s="1">
        <v>36</v>
      </c>
      <c r="B167" s="109" t="s">
        <v>579</v>
      </c>
      <c r="C167" s="110">
        <v>2021</v>
      </c>
      <c r="D167" s="111">
        <v>1500</v>
      </c>
      <c r="E167" s="3"/>
      <c r="F167" s="47"/>
      <c r="G167" s="47"/>
      <c r="H167" s="48"/>
    </row>
    <row r="168" spans="1:4" ht="12.75" customHeight="1">
      <c r="A168" s="153" t="s">
        <v>0</v>
      </c>
      <c r="B168" s="153"/>
      <c r="C168" s="153"/>
      <c r="D168" s="22">
        <f>SUM(D132:D167)</f>
        <v>143728.65999999997</v>
      </c>
    </row>
    <row r="169" spans="1:4" ht="12.75">
      <c r="A169" s="166" t="s">
        <v>77</v>
      </c>
      <c r="B169" s="166"/>
      <c r="C169" s="166"/>
      <c r="D169" s="166"/>
    </row>
    <row r="170" spans="1:5" s="10" customFormat="1" ht="12.75" customHeight="1">
      <c r="A170" s="1">
        <v>1</v>
      </c>
      <c r="B170" s="109" t="s">
        <v>328</v>
      </c>
      <c r="C170" s="110">
        <v>2018</v>
      </c>
      <c r="D170" s="111">
        <v>2119</v>
      </c>
      <c r="E170" s="3"/>
    </row>
    <row r="171" spans="1:5" s="10" customFormat="1" ht="12.75" customHeight="1">
      <c r="A171" s="1">
        <v>2</v>
      </c>
      <c r="B171" s="109" t="s">
        <v>329</v>
      </c>
      <c r="C171" s="110">
        <v>2020</v>
      </c>
      <c r="D171" s="111">
        <v>159.99</v>
      </c>
      <c r="E171" s="3"/>
    </row>
    <row r="172" spans="1:5" s="10" customFormat="1" ht="12" customHeight="1">
      <c r="A172" s="153" t="s">
        <v>0</v>
      </c>
      <c r="B172" s="153"/>
      <c r="C172" s="153"/>
      <c r="D172" s="23">
        <f>SUM(D170:D171)</f>
        <v>2278.99</v>
      </c>
      <c r="E172" s="3"/>
    </row>
    <row r="173" spans="1:5" s="10" customFormat="1" ht="12.75" customHeight="1">
      <c r="A173" s="172" t="s">
        <v>78</v>
      </c>
      <c r="B173" s="173"/>
      <c r="C173" s="173"/>
      <c r="D173" s="174"/>
      <c r="E173" s="3"/>
    </row>
    <row r="174" spans="1:5" s="10" customFormat="1" ht="12.75" customHeight="1">
      <c r="A174" s="1"/>
      <c r="B174" s="109" t="s">
        <v>83</v>
      </c>
      <c r="C174" s="110"/>
      <c r="D174" s="111"/>
      <c r="E174" s="3"/>
    </row>
    <row r="175" spans="1:5" s="10" customFormat="1" ht="12.75">
      <c r="A175" s="166" t="s">
        <v>79</v>
      </c>
      <c r="B175" s="166"/>
      <c r="C175" s="166"/>
      <c r="D175" s="166"/>
      <c r="E175" s="3"/>
    </row>
    <row r="176" spans="1:8" s="10" customFormat="1" ht="12.75" customHeight="1">
      <c r="A176" s="1">
        <v>1</v>
      </c>
      <c r="B176" s="109" t="s">
        <v>332</v>
      </c>
      <c r="C176" s="110">
        <v>2020</v>
      </c>
      <c r="D176" s="111">
        <v>2735.86</v>
      </c>
      <c r="E176" s="3"/>
      <c r="F176" s="47"/>
      <c r="G176" s="47"/>
      <c r="H176" s="112"/>
    </row>
    <row r="177" spans="1:8" s="10" customFormat="1" ht="12.75" customHeight="1">
      <c r="A177" s="1">
        <v>2</v>
      </c>
      <c r="B177" s="109" t="s">
        <v>333</v>
      </c>
      <c r="C177" s="110">
        <v>2020</v>
      </c>
      <c r="D177" s="111">
        <v>499</v>
      </c>
      <c r="E177" s="3"/>
      <c r="F177" s="47"/>
      <c r="G177" s="47"/>
      <c r="H177" s="112"/>
    </row>
    <row r="178" spans="1:8" s="10" customFormat="1" ht="12.75" customHeight="1">
      <c r="A178" s="1">
        <v>3</v>
      </c>
      <c r="B178" s="109" t="s">
        <v>554</v>
      </c>
      <c r="C178" s="110">
        <v>2021</v>
      </c>
      <c r="D178" s="111">
        <v>11708.06</v>
      </c>
      <c r="E178" s="3"/>
      <c r="F178" s="47"/>
      <c r="G178" s="47"/>
      <c r="H178" s="112"/>
    </row>
    <row r="179" spans="1:5" s="10" customFormat="1" ht="12.75">
      <c r="A179" s="153" t="s">
        <v>0</v>
      </c>
      <c r="B179" s="153"/>
      <c r="C179" s="153"/>
      <c r="D179" s="23">
        <f>SUM(D176:D178)</f>
        <v>14942.92</v>
      </c>
      <c r="E179" s="3"/>
    </row>
    <row r="180" spans="1:5" s="10" customFormat="1" ht="12.75">
      <c r="A180" s="166" t="s">
        <v>80</v>
      </c>
      <c r="B180" s="166"/>
      <c r="C180" s="166"/>
      <c r="D180" s="166"/>
      <c r="E180" s="3"/>
    </row>
    <row r="181" spans="1:5" s="10" customFormat="1" ht="12.75" customHeight="1">
      <c r="A181" s="1">
        <v>1</v>
      </c>
      <c r="B181" s="109" t="s">
        <v>342</v>
      </c>
      <c r="C181" s="110">
        <v>2017</v>
      </c>
      <c r="D181" s="111">
        <v>499</v>
      </c>
      <c r="E181" s="3"/>
    </row>
    <row r="182" spans="1:5" s="10" customFormat="1" ht="12.75" customHeight="1">
      <c r="A182" s="1">
        <v>2</v>
      </c>
      <c r="B182" s="109" t="s">
        <v>337</v>
      </c>
      <c r="C182" s="110">
        <v>2018</v>
      </c>
      <c r="D182" s="111">
        <v>89.99</v>
      </c>
      <c r="E182" s="3"/>
    </row>
    <row r="183" spans="1:5" s="10" customFormat="1" ht="12.75" customHeight="1">
      <c r="A183" s="1">
        <v>3</v>
      </c>
      <c r="B183" s="109" t="s">
        <v>343</v>
      </c>
      <c r="C183" s="110">
        <v>2020</v>
      </c>
      <c r="D183" s="111">
        <v>1302.57</v>
      </c>
      <c r="E183" s="3"/>
    </row>
    <row r="184" spans="1:5" s="10" customFormat="1" ht="12.75" customHeight="1">
      <c r="A184" s="1">
        <v>4</v>
      </c>
      <c r="B184" s="109" t="s">
        <v>484</v>
      </c>
      <c r="C184" s="110">
        <v>2020</v>
      </c>
      <c r="D184" s="111">
        <v>140</v>
      </c>
      <c r="E184" s="3"/>
    </row>
    <row r="185" spans="1:5" s="10" customFormat="1" ht="12.75" customHeight="1">
      <c r="A185" s="1">
        <v>5</v>
      </c>
      <c r="B185" s="109" t="s">
        <v>344</v>
      </c>
      <c r="C185" s="110">
        <v>2020</v>
      </c>
      <c r="D185" s="111">
        <v>129.15</v>
      </c>
      <c r="E185" s="3"/>
    </row>
    <row r="186" spans="1:8" s="10" customFormat="1" ht="12.75" customHeight="1">
      <c r="A186" s="1">
        <v>6</v>
      </c>
      <c r="B186" s="109" t="s">
        <v>345</v>
      </c>
      <c r="C186" s="110">
        <v>2020</v>
      </c>
      <c r="D186" s="111">
        <v>499</v>
      </c>
      <c r="E186" s="3"/>
      <c r="F186" s="52"/>
      <c r="G186" s="52"/>
      <c r="H186" s="52"/>
    </row>
    <row r="187" spans="1:8" s="10" customFormat="1" ht="12.75" customHeight="1">
      <c r="A187" s="1">
        <v>7</v>
      </c>
      <c r="B187" s="109" t="s">
        <v>485</v>
      </c>
      <c r="C187" s="110">
        <v>2021</v>
      </c>
      <c r="D187" s="111">
        <v>379</v>
      </c>
      <c r="E187" s="3"/>
      <c r="F187" s="52"/>
      <c r="G187" s="52"/>
      <c r="H187" s="52"/>
    </row>
    <row r="188" spans="1:8" s="10" customFormat="1" ht="12.75" customHeight="1">
      <c r="A188" s="1">
        <v>8</v>
      </c>
      <c r="B188" s="109" t="s">
        <v>486</v>
      </c>
      <c r="C188" s="110">
        <v>2021</v>
      </c>
      <c r="D188" s="111">
        <v>289</v>
      </c>
      <c r="E188" s="3"/>
      <c r="F188" s="52"/>
      <c r="G188" s="52"/>
      <c r="H188" s="52"/>
    </row>
    <row r="189" spans="1:8" s="10" customFormat="1" ht="12.75">
      <c r="A189" s="153" t="s">
        <v>0</v>
      </c>
      <c r="B189" s="153"/>
      <c r="C189" s="153"/>
      <c r="D189" s="22">
        <f>SUM(D181:D188)</f>
        <v>3327.71</v>
      </c>
      <c r="E189" s="3"/>
      <c r="F189" s="52"/>
      <c r="G189" s="52"/>
      <c r="H189" s="52"/>
    </row>
    <row r="190" spans="1:8" s="10" customFormat="1" ht="12.75">
      <c r="A190" s="166" t="s">
        <v>81</v>
      </c>
      <c r="B190" s="166"/>
      <c r="C190" s="166"/>
      <c r="D190" s="166"/>
      <c r="E190" s="3"/>
      <c r="F190" s="52"/>
      <c r="G190" s="52"/>
      <c r="H190" s="52"/>
    </row>
    <row r="191" spans="1:8" s="10" customFormat="1" ht="12.75" customHeight="1">
      <c r="A191" s="1">
        <v>1</v>
      </c>
      <c r="B191" s="109" t="s">
        <v>415</v>
      </c>
      <c r="C191" s="110">
        <v>2017</v>
      </c>
      <c r="D191" s="111">
        <v>1039</v>
      </c>
      <c r="E191" s="3"/>
      <c r="F191" s="47"/>
      <c r="G191" s="47"/>
      <c r="H191" s="48"/>
    </row>
    <row r="192" spans="1:8" s="10" customFormat="1" ht="12.75" customHeight="1">
      <c r="A192" s="1">
        <v>2</v>
      </c>
      <c r="B192" s="109" t="s">
        <v>416</v>
      </c>
      <c r="C192" s="110">
        <v>2018</v>
      </c>
      <c r="D192" s="111">
        <v>4398.48</v>
      </c>
      <c r="E192" s="3"/>
      <c r="F192" s="47"/>
      <c r="G192" s="47"/>
      <c r="H192" s="48"/>
    </row>
    <row r="193" spans="1:8" s="10" customFormat="1" ht="12.75" customHeight="1">
      <c r="A193" s="1">
        <v>3</v>
      </c>
      <c r="B193" s="109" t="s">
        <v>414</v>
      </c>
      <c r="C193" s="110">
        <v>2018</v>
      </c>
      <c r="D193" s="111">
        <v>5000</v>
      </c>
      <c r="E193" s="3"/>
      <c r="F193" s="47"/>
      <c r="G193" s="47"/>
      <c r="H193" s="48"/>
    </row>
    <row r="194" spans="1:8" s="10" customFormat="1" ht="12.75" customHeight="1">
      <c r="A194" s="1">
        <v>4</v>
      </c>
      <c r="B194" s="109" t="s">
        <v>413</v>
      </c>
      <c r="C194" s="110">
        <v>2019</v>
      </c>
      <c r="D194" s="111">
        <v>252</v>
      </c>
      <c r="E194" s="3"/>
      <c r="F194" s="47"/>
      <c r="G194" s="47"/>
      <c r="H194" s="48"/>
    </row>
    <row r="195" spans="1:8" s="10" customFormat="1" ht="12.75" customHeight="1">
      <c r="A195" s="1">
        <v>5</v>
      </c>
      <c r="B195" s="109" t="s">
        <v>412</v>
      </c>
      <c r="C195" s="110">
        <v>2019</v>
      </c>
      <c r="D195" s="111">
        <v>270</v>
      </c>
      <c r="E195" s="3"/>
      <c r="F195" s="47"/>
      <c r="G195" s="47"/>
      <c r="H195" s="48"/>
    </row>
    <row r="196" spans="1:8" s="10" customFormat="1" ht="12.75" customHeight="1">
      <c r="A196" s="1">
        <v>6</v>
      </c>
      <c r="B196" s="109" t="s">
        <v>411</v>
      </c>
      <c r="C196" s="110">
        <v>2019</v>
      </c>
      <c r="D196" s="111">
        <v>2700</v>
      </c>
      <c r="E196" s="3"/>
      <c r="F196" s="47"/>
      <c r="G196" s="47"/>
      <c r="H196" s="48"/>
    </row>
    <row r="197" spans="1:8" s="10" customFormat="1" ht="12.75" customHeight="1">
      <c r="A197" s="1">
        <v>7</v>
      </c>
      <c r="B197" s="109" t="s">
        <v>496</v>
      </c>
      <c r="C197" s="110">
        <v>2020</v>
      </c>
      <c r="D197" s="111">
        <v>10120</v>
      </c>
      <c r="E197" s="3"/>
      <c r="F197" s="47"/>
      <c r="G197" s="47"/>
      <c r="H197" s="48"/>
    </row>
    <row r="198" spans="1:8" s="10" customFormat="1" ht="12.75" customHeight="1">
      <c r="A198" s="1">
        <v>8</v>
      </c>
      <c r="B198" s="109" t="s">
        <v>495</v>
      </c>
      <c r="C198" s="110">
        <v>2020</v>
      </c>
      <c r="D198" s="111">
        <v>11120</v>
      </c>
      <c r="E198" s="3"/>
      <c r="F198" s="47"/>
      <c r="G198" s="47"/>
      <c r="H198" s="48"/>
    </row>
    <row r="199" spans="1:8" s="10" customFormat="1" ht="12.75">
      <c r="A199" s="1">
        <v>9</v>
      </c>
      <c r="B199" s="109" t="s">
        <v>497</v>
      </c>
      <c r="C199" s="110">
        <v>2020</v>
      </c>
      <c r="D199" s="111">
        <v>990</v>
      </c>
      <c r="E199" s="3"/>
      <c r="F199" s="47"/>
      <c r="G199" s="47"/>
      <c r="H199" s="48"/>
    </row>
    <row r="200" spans="1:8" s="10" customFormat="1" ht="12.75" customHeight="1">
      <c r="A200" s="1">
        <v>10</v>
      </c>
      <c r="B200" s="109" t="s">
        <v>498</v>
      </c>
      <c r="C200" s="110">
        <v>2020</v>
      </c>
      <c r="D200" s="111">
        <v>27390</v>
      </c>
      <c r="E200" s="3"/>
      <c r="F200" s="47"/>
      <c r="G200" s="47"/>
      <c r="H200" s="48"/>
    </row>
    <row r="201" spans="1:8" s="10" customFormat="1" ht="12.75">
      <c r="A201" s="1">
        <v>11</v>
      </c>
      <c r="B201" s="109" t="s">
        <v>499</v>
      </c>
      <c r="C201" s="110">
        <v>2020</v>
      </c>
      <c r="D201" s="111">
        <v>880</v>
      </c>
      <c r="E201" s="3"/>
      <c r="F201" s="47"/>
      <c r="G201" s="47"/>
      <c r="H201" s="48"/>
    </row>
    <row r="202" spans="1:8" s="10" customFormat="1" ht="12.75" customHeight="1">
      <c r="A202" s="1">
        <v>12</v>
      </c>
      <c r="B202" s="109" t="s">
        <v>410</v>
      </c>
      <c r="C202" s="110">
        <v>2020</v>
      </c>
      <c r="D202" s="111">
        <v>1100</v>
      </c>
      <c r="E202" s="3"/>
      <c r="F202" s="47"/>
      <c r="G202" s="47"/>
      <c r="H202" s="48"/>
    </row>
    <row r="203" spans="1:8" s="10" customFormat="1" ht="12.75" customHeight="1">
      <c r="A203" s="1">
        <v>13</v>
      </c>
      <c r="B203" s="109" t="s">
        <v>409</v>
      </c>
      <c r="C203" s="110">
        <v>2021</v>
      </c>
      <c r="D203" s="111">
        <v>570</v>
      </c>
      <c r="E203" s="3"/>
      <c r="F203" s="47"/>
      <c r="G203" s="47"/>
      <c r="H203" s="48"/>
    </row>
    <row r="204" spans="1:5" s="10" customFormat="1" ht="12.75" customHeight="1">
      <c r="A204" s="1">
        <v>14</v>
      </c>
      <c r="B204" s="109" t="s">
        <v>329</v>
      </c>
      <c r="C204" s="110">
        <v>2021</v>
      </c>
      <c r="D204" s="111">
        <v>576.87</v>
      </c>
      <c r="E204" s="3"/>
    </row>
    <row r="205" spans="1:5" s="10" customFormat="1" ht="12.75" customHeight="1">
      <c r="A205" s="1">
        <v>15</v>
      </c>
      <c r="B205" s="109" t="s">
        <v>490</v>
      </c>
      <c r="C205" s="110">
        <v>2021</v>
      </c>
      <c r="D205" s="111">
        <v>419.6</v>
      </c>
      <c r="E205" s="3"/>
    </row>
    <row r="206" spans="1:5" s="10" customFormat="1" ht="12.75" customHeight="1">
      <c r="A206" s="1">
        <v>16</v>
      </c>
      <c r="B206" s="109" t="s">
        <v>500</v>
      </c>
      <c r="C206" s="110">
        <v>2021</v>
      </c>
      <c r="D206" s="111">
        <v>399</v>
      </c>
      <c r="E206" s="3"/>
    </row>
    <row r="207" spans="1:5" s="10" customFormat="1" ht="12.75" customHeight="1">
      <c r="A207" s="1">
        <v>17</v>
      </c>
      <c r="B207" s="109" t="s">
        <v>501</v>
      </c>
      <c r="C207" s="110">
        <v>2021</v>
      </c>
      <c r="D207" s="111">
        <v>1599.5</v>
      </c>
      <c r="E207" s="3"/>
    </row>
    <row r="208" spans="1:5" s="10" customFormat="1" ht="12.75" customHeight="1">
      <c r="A208" s="1">
        <v>18</v>
      </c>
      <c r="B208" s="109" t="s">
        <v>502</v>
      </c>
      <c r="C208" s="110">
        <v>2021</v>
      </c>
      <c r="D208" s="111">
        <v>5904</v>
      </c>
      <c r="E208" s="3"/>
    </row>
    <row r="209" spans="1:5" s="10" customFormat="1" ht="12.75" customHeight="1">
      <c r="A209" s="1">
        <v>19</v>
      </c>
      <c r="B209" s="109" t="s">
        <v>503</v>
      </c>
      <c r="C209" s="110">
        <v>2021</v>
      </c>
      <c r="D209" s="111">
        <v>504.3</v>
      </c>
      <c r="E209" s="3"/>
    </row>
    <row r="210" spans="1:8" s="10" customFormat="1" ht="12.75" customHeight="1">
      <c r="A210" s="1">
        <v>20</v>
      </c>
      <c r="B210" s="109" t="s">
        <v>504</v>
      </c>
      <c r="C210" s="110">
        <v>2021</v>
      </c>
      <c r="D210" s="111">
        <v>3985.2</v>
      </c>
      <c r="E210" s="3"/>
      <c r="F210" s="47"/>
      <c r="G210" s="47"/>
      <c r="H210" s="48"/>
    </row>
    <row r="211" spans="1:8" s="10" customFormat="1" ht="12.75" customHeight="1">
      <c r="A211" s="1">
        <v>21</v>
      </c>
      <c r="B211" s="109" t="s">
        <v>501</v>
      </c>
      <c r="C211" s="110">
        <v>2021</v>
      </c>
      <c r="D211" s="111">
        <v>602.7</v>
      </c>
      <c r="E211" s="3"/>
      <c r="F211" s="52"/>
      <c r="G211" s="52"/>
      <c r="H211" s="52"/>
    </row>
    <row r="212" spans="1:8" s="10" customFormat="1" ht="12.75" customHeight="1">
      <c r="A212" s="1">
        <v>22</v>
      </c>
      <c r="B212" s="109" t="s">
        <v>505</v>
      </c>
      <c r="C212" s="110">
        <v>2021</v>
      </c>
      <c r="D212" s="111">
        <v>7011</v>
      </c>
      <c r="E212" s="3"/>
      <c r="F212" s="47"/>
      <c r="G212" s="47"/>
      <c r="H212" s="48"/>
    </row>
    <row r="213" spans="1:8" s="10" customFormat="1" ht="12.75" customHeight="1">
      <c r="A213" s="1">
        <v>23</v>
      </c>
      <c r="B213" s="109" t="s">
        <v>506</v>
      </c>
      <c r="C213" s="110">
        <v>2021</v>
      </c>
      <c r="D213" s="111">
        <v>1648.2</v>
      </c>
      <c r="E213" s="3"/>
      <c r="F213" s="47"/>
      <c r="G213" s="47"/>
      <c r="H213" s="48"/>
    </row>
    <row r="214" spans="1:8" s="10" customFormat="1" ht="12.75" customHeight="1">
      <c r="A214" s="1">
        <v>24</v>
      </c>
      <c r="B214" s="109" t="s">
        <v>329</v>
      </c>
      <c r="C214" s="110">
        <v>2022</v>
      </c>
      <c r="D214" s="111">
        <v>338.25</v>
      </c>
      <c r="E214" s="3"/>
      <c r="F214" s="47"/>
      <c r="G214" s="47"/>
      <c r="H214" s="48"/>
    </row>
    <row r="215" spans="1:8" s="10" customFormat="1" ht="12.75" customHeight="1">
      <c r="A215" s="1">
        <v>25</v>
      </c>
      <c r="B215" s="109" t="s">
        <v>507</v>
      </c>
      <c r="C215" s="110">
        <v>2022</v>
      </c>
      <c r="D215" s="111">
        <v>3999</v>
      </c>
      <c r="E215" s="3"/>
      <c r="F215" s="47"/>
      <c r="G215" s="47"/>
      <c r="H215" s="48"/>
    </row>
    <row r="216" spans="1:8" s="10" customFormat="1" ht="12.75" customHeight="1">
      <c r="A216" s="1">
        <v>26</v>
      </c>
      <c r="B216" s="109" t="s">
        <v>508</v>
      </c>
      <c r="C216" s="110">
        <v>2022</v>
      </c>
      <c r="D216" s="111">
        <v>4120.3</v>
      </c>
      <c r="E216" s="3"/>
      <c r="F216" s="47"/>
      <c r="G216" s="47"/>
      <c r="H216" s="48"/>
    </row>
    <row r="217" spans="1:8" s="10" customFormat="1" ht="12.75" customHeight="1">
      <c r="A217" s="1">
        <v>27</v>
      </c>
      <c r="B217" s="109" t="s">
        <v>509</v>
      </c>
      <c r="C217" s="110">
        <v>2022</v>
      </c>
      <c r="D217" s="111">
        <v>7704.72</v>
      </c>
      <c r="E217" s="3"/>
      <c r="F217" s="47"/>
      <c r="G217" s="47"/>
      <c r="H217" s="48"/>
    </row>
    <row r="218" spans="1:8" s="10" customFormat="1" ht="12.75" customHeight="1">
      <c r="A218" s="1">
        <v>28</v>
      </c>
      <c r="B218" s="109" t="s">
        <v>510</v>
      </c>
      <c r="C218" s="110">
        <v>2022</v>
      </c>
      <c r="D218" s="111">
        <v>3138.96</v>
      </c>
      <c r="E218" s="3"/>
      <c r="F218" s="52"/>
      <c r="G218" s="52"/>
      <c r="H218" s="52"/>
    </row>
    <row r="219" spans="1:8" s="10" customFormat="1" ht="12.75">
      <c r="A219" s="153" t="s">
        <v>0</v>
      </c>
      <c r="B219" s="153"/>
      <c r="C219" s="153"/>
      <c r="D219" s="23">
        <f>SUM(D191:D218)</f>
        <v>107781.08</v>
      </c>
      <c r="E219" s="3"/>
      <c r="F219" s="47"/>
      <c r="G219" s="47"/>
      <c r="H219" s="48"/>
    </row>
    <row r="220" spans="1:8" s="10" customFormat="1" ht="12.75">
      <c r="A220" s="166" t="s">
        <v>488</v>
      </c>
      <c r="B220" s="166"/>
      <c r="C220" s="166"/>
      <c r="D220" s="166"/>
      <c r="E220" s="3"/>
      <c r="F220" s="47"/>
      <c r="G220" s="47"/>
      <c r="H220" s="48"/>
    </row>
    <row r="221" spans="1:8" s="10" customFormat="1" ht="12.75" customHeight="1">
      <c r="A221" s="1">
        <v>1</v>
      </c>
      <c r="B221" s="109" t="s">
        <v>420</v>
      </c>
      <c r="C221" s="110">
        <v>2017</v>
      </c>
      <c r="D221" s="111">
        <v>2062.97</v>
      </c>
      <c r="E221" s="3"/>
      <c r="F221" s="47"/>
      <c r="G221" s="47"/>
      <c r="H221" s="48"/>
    </row>
    <row r="222" spans="1:8" s="10" customFormat="1" ht="12.75" customHeight="1">
      <c r="A222" s="1">
        <v>2</v>
      </c>
      <c r="B222" s="109" t="s">
        <v>407</v>
      </c>
      <c r="C222" s="110">
        <v>2018</v>
      </c>
      <c r="D222" s="111">
        <v>1803.97</v>
      </c>
      <c r="E222" s="3"/>
      <c r="F222" s="52"/>
      <c r="G222" s="52"/>
      <c r="H222" s="52"/>
    </row>
    <row r="223" spans="1:8" s="10" customFormat="1" ht="12.75" customHeight="1">
      <c r="A223" s="1">
        <v>3</v>
      </c>
      <c r="B223" s="109" t="s">
        <v>514</v>
      </c>
      <c r="C223" s="110">
        <v>2018</v>
      </c>
      <c r="D223" s="111">
        <f>3*1899</f>
        <v>5697</v>
      </c>
      <c r="E223" s="3"/>
      <c r="F223" s="47"/>
      <c r="G223" s="47"/>
      <c r="H223" s="48"/>
    </row>
    <row r="224" spans="1:8" s="10" customFormat="1" ht="12.75" customHeight="1">
      <c r="A224" s="1">
        <v>4</v>
      </c>
      <c r="B224" s="109" t="s">
        <v>406</v>
      </c>
      <c r="C224" s="110">
        <v>2018</v>
      </c>
      <c r="D224" s="111">
        <v>1350</v>
      </c>
      <c r="E224" s="3"/>
      <c r="F224" s="47"/>
      <c r="G224" s="47"/>
      <c r="H224" s="48"/>
    </row>
    <row r="225" spans="1:8" s="10" customFormat="1" ht="12.75" customHeight="1">
      <c r="A225" s="1">
        <v>5</v>
      </c>
      <c r="B225" s="109" t="s">
        <v>405</v>
      </c>
      <c r="C225" s="110">
        <v>2018</v>
      </c>
      <c r="D225" s="111">
        <v>1350</v>
      </c>
      <c r="E225" s="3"/>
      <c r="F225" s="47"/>
      <c r="G225" s="47"/>
      <c r="H225" s="48"/>
    </row>
    <row r="226" spans="1:8" s="10" customFormat="1" ht="12.75" customHeight="1">
      <c r="A226" s="1">
        <v>6</v>
      </c>
      <c r="B226" s="109" t="s">
        <v>424</v>
      </c>
      <c r="C226" s="110">
        <v>2019</v>
      </c>
      <c r="D226" s="111">
        <v>2900</v>
      </c>
      <c r="E226" s="3"/>
      <c r="F226" s="47"/>
      <c r="G226" s="47"/>
      <c r="H226" s="48"/>
    </row>
    <row r="227" spans="1:8" s="10" customFormat="1" ht="12.75" customHeight="1">
      <c r="A227" s="1">
        <v>7</v>
      </c>
      <c r="B227" s="109" t="s">
        <v>408</v>
      </c>
      <c r="C227" s="110">
        <v>2019</v>
      </c>
      <c r="D227" s="111">
        <v>999.99</v>
      </c>
      <c r="E227" s="3"/>
      <c r="F227" s="47"/>
      <c r="G227" s="47"/>
      <c r="H227" s="48"/>
    </row>
    <row r="228" spans="1:8" s="10" customFormat="1" ht="12.75" customHeight="1">
      <c r="A228" s="1">
        <v>8</v>
      </c>
      <c r="B228" s="109" t="s">
        <v>404</v>
      </c>
      <c r="C228" s="110">
        <v>2019</v>
      </c>
      <c r="D228" s="111">
        <v>900</v>
      </c>
      <c r="E228" s="3"/>
      <c r="F228" s="47"/>
      <c r="G228" s="47"/>
      <c r="H228" s="48"/>
    </row>
    <row r="229" spans="1:8" s="10" customFormat="1" ht="12.75" customHeight="1">
      <c r="A229" s="1">
        <v>9</v>
      </c>
      <c r="B229" s="109" t="s">
        <v>427</v>
      </c>
      <c r="C229" s="110">
        <v>2020</v>
      </c>
      <c r="D229" s="111">
        <v>1690</v>
      </c>
      <c r="E229" s="3"/>
      <c r="F229" s="47"/>
      <c r="G229" s="47"/>
      <c r="H229" s="48"/>
    </row>
    <row r="230" spans="1:8" s="10" customFormat="1" ht="12.75" customHeight="1">
      <c r="A230" s="1">
        <v>10</v>
      </c>
      <c r="B230" s="109" t="s">
        <v>515</v>
      </c>
      <c r="C230" s="110">
        <v>2020</v>
      </c>
      <c r="D230" s="111">
        <v>10120</v>
      </c>
      <c r="E230" s="3"/>
      <c r="F230" s="47"/>
      <c r="G230" s="47"/>
      <c r="H230" s="48"/>
    </row>
    <row r="231" spans="1:5" s="10" customFormat="1" ht="12.75" customHeight="1">
      <c r="A231" s="1">
        <v>11</v>
      </c>
      <c r="B231" s="109" t="s">
        <v>516</v>
      </c>
      <c r="C231" s="110">
        <v>2020</v>
      </c>
      <c r="D231" s="111">
        <v>11120</v>
      </c>
      <c r="E231" s="3"/>
    </row>
    <row r="232" spans="1:5" s="10" customFormat="1" ht="12.75">
      <c r="A232" s="1">
        <v>12</v>
      </c>
      <c r="B232" s="109" t="s">
        <v>517</v>
      </c>
      <c r="C232" s="110">
        <v>2020</v>
      </c>
      <c r="D232" s="111">
        <v>990</v>
      </c>
      <c r="E232" s="3"/>
    </row>
    <row r="233" spans="1:5" s="10" customFormat="1" ht="12.75">
      <c r="A233" s="1">
        <v>13</v>
      </c>
      <c r="B233" s="109" t="s">
        <v>518</v>
      </c>
      <c r="C233" s="110">
        <v>2020</v>
      </c>
      <c r="D233" s="111">
        <v>24900</v>
      </c>
      <c r="E233" s="3"/>
    </row>
    <row r="234" spans="1:5" s="10" customFormat="1" ht="12.75">
      <c r="A234" s="1">
        <v>14</v>
      </c>
      <c r="B234" s="109" t="s">
        <v>519</v>
      </c>
      <c r="C234" s="110">
        <v>2020</v>
      </c>
      <c r="D234" s="111">
        <v>800</v>
      </c>
      <c r="E234" s="3"/>
    </row>
    <row r="235" spans="1:5" s="10" customFormat="1" ht="12.75">
      <c r="A235" s="1">
        <v>15</v>
      </c>
      <c r="B235" s="109" t="s">
        <v>520</v>
      </c>
      <c r="C235" s="110">
        <v>2020</v>
      </c>
      <c r="D235" s="111">
        <v>4448</v>
      </c>
      <c r="E235" s="3"/>
    </row>
    <row r="236" spans="1:5" s="10" customFormat="1" ht="12.75">
      <c r="A236" s="1">
        <v>16</v>
      </c>
      <c r="B236" s="109" t="s">
        <v>521</v>
      </c>
      <c r="C236" s="110">
        <v>2020</v>
      </c>
      <c r="D236" s="111">
        <v>6072</v>
      </c>
      <c r="E236" s="3"/>
    </row>
    <row r="237" spans="1:5" s="10" customFormat="1" ht="12.75">
      <c r="A237" s="1">
        <v>17</v>
      </c>
      <c r="B237" s="109" t="s">
        <v>522</v>
      </c>
      <c r="C237" s="110">
        <v>2020</v>
      </c>
      <c r="D237" s="111">
        <v>495</v>
      </c>
      <c r="E237" s="3"/>
    </row>
    <row r="238" spans="1:5" s="10" customFormat="1" ht="12.75">
      <c r="A238" s="1">
        <v>18</v>
      </c>
      <c r="B238" s="109" t="s">
        <v>523</v>
      </c>
      <c r="C238" s="110">
        <v>2021</v>
      </c>
      <c r="D238" s="111">
        <v>64</v>
      </c>
      <c r="E238" s="3"/>
    </row>
    <row r="239" spans="1:5" s="10" customFormat="1" ht="12.75">
      <c r="A239" s="1">
        <v>19</v>
      </c>
      <c r="B239" s="109" t="s">
        <v>524</v>
      </c>
      <c r="C239" s="110">
        <v>2021</v>
      </c>
      <c r="D239" s="111">
        <v>479.7</v>
      </c>
      <c r="E239" s="3"/>
    </row>
    <row r="240" spans="1:5" s="10" customFormat="1" ht="12.75">
      <c r="A240" s="1">
        <v>20</v>
      </c>
      <c r="B240" s="109" t="s">
        <v>525</v>
      </c>
      <c r="C240" s="110">
        <v>2021</v>
      </c>
      <c r="D240" s="111">
        <v>4120.5</v>
      </c>
      <c r="E240" s="3"/>
    </row>
    <row r="241" spans="1:5" s="10" customFormat="1" ht="12.75">
      <c r="A241" s="1">
        <v>21</v>
      </c>
      <c r="B241" s="109" t="s">
        <v>526</v>
      </c>
      <c r="C241" s="110">
        <v>2021</v>
      </c>
      <c r="D241" s="111">
        <v>504.3</v>
      </c>
      <c r="E241" s="3"/>
    </row>
    <row r="242" spans="1:5" s="10" customFormat="1" ht="12.75">
      <c r="A242" s="1">
        <v>22</v>
      </c>
      <c r="B242" s="109" t="s">
        <v>527</v>
      </c>
      <c r="C242" s="110">
        <v>2021</v>
      </c>
      <c r="D242" s="111">
        <v>233.7</v>
      </c>
      <c r="E242" s="3"/>
    </row>
    <row r="243" spans="1:5" s="10" customFormat="1" ht="12.75">
      <c r="A243" s="1">
        <v>23</v>
      </c>
      <c r="B243" s="109" t="s">
        <v>528</v>
      </c>
      <c r="C243" s="110">
        <v>2021</v>
      </c>
      <c r="D243" s="111">
        <v>602.7</v>
      </c>
      <c r="E243" s="3"/>
    </row>
    <row r="244" spans="1:5" s="10" customFormat="1" ht="12.75">
      <c r="A244" s="1">
        <v>24</v>
      </c>
      <c r="B244" s="109" t="s">
        <v>529</v>
      </c>
      <c r="C244" s="110">
        <v>2021</v>
      </c>
      <c r="D244" s="111">
        <v>1999.98</v>
      </c>
      <c r="E244" s="3"/>
    </row>
    <row r="245" spans="1:5" s="10" customFormat="1" ht="12.75">
      <c r="A245" s="1">
        <v>25</v>
      </c>
      <c r="B245" s="109" t="s">
        <v>530</v>
      </c>
      <c r="C245" s="110">
        <v>2021</v>
      </c>
      <c r="D245" s="111">
        <v>159.9</v>
      </c>
      <c r="E245" s="3"/>
    </row>
    <row r="246" spans="1:5" s="10" customFormat="1" ht="12.75">
      <c r="A246" s="1">
        <v>26</v>
      </c>
      <c r="B246" s="109" t="s">
        <v>531</v>
      </c>
      <c r="C246" s="110">
        <v>2021</v>
      </c>
      <c r="D246" s="111">
        <v>11193</v>
      </c>
      <c r="E246" s="3"/>
    </row>
    <row r="247" spans="1:5" s="10" customFormat="1" ht="12.75">
      <c r="A247" s="1">
        <v>27</v>
      </c>
      <c r="B247" s="109" t="s">
        <v>533</v>
      </c>
      <c r="C247" s="110">
        <v>2021</v>
      </c>
      <c r="D247" s="111">
        <v>2140.2</v>
      </c>
      <c r="E247" s="3"/>
    </row>
    <row r="248" spans="1:5" s="10" customFormat="1" ht="12.75">
      <c r="A248" s="1">
        <v>28</v>
      </c>
      <c r="B248" s="109" t="s">
        <v>532</v>
      </c>
      <c r="C248" s="110">
        <v>2021</v>
      </c>
      <c r="D248" s="111">
        <v>1648.2</v>
      </c>
      <c r="E248" s="3"/>
    </row>
    <row r="249" spans="1:5" s="10" customFormat="1" ht="12.75">
      <c r="A249" s="1">
        <v>29</v>
      </c>
      <c r="B249" s="109" t="s">
        <v>534</v>
      </c>
      <c r="C249" s="110">
        <v>2021</v>
      </c>
      <c r="D249" s="111">
        <v>1070.1</v>
      </c>
      <c r="E249" s="3"/>
    </row>
    <row r="250" spans="1:5" s="10" customFormat="1" ht="12.75">
      <c r="A250" s="1">
        <v>30</v>
      </c>
      <c r="B250" s="109" t="s">
        <v>535</v>
      </c>
      <c r="C250" s="110">
        <v>2021</v>
      </c>
      <c r="D250" s="111">
        <v>824.1</v>
      </c>
      <c r="E250" s="3"/>
    </row>
    <row r="251" spans="1:5" s="10" customFormat="1" ht="12.75">
      <c r="A251" s="1">
        <v>31</v>
      </c>
      <c r="B251" s="109" t="s">
        <v>536</v>
      </c>
      <c r="C251" s="110">
        <v>2021</v>
      </c>
      <c r="D251" s="111">
        <v>356.7</v>
      </c>
      <c r="E251" s="3"/>
    </row>
    <row r="252" spans="1:5" s="10" customFormat="1" ht="12.75">
      <c r="A252" s="1">
        <v>32</v>
      </c>
      <c r="B252" s="109" t="s">
        <v>537</v>
      </c>
      <c r="C252" s="110">
        <v>2022</v>
      </c>
      <c r="D252" s="111">
        <v>3999</v>
      </c>
      <c r="E252" s="3"/>
    </row>
    <row r="253" spans="1:4" ht="12.75">
      <c r="A253" s="163" t="s">
        <v>0</v>
      </c>
      <c r="B253" s="164"/>
      <c r="C253" s="165"/>
      <c r="D253" s="36">
        <f>SUM(D221:D252)</f>
        <v>107095.00999999998</v>
      </c>
    </row>
    <row r="254" spans="1:4" ht="12.75">
      <c r="A254" s="166" t="s">
        <v>545</v>
      </c>
      <c r="B254" s="166"/>
      <c r="C254" s="166"/>
      <c r="D254" s="166"/>
    </row>
    <row r="255" spans="1:5" s="10" customFormat="1" ht="12.75">
      <c r="A255" s="1">
        <v>1</v>
      </c>
      <c r="B255" s="109" t="s">
        <v>546</v>
      </c>
      <c r="C255" s="110">
        <v>2020</v>
      </c>
      <c r="D255" s="111">
        <v>2442.27</v>
      </c>
      <c r="E255" s="3"/>
    </row>
    <row r="256" spans="1:5" s="10" customFormat="1" ht="12.75" customHeight="1">
      <c r="A256" s="153" t="s">
        <v>0</v>
      </c>
      <c r="B256" s="153"/>
      <c r="C256" s="153"/>
      <c r="D256" s="23">
        <f>SUM(D255)</f>
        <v>2442.27</v>
      </c>
      <c r="E256" s="3"/>
    </row>
    <row r="257" spans="1:4" ht="12.75">
      <c r="A257" s="25"/>
      <c r="C257" s="29"/>
      <c r="D257" s="30"/>
    </row>
    <row r="258" spans="1:5" s="10" customFormat="1" ht="12.75">
      <c r="A258" s="168" t="s">
        <v>324</v>
      </c>
      <c r="B258" s="168"/>
      <c r="C258" s="168"/>
      <c r="D258" s="168"/>
      <c r="E258" s="3"/>
    </row>
    <row r="259" spans="1:4" ht="25.5">
      <c r="A259" s="2" t="s">
        <v>14</v>
      </c>
      <c r="B259" s="2" t="s">
        <v>22</v>
      </c>
      <c r="C259" s="2" t="s">
        <v>23</v>
      </c>
      <c r="D259" s="20" t="s">
        <v>24</v>
      </c>
    </row>
    <row r="260" spans="1:4" ht="12.75">
      <c r="A260" s="166" t="s">
        <v>326</v>
      </c>
      <c r="B260" s="166"/>
      <c r="C260" s="166"/>
      <c r="D260" s="166"/>
    </row>
    <row r="261" spans="1:5" s="10" customFormat="1" ht="12.75">
      <c r="A261" s="1">
        <v>1</v>
      </c>
      <c r="B261" s="109" t="s">
        <v>551</v>
      </c>
      <c r="C261" s="110">
        <v>2021</v>
      </c>
      <c r="D261" s="111">
        <v>1976.86</v>
      </c>
      <c r="E261" s="3"/>
    </row>
    <row r="262" spans="1:5" s="10" customFormat="1" ht="12.75">
      <c r="A262" s="1">
        <v>2</v>
      </c>
      <c r="B262" s="109" t="s">
        <v>552</v>
      </c>
      <c r="C262" s="110">
        <v>2022</v>
      </c>
      <c r="D262" s="111">
        <v>3989.87</v>
      </c>
      <c r="E262" s="3"/>
    </row>
    <row r="263" spans="1:4" ht="12.75">
      <c r="A263" s="153" t="s">
        <v>0</v>
      </c>
      <c r="B263" s="153"/>
      <c r="C263" s="153"/>
      <c r="D263" s="23">
        <f>SUM(D261:D262)</f>
        <v>5966.73</v>
      </c>
    </row>
    <row r="264" spans="1:4" ht="12.75">
      <c r="A264" s="25"/>
      <c r="C264" s="29"/>
      <c r="D264" s="30"/>
    </row>
    <row r="265" spans="1:4" ht="12.75">
      <c r="A265" s="25"/>
      <c r="C265" s="29"/>
      <c r="D265" s="30"/>
    </row>
    <row r="266" spans="1:4" ht="12.75">
      <c r="A266" s="25"/>
      <c r="B266" s="167" t="s">
        <v>25</v>
      </c>
      <c r="C266" s="167"/>
      <c r="D266" s="31">
        <f>SUM(D126,D123,D110,D81,D69,D60,D49)</f>
        <v>329402.80999999994</v>
      </c>
    </row>
    <row r="267" spans="1:4" ht="12.75">
      <c r="A267" s="25"/>
      <c r="B267" s="167" t="s">
        <v>26</v>
      </c>
      <c r="C267" s="167"/>
      <c r="D267" s="31">
        <f>SUM(D256,D253,D219,D189,D179,D172,D168)</f>
        <v>381596.63999999996</v>
      </c>
    </row>
    <row r="268" spans="1:4" ht="12.75">
      <c r="A268" s="25"/>
      <c r="B268" s="167" t="s">
        <v>325</v>
      </c>
      <c r="C268" s="167"/>
      <c r="D268" s="31">
        <f>SUM(D263)</f>
        <v>5966.73</v>
      </c>
    </row>
    <row r="269" spans="1:4" ht="12.75">
      <c r="A269" s="25"/>
      <c r="C269" s="29"/>
      <c r="D269" s="30"/>
    </row>
    <row r="270" spans="1:4" ht="12.75">
      <c r="A270" s="25"/>
      <c r="C270" s="29"/>
      <c r="D270" s="30"/>
    </row>
    <row r="271" spans="1:4" ht="12.75">
      <c r="A271" s="25"/>
      <c r="C271" s="29"/>
      <c r="D271" s="30"/>
    </row>
    <row r="272" spans="1:4" ht="12.75">
      <c r="A272" s="25"/>
      <c r="C272" s="29"/>
      <c r="D272" s="30"/>
    </row>
    <row r="273" spans="1:4" ht="12.75">
      <c r="A273" s="25"/>
      <c r="C273" s="29"/>
      <c r="D273" s="30"/>
    </row>
    <row r="274" spans="1:4" ht="12.75">
      <c r="A274" s="25"/>
      <c r="C274" s="29"/>
      <c r="D274" s="30"/>
    </row>
    <row r="275" spans="1:4" ht="12.75">
      <c r="A275" s="25"/>
      <c r="C275" s="29"/>
      <c r="D275" s="30"/>
    </row>
    <row r="276" spans="1:4" ht="12.75">
      <c r="A276" s="25"/>
      <c r="C276" s="29"/>
      <c r="D276" s="30"/>
    </row>
    <row r="277" spans="1:4" ht="12.75">
      <c r="A277" s="25"/>
      <c r="C277" s="29"/>
      <c r="D277" s="30"/>
    </row>
    <row r="278" spans="1:4" ht="12.75">
      <c r="A278" s="25"/>
      <c r="C278" s="29"/>
      <c r="D278" s="30"/>
    </row>
    <row r="279" spans="1:4" ht="12.75">
      <c r="A279" s="25"/>
      <c r="C279" s="29"/>
      <c r="D279" s="30"/>
    </row>
    <row r="280" spans="1:4" ht="12.75">
      <c r="A280" s="25"/>
      <c r="C280" s="29"/>
      <c r="D280" s="30"/>
    </row>
    <row r="281" spans="1:4" ht="12.75">
      <c r="A281" s="25"/>
      <c r="C281" s="29"/>
      <c r="D281" s="30"/>
    </row>
    <row r="282" spans="1:4" ht="12.75">
      <c r="A282" s="25"/>
      <c r="C282" s="29"/>
      <c r="D282" s="30"/>
    </row>
    <row r="283" spans="1:4" ht="12.75">
      <c r="A283" s="25"/>
      <c r="C283" s="29"/>
      <c r="D283" s="30"/>
    </row>
    <row r="284" spans="1:4" ht="12.75">
      <c r="A284" s="25"/>
      <c r="C284" s="29"/>
      <c r="D284" s="30"/>
    </row>
    <row r="285" spans="1:4" ht="12.75">
      <c r="A285" s="25"/>
      <c r="C285" s="29"/>
      <c r="D285" s="30"/>
    </row>
    <row r="286" spans="1:4" ht="12.75">
      <c r="A286" s="25"/>
      <c r="C286" s="29"/>
      <c r="D286" s="30"/>
    </row>
    <row r="287" spans="1:4" ht="12.75">
      <c r="A287" s="25"/>
      <c r="C287" s="29"/>
      <c r="D287" s="30"/>
    </row>
    <row r="288" spans="1:4" ht="12.75">
      <c r="A288" s="25"/>
      <c r="C288" s="29"/>
      <c r="D288" s="30"/>
    </row>
    <row r="289" spans="1:4" ht="12.75">
      <c r="A289" s="25"/>
      <c r="C289" s="29"/>
      <c r="D289" s="30"/>
    </row>
    <row r="290" spans="1:4" ht="12.75">
      <c r="A290" s="25"/>
      <c r="C290" s="29"/>
      <c r="D290" s="30"/>
    </row>
    <row r="291" spans="1:4" ht="12.75">
      <c r="A291" s="25"/>
      <c r="C291" s="29"/>
      <c r="D291" s="30"/>
    </row>
    <row r="292" spans="1:4" ht="12.75">
      <c r="A292" s="25"/>
      <c r="C292" s="29"/>
      <c r="D292" s="30"/>
    </row>
    <row r="293" spans="1:4" ht="12.75">
      <c r="A293" s="25"/>
      <c r="C293" s="29"/>
      <c r="D293" s="30"/>
    </row>
    <row r="294" spans="1:4" ht="12.75">
      <c r="A294" s="25"/>
      <c r="C294" s="29"/>
      <c r="D294" s="30"/>
    </row>
    <row r="295" spans="1:4" ht="12.75">
      <c r="A295" s="25"/>
      <c r="C295" s="29"/>
      <c r="D295" s="30"/>
    </row>
    <row r="296" spans="1:4" ht="12.75">
      <c r="A296" s="25"/>
      <c r="C296" s="29"/>
      <c r="D296" s="30"/>
    </row>
    <row r="297" spans="1:4" ht="12.75">
      <c r="A297" s="25"/>
      <c r="C297" s="29"/>
      <c r="D297" s="30"/>
    </row>
    <row r="298" spans="1:4" ht="12.75">
      <c r="A298" s="25"/>
      <c r="C298" s="29"/>
      <c r="D298" s="30"/>
    </row>
    <row r="299" spans="1:4" ht="12.75">
      <c r="A299" s="25"/>
      <c r="C299" s="29"/>
      <c r="D299" s="30"/>
    </row>
    <row r="300" spans="1:4" ht="12.75">
      <c r="A300" s="25"/>
      <c r="C300" s="29"/>
      <c r="D300" s="30"/>
    </row>
    <row r="301" spans="1:4" ht="12.75">
      <c r="A301" s="25"/>
      <c r="C301" s="29"/>
      <c r="D301" s="30"/>
    </row>
    <row r="302" spans="1:4" ht="12.75">
      <c r="A302" s="25"/>
      <c r="C302" s="29"/>
      <c r="D302" s="30"/>
    </row>
    <row r="303" spans="1:4" ht="12.75">
      <c r="A303" s="25"/>
      <c r="C303" s="29"/>
      <c r="D303" s="30"/>
    </row>
    <row r="304" spans="1:4" ht="12.75">
      <c r="A304" s="25"/>
      <c r="C304" s="29"/>
      <c r="D304" s="30"/>
    </row>
    <row r="305" spans="1:4" ht="12.75">
      <c r="A305" s="25"/>
      <c r="C305" s="29"/>
      <c r="D305" s="30"/>
    </row>
    <row r="306" spans="1:4" ht="12.75">
      <c r="A306" s="25"/>
      <c r="C306" s="29"/>
      <c r="D306" s="30"/>
    </row>
    <row r="307" spans="1:4" ht="12.75">
      <c r="A307" s="25"/>
      <c r="C307" s="29"/>
      <c r="D307" s="30"/>
    </row>
    <row r="308" spans="1:4" ht="12.75">
      <c r="A308" s="25"/>
      <c r="C308" s="29"/>
      <c r="D308" s="30"/>
    </row>
    <row r="309" spans="1:4" ht="12.75">
      <c r="A309" s="25"/>
      <c r="C309" s="29"/>
      <c r="D309" s="30"/>
    </row>
    <row r="310" spans="1:4" ht="12.75">
      <c r="A310" s="25"/>
      <c r="C310" s="29"/>
      <c r="D310" s="30"/>
    </row>
    <row r="311" spans="1:4" ht="12.75">
      <c r="A311" s="25"/>
      <c r="C311" s="29"/>
      <c r="D311" s="30"/>
    </row>
    <row r="312" spans="1:4" ht="12.75">
      <c r="A312" s="25"/>
      <c r="C312" s="29"/>
      <c r="D312" s="30"/>
    </row>
    <row r="313" spans="1:4" ht="12.75">
      <c r="A313" s="25"/>
      <c r="C313" s="29"/>
      <c r="D313" s="30"/>
    </row>
    <row r="314" spans="1:4" ht="12.75">
      <c r="A314" s="25"/>
      <c r="C314" s="29"/>
      <c r="D314" s="30"/>
    </row>
    <row r="315" spans="1:4" ht="12.75">
      <c r="A315" s="25"/>
      <c r="C315" s="29"/>
      <c r="D315" s="30"/>
    </row>
    <row r="316" spans="1:4" ht="12.75">
      <c r="A316" s="25"/>
      <c r="C316" s="29"/>
      <c r="D316" s="30"/>
    </row>
    <row r="317" spans="1:4" ht="12.75">
      <c r="A317" s="25"/>
      <c r="C317" s="29"/>
      <c r="D317" s="30"/>
    </row>
    <row r="318" spans="1:4" ht="12.75">
      <c r="A318" s="25"/>
      <c r="C318" s="29"/>
      <c r="D318" s="30"/>
    </row>
    <row r="319" spans="1:4" ht="12.75">
      <c r="A319" s="25"/>
      <c r="C319" s="29"/>
      <c r="D319" s="30"/>
    </row>
    <row r="320" spans="1:4" ht="12.75">
      <c r="A320" s="25"/>
      <c r="C320" s="29"/>
      <c r="D320" s="30"/>
    </row>
    <row r="321" spans="1:4" ht="12.75">
      <c r="A321" s="25"/>
      <c r="C321" s="29"/>
      <c r="D321" s="30"/>
    </row>
    <row r="322" spans="1:4" ht="12.75">
      <c r="A322" s="25"/>
      <c r="C322" s="29"/>
      <c r="D322" s="30"/>
    </row>
    <row r="323" spans="1:4" ht="12.75">
      <c r="A323" s="25"/>
      <c r="C323" s="29"/>
      <c r="D323" s="30"/>
    </row>
    <row r="324" spans="1:4" ht="12.75">
      <c r="A324" s="25"/>
      <c r="C324" s="29"/>
      <c r="D324" s="30"/>
    </row>
    <row r="325" spans="1:4" ht="12.75">
      <c r="A325" s="25"/>
      <c r="C325" s="29"/>
      <c r="D325" s="30"/>
    </row>
    <row r="326" spans="1:4" ht="12.75">
      <c r="A326" s="25"/>
      <c r="C326" s="29"/>
      <c r="D326" s="30"/>
    </row>
    <row r="327" spans="1:4" ht="12.75">
      <c r="A327" s="25"/>
      <c r="C327" s="29"/>
      <c r="D327" s="30"/>
    </row>
    <row r="328" spans="1:4" ht="12.75">
      <c r="A328" s="25"/>
      <c r="C328" s="29"/>
      <c r="D328" s="30"/>
    </row>
    <row r="329" spans="1:4" ht="12.75">
      <c r="A329" s="25"/>
      <c r="C329" s="29"/>
      <c r="D329" s="30"/>
    </row>
    <row r="330" spans="1:4" ht="12.75">
      <c r="A330" s="25"/>
      <c r="C330" s="29"/>
      <c r="D330" s="30"/>
    </row>
    <row r="331" spans="1:4" ht="12.75">
      <c r="A331" s="25"/>
      <c r="C331" s="29"/>
      <c r="D331" s="30"/>
    </row>
    <row r="332" spans="1:4" ht="12.75">
      <c r="A332" s="25"/>
      <c r="C332" s="29"/>
      <c r="D332" s="30"/>
    </row>
    <row r="333" spans="1:4" ht="12.75">
      <c r="A333" s="25"/>
      <c r="C333" s="29"/>
      <c r="D333" s="30"/>
    </row>
    <row r="334" spans="1:4" ht="12.75">
      <c r="A334" s="25"/>
      <c r="C334" s="29"/>
      <c r="D334" s="30"/>
    </row>
    <row r="335" spans="1:4" ht="12.75">
      <c r="A335" s="25"/>
      <c r="C335" s="29"/>
      <c r="D335" s="30"/>
    </row>
    <row r="336" spans="1:4" ht="12.75">
      <c r="A336" s="25"/>
      <c r="C336" s="29"/>
      <c r="D336" s="30"/>
    </row>
    <row r="337" spans="1:4" ht="12.75">
      <c r="A337" s="25"/>
      <c r="C337" s="29"/>
      <c r="D337" s="30"/>
    </row>
    <row r="338" spans="1:4" ht="12.75">
      <c r="A338" s="25"/>
      <c r="C338" s="29"/>
      <c r="D338" s="30"/>
    </row>
    <row r="339" spans="1:4" ht="12.75">
      <c r="A339" s="25"/>
      <c r="C339" s="29"/>
      <c r="D339" s="30"/>
    </row>
    <row r="340" spans="1:4" ht="12.75">
      <c r="A340" s="25"/>
      <c r="C340" s="29"/>
      <c r="D340" s="30"/>
    </row>
    <row r="341" spans="1:4" ht="12.75">
      <c r="A341" s="25"/>
      <c r="C341" s="29"/>
      <c r="D341" s="30"/>
    </row>
    <row r="342" spans="1:4" ht="12.75">
      <c r="A342" s="25"/>
      <c r="C342" s="29"/>
      <c r="D342" s="30"/>
    </row>
    <row r="343" spans="1:4" ht="12.75">
      <c r="A343" s="25"/>
      <c r="C343" s="29"/>
      <c r="D343" s="30"/>
    </row>
    <row r="344" spans="1:4" ht="12.75">
      <c r="A344" s="25"/>
      <c r="C344" s="29"/>
      <c r="D344" s="30"/>
    </row>
    <row r="345" spans="1:4" ht="12.75">
      <c r="A345" s="25"/>
      <c r="C345" s="29"/>
      <c r="D345" s="30"/>
    </row>
    <row r="346" spans="1:4" ht="12.75">
      <c r="A346" s="25"/>
      <c r="C346" s="29"/>
      <c r="D346" s="30"/>
    </row>
    <row r="347" spans="1:4" ht="12.75">
      <c r="A347" s="25"/>
      <c r="C347" s="29"/>
      <c r="D347" s="30"/>
    </row>
    <row r="348" spans="1:4" ht="12.75">
      <c r="A348" s="25"/>
      <c r="C348" s="29"/>
      <c r="D348" s="30"/>
    </row>
    <row r="349" spans="1:4" ht="12.75">
      <c r="A349" s="25"/>
      <c r="C349" s="29"/>
      <c r="D349" s="30"/>
    </row>
    <row r="350" spans="1:4" ht="12.75">
      <c r="A350" s="25"/>
      <c r="C350" s="29"/>
      <c r="D350" s="30"/>
    </row>
    <row r="351" spans="1:4" ht="12.75">
      <c r="A351" s="25"/>
      <c r="C351" s="29"/>
      <c r="D351" s="30"/>
    </row>
    <row r="352" spans="1:4" ht="12.75">
      <c r="A352" s="25"/>
      <c r="C352" s="29"/>
      <c r="D352" s="30"/>
    </row>
    <row r="353" spans="1:4" ht="12.75">
      <c r="A353" s="25"/>
      <c r="C353" s="29"/>
      <c r="D353" s="30"/>
    </row>
    <row r="354" spans="1:4" ht="12.75">
      <c r="A354" s="25"/>
      <c r="C354" s="29"/>
      <c r="D354" s="30"/>
    </row>
    <row r="355" spans="1:4" ht="12.75">
      <c r="A355" s="25"/>
      <c r="C355" s="29"/>
      <c r="D355" s="30"/>
    </row>
    <row r="356" spans="1:4" ht="12.75">
      <c r="A356" s="25"/>
      <c r="C356" s="29"/>
      <c r="D356" s="30"/>
    </row>
    <row r="357" spans="1:4" ht="12.75">
      <c r="A357" s="25"/>
      <c r="C357" s="29"/>
      <c r="D357" s="30"/>
    </row>
    <row r="358" spans="1:4" ht="12.75">
      <c r="A358" s="25"/>
      <c r="C358" s="29"/>
      <c r="D358" s="30"/>
    </row>
    <row r="359" spans="1:4" ht="12.75">
      <c r="A359" s="25"/>
      <c r="C359" s="29"/>
      <c r="D359" s="30"/>
    </row>
    <row r="360" spans="1:4" ht="12.75">
      <c r="A360" s="25"/>
      <c r="C360" s="29"/>
      <c r="D360" s="30"/>
    </row>
    <row r="361" spans="1:4" ht="12.75">
      <c r="A361" s="25"/>
      <c r="C361" s="29"/>
      <c r="D361" s="30"/>
    </row>
    <row r="362" spans="1:4" ht="12.75">
      <c r="A362" s="25"/>
      <c r="C362" s="29"/>
      <c r="D362" s="30"/>
    </row>
    <row r="363" spans="1:4" ht="12.75">
      <c r="A363" s="25"/>
      <c r="C363" s="29"/>
      <c r="D363" s="30"/>
    </row>
    <row r="364" spans="1:4" ht="12.75">
      <c r="A364" s="25"/>
      <c r="C364" s="29"/>
      <c r="D364" s="30"/>
    </row>
    <row r="365" spans="1:4" ht="12.75">
      <c r="A365" s="25"/>
      <c r="C365" s="29"/>
      <c r="D365" s="30"/>
    </row>
    <row r="366" spans="1:4" ht="12.75">
      <c r="A366" s="25"/>
      <c r="C366" s="29"/>
      <c r="D366" s="30"/>
    </row>
    <row r="367" spans="1:4" ht="12.75">
      <c r="A367" s="25"/>
      <c r="C367" s="29"/>
      <c r="D367" s="30"/>
    </row>
    <row r="368" spans="1:4" ht="12.75">
      <c r="A368" s="25"/>
      <c r="C368" s="29"/>
      <c r="D368" s="30"/>
    </row>
    <row r="369" spans="1:4" ht="12.75">
      <c r="A369" s="25"/>
      <c r="C369" s="29"/>
      <c r="D369" s="30"/>
    </row>
    <row r="370" spans="1:4" ht="12.75">
      <c r="A370" s="25"/>
      <c r="C370" s="29"/>
      <c r="D370" s="30"/>
    </row>
    <row r="371" spans="1:4" ht="12.75">
      <c r="A371" s="25"/>
      <c r="C371" s="29"/>
      <c r="D371" s="30"/>
    </row>
    <row r="372" spans="1:4" ht="12.75">
      <c r="A372" s="25"/>
      <c r="C372" s="29"/>
      <c r="D372" s="30"/>
    </row>
    <row r="373" spans="1:4" ht="12.75">
      <c r="A373" s="25"/>
      <c r="C373" s="29"/>
      <c r="D373" s="30"/>
    </row>
    <row r="374" spans="1:4" ht="12.75">
      <c r="A374" s="25"/>
      <c r="C374" s="29"/>
      <c r="D374" s="30"/>
    </row>
    <row r="375" spans="1:4" ht="12.75">
      <c r="A375" s="25"/>
      <c r="C375" s="29"/>
      <c r="D375" s="30"/>
    </row>
    <row r="376" spans="1:4" ht="12.75">
      <c r="A376" s="25"/>
      <c r="C376" s="29"/>
      <c r="D376" s="30"/>
    </row>
    <row r="377" spans="1:4" ht="12.75">
      <c r="A377" s="25"/>
      <c r="C377" s="29"/>
      <c r="D377" s="30"/>
    </row>
    <row r="378" spans="1:4" ht="12.75">
      <c r="A378" s="25"/>
      <c r="C378" s="29"/>
      <c r="D378" s="30"/>
    </row>
    <row r="379" spans="1:4" ht="12.75">
      <c r="A379" s="25"/>
      <c r="C379" s="29"/>
      <c r="D379" s="30"/>
    </row>
    <row r="380" spans="1:4" ht="12.75">
      <c r="A380" s="25"/>
      <c r="C380" s="29"/>
      <c r="D380" s="30"/>
    </row>
    <row r="381" spans="1:4" ht="12.75">
      <c r="A381" s="25"/>
      <c r="C381" s="29"/>
      <c r="D381" s="30"/>
    </row>
    <row r="382" spans="1:4" ht="12.75">
      <c r="A382" s="25"/>
      <c r="C382" s="29"/>
      <c r="D382" s="30"/>
    </row>
    <row r="383" spans="1:4" ht="12.75">
      <c r="A383" s="25"/>
      <c r="C383" s="29"/>
      <c r="D383" s="30"/>
    </row>
    <row r="384" spans="1:4" ht="12.75">
      <c r="A384" s="25"/>
      <c r="C384" s="29"/>
      <c r="D384" s="30"/>
    </row>
    <row r="385" spans="1:4" ht="12.75">
      <c r="A385" s="25"/>
      <c r="C385" s="29"/>
      <c r="D385" s="30"/>
    </row>
    <row r="386" spans="1:4" ht="12.75">
      <c r="A386" s="25"/>
      <c r="C386" s="29"/>
      <c r="D386" s="30"/>
    </row>
    <row r="387" spans="1:4" ht="12.75">
      <c r="A387" s="25"/>
      <c r="C387" s="29"/>
      <c r="D387" s="30"/>
    </row>
    <row r="388" spans="1:4" ht="12.75">
      <c r="A388" s="25"/>
      <c r="C388" s="29"/>
      <c r="D388" s="30"/>
    </row>
    <row r="389" spans="1:4" ht="12.75">
      <c r="A389" s="25"/>
      <c r="C389" s="29"/>
      <c r="D389" s="30"/>
    </row>
    <row r="390" spans="1:4" ht="12.75">
      <c r="A390" s="25"/>
      <c r="C390" s="29"/>
      <c r="D390" s="30"/>
    </row>
    <row r="391" spans="1:4" ht="12.75">
      <c r="A391" s="25"/>
      <c r="C391" s="29"/>
      <c r="D391" s="30"/>
    </row>
    <row r="392" spans="1:4" ht="12.75">
      <c r="A392" s="25"/>
      <c r="C392" s="29"/>
      <c r="D392" s="30"/>
    </row>
    <row r="393" spans="1:4" ht="12.75">
      <c r="A393" s="25"/>
      <c r="C393" s="29"/>
      <c r="D393" s="30"/>
    </row>
    <row r="394" spans="1:4" ht="12.75">
      <c r="A394" s="25"/>
      <c r="C394" s="29"/>
      <c r="D394" s="30"/>
    </row>
    <row r="395" spans="1:4" ht="12.75">
      <c r="A395" s="25"/>
      <c r="C395" s="29"/>
      <c r="D395" s="30"/>
    </row>
    <row r="396" spans="1:4" ht="12.75">
      <c r="A396" s="25"/>
      <c r="C396" s="29"/>
      <c r="D396" s="30"/>
    </row>
    <row r="397" spans="1:4" ht="12.75">
      <c r="A397" s="25"/>
      <c r="C397" s="29"/>
      <c r="D397" s="30"/>
    </row>
    <row r="398" spans="1:4" ht="12.75">
      <c r="A398" s="25"/>
      <c r="C398" s="29"/>
      <c r="D398" s="30"/>
    </row>
    <row r="399" spans="1:4" ht="12.75">
      <c r="A399" s="25"/>
      <c r="C399" s="29"/>
      <c r="D399" s="30"/>
    </row>
    <row r="400" spans="1:4" ht="12.75">
      <c r="A400" s="25"/>
      <c r="C400" s="29"/>
      <c r="D400" s="30"/>
    </row>
    <row r="401" spans="1:4" ht="12.75">
      <c r="A401" s="25"/>
      <c r="C401" s="29"/>
      <c r="D401" s="30"/>
    </row>
    <row r="402" spans="1:4" ht="12.75">
      <c r="A402" s="25"/>
      <c r="C402" s="29"/>
      <c r="D402" s="30"/>
    </row>
    <row r="403" spans="1:4" ht="12.75">
      <c r="A403" s="25"/>
      <c r="C403" s="29"/>
      <c r="D403" s="30"/>
    </row>
    <row r="404" spans="1:4" ht="12.75">
      <c r="A404" s="25"/>
      <c r="C404" s="29"/>
      <c r="D404" s="30"/>
    </row>
    <row r="405" spans="1:4" ht="12.75">
      <c r="A405" s="25"/>
      <c r="C405" s="29"/>
      <c r="D405" s="30"/>
    </row>
    <row r="406" spans="1:4" ht="12.75">
      <c r="A406" s="25"/>
      <c r="C406" s="29"/>
      <c r="D406" s="30"/>
    </row>
    <row r="407" spans="1:4" ht="12.75">
      <c r="A407" s="25"/>
      <c r="C407" s="29"/>
      <c r="D407" s="30"/>
    </row>
    <row r="408" spans="1:4" ht="12.75">
      <c r="A408" s="25"/>
      <c r="C408" s="29"/>
      <c r="D408" s="30"/>
    </row>
    <row r="409" spans="1:4" ht="12.75">
      <c r="A409" s="25"/>
      <c r="C409" s="29"/>
      <c r="D409" s="30"/>
    </row>
    <row r="410" spans="1:4" ht="12.75">
      <c r="A410" s="25"/>
      <c r="C410" s="29"/>
      <c r="D410" s="30"/>
    </row>
    <row r="411" spans="1:4" ht="12.75">
      <c r="A411" s="25"/>
      <c r="C411" s="29"/>
      <c r="D411" s="30"/>
    </row>
    <row r="412" spans="1:4" ht="12.75">
      <c r="A412" s="25"/>
      <c r="C412" s="29"/>
      <c r="D412" s="30"/>
    </row>
    <row r="413" spans="1:4" ht="12.75">
      <c r="A413" s="25"/>
      <c r="C413" s="29"/>
      <c r="D413" s="30"/>
    </row>
    <row r="414" spans="1:4" ht="12.75">
      <c r="A414" s="25"/>
      <c r="C414" s="29"/>
      <c r="D414" s="30"/>
    </row>
    <row r="415" spans="1:4" ht="12.75">
      <c r="A415" s="25"/>
      <c r="C415" s="29"/>
      <c r="D415" s="30"/>
    </row>
    <row r="416" spans="1:4" ht="12.75">
      <c r="A416" s="25"/>
      <c r="C416" s="29"/>
      <c r="D416" s="30"/>
    </row>
    <row r="417" spans="1:4" ht="12.75">
      <c r="A417" s="25"/>
      <c r="C417" s="29"/>
      <c r="D417" s="30"/>
    </row>
    <row r="418" spans="1:4" ht="12.75">
      <c r="A418" s="25"/>
      <c r="C418" s="29"/>
      <c r="D418" s="30"/>
    </row>
    <row r="419" spans="1:4" ht="12.75">
      <c r="A419" s="25"/>
      <c r="C419" s="29"/>
      <c r="D419" s="30"/>
    </row>
    <row r="420" spans="1:4" ht="12.75">
      <c r="A420" s="25"/>
      <c r="C420" s="29"/>
      <c r="D420" s="30"/>
    </row>
    <row r="421" spans="1:4" ht="12.75">
      <c r="A421" s="25"/>
      <c r="C421" s="29"/>
      <c r="D421" s="30"/>
    </row>
    <row r="422" spans="1:4" ht="12.75">
      <c r="A422" s="25"/>
      <c r="C422" s="29"/>
      <c r="D422" s="30"/>
    </row>
    <row r="423" spans="1:4" ht="12.75">
      <c r="A423" s="25"/>
      <c r="C423" s="29"/>
      <c r="D423" s="30"/>
    </row>
    <row r="424" spans="1:4" ht="12.75">
      <c r="A424" s="25"/>
      <c r="C424" s="29"/>
      <c r="D424" s="30"/>
    </row>
    <row r="425" spans="1:4" ht="12.75">
      <c r="A425" s="25"/>
      <c r="C425" s="29"/>
      <c r="D425" s="30"/>
    </row>
    <row r="426" spans="1:4" ht="12.75">
      <c r="A426" s="25"/>
      <c r="C426" s="29"/>
      <c r="D426" s="30"/>
    </row>
    <row r="427" spans="1:4" ht="12.75">
      <c r="A427" s="25"/>
      <c r="C427" s="29"/>
      <c r="D427" s="30"/>
    </row>
    <row r="428" spans="1:4" ht="12.75">
      <c r="A428" s="25"/>
      <c r="C428" s="29"/>
      <c r="D428" s="30"/>
    </row>
    <row r="429" spans="1:4" ht="12.75">
      <c r="A429" s="25"/>
      <c r="C429" s="29"/>
      <c r="D429" s="30"/>
    </row>
    <row r="430" spans="1:4" ht="12.75">
      <c r="A430" s="25"/>
      <c r="C430" s="29"/>
      <c r="D430" s="30"/>
    </row>
    <row r="431" spans="1:4" ht="12.75">
      <c r="A431" s="25"/>
      <c r="C431" s="29"/>
      <c r="D431" s="30"/>
    </row>
    <row r="432" spans="1:4" ht="12.75">
      <c r="A432" s="25"/>
      <c r="C432" s="29"/>
      <c r="D432" s="30"/>
    </row>
    <row r="433" spans="1:4" ht="12.75">
      <c r="A433" s="25"/>
      <c r="C433" s="29"/>
      <c r="D433" s="30"/>
    </row>
    <row r="434" spans="1:4" ht="12.75">
      <c r="A434" s="25"/>
      <c r="C434" s="29"/>
      <c r="D434" s="30"/>
    </row>
    <row r="435" spans="1:4" ht="12.75">
      <c r="A435" s="25"/>
      <c r="C435" s="29"/>
      <c r="D435" s="30"/>
    </row>
    <row r="436" spans="1:4" ht="12.75">
      <c r="A436" s="25"/>
      <c r="C436" s="29"/>
      <c r="D436" s="30"/>
    </row>
    <row r="437" spans="1:4" ht="12.75">
      <c r="A437" s="25"/>
      <c r="C437" s="29"/>
      <c r="D437" s="30"/>
    </row>
    <row r="438" spans="1:4" ht="12.75">
      <c r="A438" s="25"/>
      <c r="C438" s="29"/>
      <c r="D438" s="30"/>
    </row>
    <row r="439" spans="1:4" ht="12.75">
      <c r="A439" s="25"/>
      <c r="C439" s="29"/>
      <c r="D439" s="30"/>
    </row>
    <row r="440" spans="1:4" ht="12.75">
      <c r="A440" s="25"/>
      <c r="C440" s="29"/>
      <c r="D440" s="30"/>
    </row>
    <row r="441" spans="1:4" ht="12.75">
      <c r="A441" s="25"/>
      <c r="C441" s="29"/>
      <c r="D441" s="30"/>
    </row>
    <row r="442" spans="1:4" ht="12.75">
      <c r="A442" s="25"/>
      <c r="C442" s="29"/>
      <c r="D442" s="30"/>
    </row>
    <row r="443" spans="1:4" ht="12.75">
      <c r="A443" s="25"/>
      <c r="C443" s="29"/>
      <c r="D443" s="30"/>
    </row>
    <row r="444" spans="1:4" ht="12.75">
      <c r="A444" s="25"/>
      <c r="C444" s="29"/>
      <c r="D444" s="30"/>
    </row>
    <row r="445" spans="1:4" ht="12.75">
      <c r="A445" s="25"/>
      <c r="C445" s="29"/>
      <c r="D445" s="30"/>
    </row>
    <row r="446" spans="1:4" ht="12.75">
      <c r="A446" s="25"/>
      <c r="C446" s="29"/>
      <c r="D446" s="30"/>
    </row>
    <row r="447" spans="1:4" ht="12.75">
      <c r="A447" s="25"/>
      <c r="C447" s="29"/>
      <c r="D447" s="30"/>
    </row>
    <row r="448" spans="1:4" ht="12.75">
      <c r="A448" s="25"/>
      <c r="C448" s="29"/>
      <c r="D448" s="30"/>
    </row>
    <row r="449" spans="1:4" ht="12.75">
      <c r="A449" s="25"/>
      <c r="C449" s="29"/>
      <c r="D449" s="30"/>
    </row>
    <row r="450" spans="1:4" ht="12.75">
      <c r="A450" s="25"/>
      <c r="C450" s="29"/>
      <c r="D450" s="30"/>
    </row>
    <row r="451" spans="1:4" ht="12.75">
      <c r="A451" s="25"/>
      <c r="C451" s="29"/>
      <c r="D451" s="30"/>
    </row>
    <row r="452" spans="1:4" ht="12.75">
      <c r="A452" s="25"/>
      <c r="C452" s="29"/>
      <c r="D452" s="30"/>
    </row>
    <row r="453" spans="1:4" ht="12.75">
      <c r="A453" s="25"/>
      <c r="C453" s="29"/>
      <c r="D453" s="30"/>
    </row>
    <row r="454" spans="1:4" ht="12.75">
      <c r="A454" s="25"/>
      <c r="C454" s="29"/>
      <c r="D454" s="30"/>
    </row>
    <row r="455" spans="1:4" ht="12.75">
      <c r="A455" s="25"/>
      <c r="C455" s="29"/>
      <c r="D455" s="30"/>
    </row>
    <row r="456" spans="1:4" ht="12.75">
      <c r="A456" s="25"/>
      <c r="C456" s="29"/>
      <c r="D456" s="30"/>
    </row>
    <row r="457" spans="1:4" ht="12.75">
      <c r="A457" s="25"/>
      <c r="C457" s="29"/>
      <c r="D457" s="30"/>
    </row>
    <row r="458" spans="1:4" ht="12.75">
      <c r="A458" s="25"/>
      <c r="C458" s="29"/>
      <c r="D458" s="30"/>
    </row>
    <row r="459" spans="1:4" ht="12.75">
      <c r="A459" s="25"/>
      <c r="C459" s="29"/>
      <c r="D459" s="30"/>
    </row>
    <row r="460" spans="1:4" ht="12.75">
      <c r="A460" s="25"/>
      <c r="C460" s="29"/>
      <c r="D460" s="30"/>
    </row>
    <row r="461" spans="1:4" ht="12.75">
      <c r="A461" s="25"/>
      <c r="C461" s="29"/>
      <c r="D461" s="30"/>
    </row>
    <row r="462" spans="1:4" ht="12.75">
      <c r="A462" s="25"/>
      <c r="C462" s="29"/>
      <c r="D462" s="30"/>
    </row>
    <row r="463" spans="1:4" ht="12.75">
      <c r="A463" s="25"/>
      <c r="C463" s="29"/>
      <c r="D463" s="30"/>
    </row>
    <row r="464" spans="1:4" ht="12.75">
      <c r="A464" s="25"/>
      <c r="C464" s="29"/>
      <c r="D464" s="30"/>
    </row>
    <row r="465" spans="1:4" ht="12.75">
      <c r="A465" s="25"/>
      <c r="C465" s="29"/>
      <c r="D465" s="30"/>
    </row>
    <row r="466" spans="1:4" ht="12.75">
      <c r="A466" s="25"/>
      <c r="C466" s="29"/>
      <c r="D466" s="30"/>
    </row>
    <row r="467" spans="1:4" ht="12.75">
      <c r="A467" s="25"/>
      <c r="C467" s="29"/>
      <c r="D467" s="30"/>
    </row>
    <row r="468" spans="1:4" ht="12.75">
      <c r="A468" s="25"/>
      <c r="C468" s="29"/>
      <c r="D468" s="30"/>
    </row>
    <row r="469" spans="1:4" ht="12.75">
      <c r="A469" s="25"/>
      <c r="C469" s="29"/>
      <c r="D469" s="30"/>
    </row>
    <row r="470" spans="1:4" ht="12.75">
      <c r="A470" s="25"/>
      <c r="C470" s="29"/>
      <c r="D470" s="30"/>
    </row>
    <row r="471" spans="1:4" ht="12.75">
      <c r="A471" s="25"/>
      <c r="C471" s="29"/>
      <c r="D471" s="30"/>
    </row>
    <row r="472" spans="1:4" ht="12.75">
      <c r="A472" s="25"/>
      <c r="C472" s="29"/>
      <c r="D472" s="30"/>
    </row>
    <row r="473" spans="1:4" ht="12.75">
      <c r="A473" s="25"/>
      <c r="C473" s="29"/>
      <c r="D473" s="30"/>
    </row>
    <row r="474" spans="1:4" ht="12.75">
      <c r="A474" s="25"/>
      <c r="C474" s="29"/>
      <c r="D474" s="30"/>
    </row>
    <row r="475" spans="1:4" ht="12.75">
      <c r="A475" s="25"/>
      <c r="C475" s="29"/>
      <c r="D475" s="30"/>
    </row>
    <row r="476" spans="1:4" ht="12.75">
      <c r="A476" s="25"/>
      <c r="C476" s="29"/>
      <c r="D476" s="30"/>
    </row>
    <row r="477" spans="1:4" ht="12.75">
      <c r="A477" s="25"/>
      <c r="C477" s="29"/>
      <c r="D477" s="30"/>
    </row>
    <row r="478" spans="1:4" ht="12.75">
      <c r="A478" s="25"/>
      <c r="C478" s="29"/>
      <c r="D478" s="30"/>
    </row>
    <row r="479" spans="1:4" ht="12.75">
      <c r="A479" s="25"/>
      <c r="C479" s="29"/>
      <c r="D479" s="30"/>
    </row>
    <row r="480" spans="1:4" ht="12.75">
      <c r="A480" s="25"/>
      <c r="C480" s="29"/>
      <c r="D480" s="30"/>
    </row>
    <row r="481" spans="1:4" ht="12.75">
      <c r="A481" s="25"/>
      <c r="C481" s="29"/>
      <c r="D481" s="30"/>
    </row>
    <row r="482" spans="1:4" ht="12.75">
      <c r="A482" s="25"/>
      <c r="C482" s="29"/>
      <c r="D482" s="30"/>
    </row>
    <row r="483" spans="1:4" ht="12.75">
      <c r="A483" s="25"/>
      <c r="C483" s="29"/>
      <c r="D483" s="30"/>
    </row>
    <row r="484" spans="1:4" ht="12.75">
      <c r="A484" s="25"/>
      <c r="C484" s="29"/>
      <c r="D484" s="30"/>
    </row>
    <row r="485" spans="1:4" ht="12.75">
      <c r="A485" s="25"/>
      <c r="C485" s="29"/>
      <c r="D485" s="30"/>
    </row>
    <row r="486" spans="1:4" ht="12.75">
      <c r="A486" s="25"/>
      <c r="C486" s="29"/>
      <c r="D486" s="30"/>
    </row>
    <row r="487" spans="1:4" ht="12.75">
      <c r="A487" s="25"/>
      <c r="C487" s="29"/>
      <c r="D487" s="30"/>
    </row>
    <row r="488" spans="1:4" ht="12.75">
      <c r="A488" s="25"/>
      <c r="C488" s="29"/>
      <c r="D488" s="30"/>
    </row>
    <row r="489" spans="1:4" ht="12.75">
      <c r="A489" s="25"/>
      <c r="C489" s="29"/>
      <c r="D489" s="30"/>
    </row>
    <row r="490" spans="1:4" ht="12.75">
      <c r="A490" s="25"/>
      <c r="C490" s="29"/>
      <c r="D490" s="30"/>
    </row>
    <row r="491" spans="1:4" ht="12.75">
      <c r="A491" s="25"/>
      <c r="C491" s="29"/>
      <c r="D491" s="30"/>
    </row>
    <row r="492" spans="1:4" ht="12.75">
      <c r="A492" s="25"/>
      <c r="C492" s="29"/>
      <c r="D492" s="30"/>
    </row>
    <row r="493" spans="1:4" ht="12.75">
      <c r="A493" s="25"/>
      <c r="C493" s="29"/>
      <c r="D493" s="30"/>
    </row>
    <row r="494" spans="1:4" ht="12.75">
      <c r="A494" s="25"/>
      <c r="C494" s="29"/>
      <c r="D494" s="30"/>
    </row>
    <row r="495" spans="1:4" ht="12.75">
      <c r="A495" s="25"/>
      <c r="C495" s="29"/>
      <c r="D495" s="30"/>
    </row>
    <row r="496" spans="1:4" ht="12.75">
      <c r="A496" s="25"/>
      <c r="C496" s="29"/>
      <c r="D496" s="30"/>
    </row>
    <row r="497" spans="1:4" ht="12.75">
      <c r="A497" s="25"/>
      <c r="C497" s="29"/>
      <c r="D497" s="30"/>
    </row>
    <row r="498" spans="1:4" ht="12.75">
      <c r="A498" s="25"/>
      <c r="C498" s="29"/>
      <c r="D498" s="30"/>
    </row>
    <row r="499" spans="1:4" ht="12.75">
      <c r="A499" s="25"/>
      <c r="C499" s="29"/>
      <c r="D499" s="30"/>
    </row>
    <row r="500" spans="1:4" ht="12.75">
      <c r="A500" s="25"/>
      <c r="C500" s="29"/>
      <c r="D500" s="30"/>
    </row>
    <row r="501" spans="1:4" ht="12.75">
      <c r="A501" s="25"/>
      <c r="C501" s="29"/>
      <c r="D501" s="30"/>
    </row>
    <row r="502" spans="1:4" ht="12.75">
      <c r="A502" s="25"/>
      <c r="C502" s="29"/>
      <c r="D502" s="30"/>
    </row>
    <row r="503" spans="1:4" ht="12.75">
      <c r="A503" s="25"/>
      <c r="C503" s="29"/>
      <c r="D503" s="30"/>
    </row>
    <row r="504" spans="1:4" ht="12.75">
      <c r="A504" s="25"/>
      <c r="C504" s="29"/>
      <c r="D504" s="30"/>
    </row>
    <row r="505" spans="1:4" ht="12.75">
      <c r="A505" s="25"/>
      <c r="C505" s="29"/>
      <c r="D505" s="30"/>
    </row>
    <row r="506" spans="1:4" ht="12.75">
      <c r="A506" s="25"/>
      <c r="C506" s="29"/>
      <c r="D506" s="30"/>
    </row>
    <row r="507" spans="1:4" ht="12.75">
      <c r="A507" s="25"/>
      <c r="C507" s="29"/>
      <c r="D507" s="30"/>
    </row>
    <row r="508" spans="1:4" ht="12.75">
      <c r="A508" s="25"/>
      <c r="C508" s="29"/>
      <c r="D508" s="30"/>
    </row>
    <row r="509" spans="1:4" ht="12.75">
      <c r="A509" s="25"/>
      <c r="C509" s="29"/>
      <c r="D509" s="30"/>
    </row>
    <row r="510" spans="1:4" ht="12.75">
      <c r="A510" s="25"/>
      <c r="C510" s="29"/>
      <c r="D510" s="30"/>
    </row>
    <row r="511" spans="1:4" ht="12.75">
      <c r="A511" s="25"/>
      <c r="C511" s="29"/>
      <c r="D511" s="30"/>
    </row>
    <row r="512" spans="1:4" ht="12.75">
      <c r="A512" s="25"/>
      <c r="C512" s="29"/>
      <c r="D512" s="30"/>
    </row>
    <row r="513" spans="1:4" ht="12.75">
      <c r="A513" s="25"/>
      <c r="C513" s="29"/>
      <c r="D513" s="30"/>
    </row>
    <row r="514" spans="1:4" ht="12.75">
      <c r="A514" s="25"/>
      <c r="C514" s="29"/>
      <c r="D514" s="30"/>
    </row>
    <row r="515" spans="1:4" ht="12.75">
      <c r="A515" s="25"/>
      <c r="C515" s="29"/>
      <c r="D515" s="30"/>
    </row>
    <row r="516" spans="1:4" ht="12.75">
      <c r="A516" s="25"/>
      <c r="C516" s="29"/>
      <c r="D516" s="30"/>
    </row>
    <row r="517" spans="1:4" ht="12.75">
      <c r="A517" s="25"/>
      <c r="C517" s="29"/>
      <c r="D517" s="30"/>
    </row>
    <row r="518" spans="1:4" ht="12.75">
      <c r="A518" s="25"/>
      <c r="C518" s="29"/>
      <c r="D518" s="30"/>
    </row>
    <row r="519" spans="1:4" ht="12.75">
      <c r="A519" s="25"/>
      <c r="C519" s="29"/>
      <c r="D519" s="30"/>
    </row>
    <row r="520" spans="1:4" ht="12.75">
      <c r="A520" s="25"/>
      <c r="C520" s="29"/>
      <c r="D520" s="30"/>
    </row>
    <row r="521" spans="1:4" ht="12.75">
      <c r="A521" s="25"/>
      <c r="C521" s="29"/>
      <c r="D521" s="30"/>
    </row>
    <row r="522" spans="1:4" ht="12.75">
      <c r="A522" s="25"/>
      <c r="C522" s="29"/>
      <c r="D522" s="30"/>
    </row>
    <row r="523" spans="1:4" ht="12.75">
      <c r="A523" s="25"/>
      <c r="C523" s="29"/>
      <c r="D523" s="30"/>
    </row>
    <row r="524" spans="1:4" ht="12.75">
      <c r="A524" s="25"/>
      <c r="C524" s="29"/>
      <c r="D524" s="30"/>
    </row>
    <row r="525" spans="1:4" ht="12.75">
      <c r="A525" s="25"/>
      <c r="C525" s="29"/>
      <c r="D525" s="30"/>
    </row>
    <row r="526" spans="1:4" ht="12.75">
      <c r="A526" s="25"/>
      <c r="C526" s="29"/>
      <c r="D526" s="30"/>
    </row>
    <row r="527" spans="1:4" ht="12.75">
      <c r="A527" s="25"/>
      <c r="C527" s="29"/>
      <c r="D527" s="30"/>
    </row>
    <row r="528" spans="1:4" ht="12.75">
      <c r="A528" s="25"/>
      <c r="C528" s="29"/>
      <c r="D528" s="30"/>
    </row>
    <row r="529" spans="1:4" ht="12.75">
      <c r="A529" s="25"/>
      <c r="C529" s="29"/>
      <c r="D529" s="30"/>
    </row>
    <row r="530" spans="1:4" ht="12.75">
      <c r="A530" s="25"/>
      <c r="C530" s="29"/>
      <c r="D530" s="30"/>
    </row>
    <row r="531" spans="1:4" ht="12.75">
      <c r="A531" s="25"/>
      <c r="C531" s="29"/>
      <c r="D531" s="30"/>
    </row>
    <row r="532" spans="1:4" ht="12.75">
      <c r="A532" s="25"/>
      <c r="C532" s="29"/>
      <c r="D532" s="30"/>
    </row>
    <row r="533" spans="1:4" ht="12.75">
      <c r="A533" s="25"/>
      <c r="C533" s="29"/>
      <c r="D533" s="30"/>
    </row>
    <row r="534" spans="1:4" ht="12.75">
      <c r="A534" s="25"/>
      <c r="C534" s="29"/>
      <c r="D534" s="30"/>
    </row>
    <row r="535" spans="1:4" ht="12.75">
      <c r="A535" s="25"/>
      <c r="C535" s="29"/>
      <c r="D535" s="30"/>
    </row>
    <row r="536" spans="1:4" ht="12.75">
      <c r="A536" s="25"/>
      <c r="C536" s="29"/>
      <c r="D536" s="30"/>
    </row>
    <row r="537" spans="1:4" ht="12.75">
      <c r="A537" s="25"/>
      <c r="C537" s="29"/>
      <c r="D537" s="30"/>
    </row>
    <row r="538" spans="1:4" ht="12.75">
      <c r="A538" s="25"/>
      <c r="C538" s="29"/>
      <c r="D538" s="30"/>
    </row>
    <row r="539" spans="1:4" ht="12.75">
      <c r="A539" s="25"/>
      <c r="C539" s="29"/>
      <c r="D539" s="30"/>
    </row>
    <row r="540" spans="1:4" ht="12.75">
      <c r="A540" s="25"/>
      <c r="C540" s="29"/>
      <c r="D540" s="30"/>
    </row>
    <row r="541" spans="1:4" ht="12.75">
      <c r="A541" s="25"/>
      <c r="C541" s="29"/>
      <c r="D541" s="30"/>
    </row>
    <row r="542" spans="1:4" ht="12.75">
      <c r="A542" s="25"/>
      <c r="C542" s="29"/>
      <c r="D542" s="30"/>
    </row>
    <row r="543" spans="1:4" ht="12.75">
      <c r="A543" s="25"/>
      <c r="C543" s="29"/>
      <c r="D543" s="30"/>
    </row>
    <row r="544" spans="1:4" ht="12.75">
      <c r="A544" s="25"/>
      <c r="C544" s="29"/>
      <c r="D544" s="30"/>
    </row>
    <row r="545" spans="1:4" ht="12.75">
      <c r="A545" s="25"/>
      <c r="C545" s="29"/>
      <c r="D545" s="30"/>
    </row>
    <row r="546" spans="1:4" ht="12.75">
      <c r="A546" s="25"/>
      <c r="C546" s="29"/>
      <c r="D546" s="30"/>
    </row>
    <row r="547" spans="1:4" ht="12.75">
      <c r="A547" s="25"/>
      <c r="C547" s="29"/>
      <c r="D547" s="30"/>
    </row>
    <row r="548" spans="1:4" ht="12.75">
      <c r="A548" s="25"/>
      <c r="C548" s="29"/>
      <c r="D548" s="30"/>
    </row>
    <row r="549" spans="1:4" ht="12.75">
      <c r="A549" s="25"/>
      <c r="C549" s="29"/>
      <c r="D549" s="30"/>
    </row>
    <row r="550" spans="1:4" ht="12.75">
      <c r="A550" s="25"/>
      <c r="C550" s="29"/>
      <c r="D550" s="30"/>
    </row>
    <row r="551" spans="1:4" ht="12.75">
      <c r="A551" s="25"/>
      <c r="C551" s="29"/>
      <c r="D551" s="30"/>
    </row>
    <row r="552" spans="1:4" ht="12.75">
      <c r="A552" s="25"/>
      <c r="C552" s="29"/>
      <c r="D552" s="30"/>
    </row>
    <row r="553" spans="1:4" ht="12.75">
      <c r="A553" s="25"/>
      <c r="C553" s="29"/>
      <c r="D553" s="30"/>
    </row>
    <row r="554" spans="1:4" ht="12.75">
      <c r="A554" s="25"/>
      <c r="C554" s="29"/>
      <c r="D554" s="30"/>
    </row>
    <row r="555" spans="1:4" ht="12.75">
      <c r="A555" s="25"/>
      <c r="C555" s="29"/>
      <c r="D555" s="30"/>
    </row>
    <row r="556" spans="1:4" ht="12.75">
      <c r="A556" s="25"/>
      <c r="C556" s="29"/>
      <c r="D556" s="30"/>
    </row>
    <row r="557" spans="1:4" ht="12.75">
      <c r="A557" s="25"/>
      <c r="C557" s="29"/>
      <c r="D557" s="30"/>
    </row>
    <row r="558" spans="1:4" ht="12.75">
      <c r="A558" s="25"/>
      <c r="C558" s="29"/>
      <c r="D558" s="30"/>
    </row>
    <row r="559" spans="1:4" ht="12.75">
      <c r="A559" s="25"/>
      <c r="C559" s="29"/>
      <c r="D559" s="30"/>
    </row>
    <row r="560" spans="1:4" ht="12.75">
      <c r="A560" s="25"/>
      <c r="C560" s="29"/>
      <c r="D560" s="30"/>
    </row>
    <row r="561" spans="1:4" ht="12.75">
      <c r="A561" s="25"/>
      <c r="C561" s="29"/>
      <c r="D561" s="30"/>
    </row>
    <row r="562" spans="1:4" ht="12.75">
      <c r="A562" s="25"/>
      <c r="C562" s="29"/>
      <c r="D562" s="30"/>
    </row>
    <row r="563" spans="1:4" ht="12.75">
      <c r="A563" s="25"/>
      <c r="C563" s="29"/>
      <c r="D563" s="30"/>
    </row>
    <row r="564" spans="1:4" ht="12.75">
      <c r="A564" s="25"/>
      <c r="C564" s="29"/>
      <c r="D564" s="30"/>
    </row>
    <row r="565" spans="1:4" ht="12.75">
      <c r="A565" s="25"/>
      <c r="C565" s="29"/>
      <c r="D565" s="30"/>
    </row>
    <row r="566" spans="1:4" ht="12.75">
      <c r="A566" s="25"/>
      <c r="C566" s="29"/>
      <c r="D566" s="30"/>
    </row>
    <row r="567" spans="1:4" ht="12.75">
      <c r="A567" s="25"/>
      <c r="C567" s="29"/>
      <c r="D567" s="30"/>
    </row>
    <row r="568" spans="1:4" ht="12.75">
      <c r="A568" s="25"/>
      <c r="C568" s="29"/>
      <c r="D568" s="30"/>
    </row>
    <row r="569" spans="1:4" ht="12.75">
      <c r="A569" s="25"/>
      <c r="C569" s="29"/>
      <c r="D569" s="30"/>
    </row>
    <row r="570" spans="1:4" ht="12.75">
      <c r="A570" s="25"/>
      <c r="C570" s="29"/>
      <c r="D570" s="30"/>
    </row>
    <row r="571" spans="1:4" ht="12.75">
      <c r="A571" s="25"/>
      <c r="C571" s="29"/>
      <c r="D571" s="30"/>
    </row>
    <row r="572" spans="1:4" ht="12.75">
      <c r="A572" s="25"/>
      <c r="C572" s="29"/>
      <c r="D572" s="30"/>
    </row>
    <row r="573" spans="1:4" ht="12.75">
      <c r="A573" s="25"/>
      <c r="C573" s="29"/>
      <c r="D573" s="30"/>
    </row>
    <row r="574" spans="1:4" ht="12.75">
      <c r="A574" s="25"/>
      <c r="C574" s="29"/>
      <c r="D574" s="30"/>
    </row>
    <row r="575" spans="1:4" ht="12.75">
      <c r="A575" s="25"/>
      <c r="C575" s="29"/>
      <c r="D575" s="30"/>
    </row>
    <row r="576" spans="1:4" ht="12.75">
      <c r="A576" s="25"/>
      <c r="C576" s="29"/>
      <c r="D576" s="30"/>
    </row>
    <row r="577" spans="1:4" ht="12.75">
      <c r="A577" s="25"/>
      <c r="C577" s="29"/>
      <c r="D577" s="30"/>
    </row>
    <row r="578" spans="1:4" ht="12.75">
      <c r="A578" s="25"/>
      <c r="C578" s="29"/>
      <c r="D578" s="30"/>
    </row>
    <row r="579" spans="1:4" ht="12.75">
      <c r="A579" s="25"/>
      <c r="C579" s="29"/>
      <c r="D579" s="30"/>
    </row>
    <row r="580" spans="1:4" ht="12.75">
      <c r="A580" s="25"/>
      <c r="C580" s="29"/>
      <c r="D580" s="30"/>
    </row>
    <row r="581" spans="1:4" ht="12.75">
      <c r="A581" s="25"/>
      <c r="C581" s="29"/>
      <c r="D581" s="30"/>
    </row>
    <row r="582" spans="1:4" ht="12.75">
      <c r="A582" s="25"/>
      <c r="C582" s="29"/>
      <c r="D582" s="30"/>
    </row>
    <row r="583" spans="1:4" ht="12.75">
      <c r="A583" s="25"/>
      <c r="C583" s="29"/>
      <c r="D583" s="30"/>
    </row>
    <row r="584" spans="1:4" ht="12.75">
      <c r="A584" s="25"/>
      <c r="C584" s="29"/>
      <c r="D584" s="30"/>
    </row>
    <row r="585" spans="1:4" ht="12.75">
      <c r="A585" s="25"/>
      <c r="C585" s="29"/>
      <c r="D585" s="30"/>
    </row>
    <row r="586" spans="1:4" ht="12.75">
      <c r="A586" s="25"/>
      <c r="C586" s="29"/>
      <c r="D586" s="30"/>
    </row>
    <row r="587" spans="1:4" ht="12.75">
      <c r="A587" s="25"/>
      <c r="C587" s="29"/>
      <c r="D587" s="30"/>
    </row>
    <row r="588" spans="1:4" ht="12.75">
      <c r="A588" s="25"/>
      <c r="C588" s="29"/>
      <c r="D588" s="30"/>
    </row>
    <row r="589" spans="1:4" ht="12.75">
      <c r="A589" s="25"/>
      <c r="C589" s="29"/>
      <c r="D589" s="30"/>
    </row>
    <row r="590" spans="1:4" ht="12.75">
      <c r="A590" s="25"/>
      <c r="C590" s="29"/>
      <c r="D590" s="30"/>
    </row>
    <row r="591" spans="1:4" ht="12.75">
      <c r="A591" s="25"/>
      <c r="C591" s="29"/>
      <c r="D591" s="30"/>
    </row>
    <row r="592" spans="1:4" ht="12.75">
      <c r="A592" s="25"/>
      <c r="C592" s="29"/>
      <c r="D592" s="30"/>
    </row>
    <row r="593" spans="1:4" ht="12.75">
      <c r="A593" s="25"/>
      <c r="C593" s="29"/>
      <c r="D593" s="30"/>
    </row>
    <row r="594" spans="1:4" ht="12.75">
      <c r="A594" s="25"/>
      <c r="C594" s="29"/>
      <c r="D594" s="30"/>
    </row>
    <row r="595" spans="1:4" ht="12.75">
      <c r="A595" s="25"/>
      <c r="C595" s="29"/>
      <c r="D595" s="30"/>
    </row>
    <row r="596" spans="1:4" ht="12.75">
      <c r="A596" s="25"/>
      <c r="C596" s="29"/>
      <c r="D596" s="30"/>
    </row>
    <row r="597" spans="1:4" ht="12.75">
      <c r="A597" s="25"/>
      <c r="C597" s="29"/>
      <c r="D597" s="30"/>
    </row>
    <row r="598" spans="1:4" ht="12.75">
      <c r="A598" s="25"/>
      <c r="C598" s="29"/>
      <c r="D598" s="30"/>
    </row>
    <row r="599" spans="1:4" ht="12.75">
      <c r="A599" s="25"/>
      <c r="C599" s="29"/>
      <c r="D599" s="30"/>
    </row>
    <row r="600" spans="1:4" ht="12.75">
      <c r="A600" s="25"/>
      <c r="C600" s="29"/>
      <c r="D600" s="30"/>
    </row>
    <row r="601" spans="1:4" ht="12.75">
      <c r="A601" s="25"/>
      <c r="C601" s="29"/>
      <c r="D601" s="30"/>
    </row>
    <row r="602" spans="1:4" ht="12.75">
      <c r="A602" s="25"/>
      <c r="C602" s="29"/>
      <c r="D602" s="30"/>
    </row>
    <row r="603" spans="1:4" ht="12.75">
      <c r="A603" s="25"/>
      <c r="C603" s="29"/>
      <c r="D603" s="30"/>
    </row>
    <row r="604" spans="1:4" ht="12.75">
      <c r="A604" s="25"/>
      <c r="C604" s="29"/>
      <c r="D604" s="30"/>
    </row>
    <row r="605" spans="1:4" ht="12.75">
      <c r="A605" s="25"/>
      <c r="C605" s="29"/>
      <c r="D605" s="30"/>
    </row>
    <row r="606" spans="1:4" ht="12.75">
      <c r="A606" s="25"/>
      <c r="C606" s="29"/>
      <c r="D606" s="30"/>
    </row>
    <row r="607" spans="1:4" ht="12.75">
      <c r="A607" s="25"/>
      <c r="C607" s="29"/>
      <c r="D607" s="30"/>
    </row>
    <row r="608" spans="1:4" ht="12.75">
      <c r="A608" s="25"/>
      <c r="C608" s="29"/>
      <c r="D608" s="30"/>
    </row>
    <row r="609" spans="1:4" ht="12.75">
      <c r="A609" s="25"/>
      <c r="C609" s="29"/>
      <c r="D609" s="30"/>
    </row>
    <row r="610" spans="1:4" ht="12.75">
      <c r="A610" s="25"/>
      <c r="C610" s="29"/>
      <c r="D610" s="30"/>
    </row>
    <row r="611" spans="1:4" ht="12.75">
      <c r="A611" s="25"/>
      <c r="C611" s="29"/>
      <c r="D611" s="30"/>
    </row>
    <row r="612" spans="1:4" ht="12.75">
      <c r="A612" s="25"/>
      <c r="C612" s="29"/>
      <c r="D612" s="30"/>
    </row>
    <row r="613" spans="1:4" ht="12.75">
      <c r="A613" s="25"/>
      <c r="C613" s="29"/>
      <c r="D613" s="30"/>
    </row>
    <row r="614" spans="1:4" ht="12.75">
      <c r="A614" s="25"/>
      <c r="C614" s="29"/>
      <c r="D614" s="30"/>
    </row>
    <row r="615" spans="1:4" ht="12.75">
      <c r="A615" s="25"/>
      <c r="C615" s="29"/>
      <c r="D615" s="30"/>
    </row>
    <row r="616" spans="1:4" ht="12.75">
      <c r="A616" s="25"/>
      <c r="C616" s="29"/>
      <c r="D616" s="30"/>
    </row>
    <row r="617" spans="1:4" ht="12.75">
      <c r="A617" s="25"/>
      <c r="C617" s="29"/>
      <c r="D617" s="30"/>
    </row>
    <row r="618" spans="1:4" ht="12.75">
      <c r="A618" s="25"/>
      <c r="C618" s="29"/>
      <c r="D618" s="30"/>
    </row>
    <row r="619" spans="1:4" ht="12.75">
      <c r="A619" s="25"/>
      <c r="C619" s="29"/>
      <c r="D619" s="30"/>
    </row>
    <row r="620" spans="1:4" ht="12.75">
      <c r="A620" s="25"/>
      <c r="C620" s="29"/>
      <c r="D620" s="30"/>
    </row>
    <row r="621" spans="1:4" ht="12.75">
      <c r="A621" s="25"/>
      <c r="C621" s="29"/>
      <c r="D621" s="30"/>
    </row>
    <row r="622" spans="1:4" ht="12.75">
      <c r="A622" s="25"/>
      <c r="C622" s="29"/>
      <c r="D622" s="30"/>
    </row>
    <row r="623" spans="1:4" ht="12.75">
      <c r="A623" s="25"/>
      <c r="C623" s="29"/>
      <c r="D623" s="30"/>
    </row>
    <row r="624" spans="1:4" ht="12.75">
      <c r="A624" s="25"/>
      <c r="C624" s="29"/>
      <c r="D624" s="30"/>
    </row>
    <row r="625" spans="1:4" ht="12.75">
      <c r="A625" s="25"/>
      <c r="C625" s="29"/>
      <c r="D625" s="30"/>
    </row>
    <row r="626" spans="1:4" ht="12.75">
      <c r="A626" s="25"/>
      <c r="C626" s="29"/>
      <c r="D626" s="30"/>
    </row>
    <row r="627" spans="1:4" ht="12.75">
      <c r="A627" s="25"/>
      <c r="C627" s="29"/>
      <c r="D627" s="30"/>
    </row>
    <row r="628" spans="1:4" ht="12.75">
      <c r="A628" s="25"/>
      <c r="C628" s="29"/>
      <c r="D628" s="30"/>
    </row>
    <row r="629" spans="1:4" ht="12.75">
      <c r="A629" s="25"/>
      <c r="C629" s="29"/>
      <c r="D629" s="30"/>
    </row>
    <row r="630" spans="1:4" ht="12.75">
      <c r="A630" s="25"/>
      <c r="C630" s="29"/>
      <c r="D630" s="30"/>
    </row>
    <row r="631" spans="1:4" ht="12.75">
      <c r="A631" s="25"/>
      <c r="C631" s="29"/>
      <c r="D631" s="30"/>
    </row>
    <row r="632" spans="1:4" ht="12.75">
      <c r="A632" s="25"/>
      <c r="C632" s="29"/>
      <c r="D632" s="30"/>
    </row>
    <row r="633" spans="1:4" ht="12.75">
      <c r="A633" s="25"/>
      <c r="C633" s="29"/>
      <c r="D633" s="30"/>
    </row>
    <row r="634" spans="1:4" ht="12.75">
      <c r="A634" s="25"/>
      <c r="C634" s="29"/>
      <c r="D634" s="30"/>
    </row>
    <row r="635" spans="1:4" ht="12.75">
      <c r="A635" s="25"/>
      <c r="C635" s="29"/>
      <c r="D635" s="30"/>
    </row>
    <row r="636" spans="1:4" ht="12.75">
      <c r="A636" s="25"/>
      <c r="C636" s="29"/>
      <c r="D636" s="30"/>
    </row>
    <row r="637" spans="1:4" ht="12.75">
      <c r="A637" s="25"/>
      <c r="C637" s="29"/>
      <c r="D637" s="30"/>
    </row>
    <row r="638" spans="1:4" ht="12.75">
      <c r="A638" s="25"/>
      <c r="C638" s="29"/>
      <c r="D638" s="30"/>
    </row>
    <row r="639" spans="1:4" ht="12.75">
      <c r="A639" s="25"/>
      <c r="C639" s="29"/>
      <c r="D639" s="30"/>
    </row>
    <row r="640" spans="1:4" ht="12.75">
      <c r="A640" s="25"/>
      <c r="C640" s="29"/>
      <c r="D640" s="30"/>
    </row>
    <row r="641" spans="1:4" ht="12.75">
      <c r="A641" s="25"/>
      <c r="C641" s="29"/>
      <c r="D641" s="30"/>
    </row>
    <row r="642" spans="1:4" ht="12.75">
      <c r="A642" s="25"/>
      <c r="C642" s="29"/>
      <c r="D642" s="30"/>
    </row>
    <row r="643" spans="1:4" ht="12.75">
      <c r="A643" s="25"/>
      <c r="C643" s="29"/>
      <c r="D643" s="30"/>
    </row>
    <row r="644" spans="1:4" ht="12.75">
      <c r="A644" s="25"/>
      <c r="C644" s="29"/>
      <c r="D644" s="30"/>
    </row>
    <row r="645" spans="1:4" ht="12.75">
      <c r="A645" s="25"/>
      <c r="C645" s="29"/>
      <c r="D645" s="30"/>
    </row>
    <row r="646" spans="1:4" ht="12.75">
      <c r="A646" s="25"/>
      <c r="C646" s="29"/>
      <c r="D646" s="30"/>
    </row>
    <row r="647" spans="1:4" ht="12.75">
      <c r="A647" s="25"/>
      <c r="C647" s="29"/>
      <c r="D647" s="30"/>
    </row>
    <row r="648" spans="1:4" ht="12.75">
      <c r="A648" s="25"/>
      <c r="C648" s="29"/>
      <c r="D648" s="30"/>
    </row>
    <row r="649" spans="1:4" ht="12.75">
      <c r="A649" s="25"/>
      <c r="C649" s="29"/>
      <c r="D649" s="30"/>
    </row>
    <row r="650" spans="1:4" ht="12.75">
      <c r="A650" s="25"/>
      <c r="C650" s="29"/>
      <c r="D650" s="30"/>
    </row>
    <row r="651" spans="1:4" ht="12.75">
      <c r="A651" s="25"/>
      <c r="C651" s="29"/>
      <c r="D651" s="30"/>
    </row>
    <row r="652" spans="1:4" ht="12.75">
      <c r="A652" s="25"/>
      <c r="C652" s="29"/>
      <c r="D652" s="30"/>
    </row>
    <row r="653" spans="1:4" ht="12.75">
      <c r="A653" s="25"/>
      <c r="C653" s="29"/>
      <c r="D653" s="30"/>
    </row>
    <row r="654" spans="1:4" ht="12.75">
      <c r="A654" s="25"/>
      <c r="C654" s="29"/>
      <c r="D654" s="30"/>
    </row>
    <row r="655" spans="1:4" ht="12.75">
      <c r="A655" s="25"/>
      <c r="C655" s="29"/>
      <c r="D655" s="30"/>
    </row>
    <row r="656" spans="1:4" ht="12.75">
      <c r="A656" s="25"/>
      <c r="C656" s="29"/>
      <c r="D656" s="30"/>
    </row>
    <row r="657" spans="1:4" ht="12.75">
      <c r="A657" s="25"/>
      <c r="C657" s="29"/>
      <c r="D657" s="30"/>
    </row>
    <row r="658" spans="1:4" ht="12.75">
      <c r="A658" s="25"/>
      <c r="C658" s="29"/>
      <c r="D658" s="30"/>
    </row>
    <row r="659" spans="1:4" ht="12.75">
      <c r="A659" s="25"/>
      <c r="C659" s="29"/>
      <c r="D659" s="30"/>
    </row>
    <row r="660" spans="1:4" ht="12.75">
      <c r="A660" s="25"/>
      <c r="C660" s="29"/>
      <c r="D660" s="30"/>
    </row>
    <row r="661" spans="1:4" ht="12.75">
      <c r="A661" s="25"/>
      <c r="C661" s="29"/>
      <c r="D661" s="30"/>
    </row>
    <row r="662" spans="1:4" ht="12.75">
      <c r="A662" s="25"/>
      <c r="C662" s="29"/>
      <c r="D662" s="30"/>
    </row>
    <row r="663" spans="1:4" ht="12.75">
      <c r="A663" s="25"/>
      <c r="C663" s="29"/>
      <c r="D663" s="30"/>
    </row>
    <row r="664" spans="1:4" ht="12.75">
      <c r="A664" s="25"/>
      <c r="C664" s="29"/>
      <c r="D664" s="30"/>
    </row>
    <row r="665" spans="1:4" ht="12.75">
      <c r="A665" s="25"/>
      <c r="C665" s="29"/>
      <c r="D665" s="30"/>
    </row>
    <row r="666" spans="1:4" ht="12.75">
      <c r="A666" s="25"/>
      <c r="C666" s="29"/>
      <c r="D666" s="30"/>
    </row>
    <row r="667" spans="1:4" ht="12.75">
      <c r="A667" s="25"/>
      <c r="C667" s="29"/>
      <c r="D667" s="30"/>
    </row>
    <row r="668" spans="1:4" ht="12.75">
      <c r="A668" s="25"/>
      <c r="C668" s="29"/>
      <c r="D668" s="30"/>
    </row>
    <row r="669" spans="1:4" ht="12.75">
      <c r="A669" s="25"/>
      <c r="C669" s="29"/>
      <c r="D669" s="30"/>
    </row>
    <row r="670" spans="1:4" ht="12.75">
      <c r="A670" s="25"/>
      <c r="C670" s="29"/>
      <c r="D670" s="30"/>
    </row>
    <row r="671" spans="1:4" ht="12.75">
      <c r="A671" s="25"/>
      <c r="C671" s="29"/>
      <c r="D671" s="30"/>
    </row>
    <row r="672" spans="1:4" ht="12.75">
      <c r="A672" s="25"/>
      <c r="C672" s="29"/>
      <c r="D672" s="30"/>
    </row>
    <row r="673" spans="1:4" ht="12.75">
      <c r="A673" s="25"/>
      <c r="C673" s="29"/>
      <c r="D673" s="30"/>
    </row>
    <row r="674" spans="1:4" ht="12.75">
      <c r="A674" s="25"/>
      <c r="C674" s="29"/>
      <c r="D674" s="30"/>
    </row>
    <row r="675" spans="1:4" ht="12.75">
      <c r="A675" s="25"/>
      <c r="C675" s="29"/>
      <c r="D675" s="30"/>
    </row>
    <row r="676" spans="1:4" ht="12.75">
      <c r="A676" s="25"/>
      <c r="C676" s="29"/>
      <c r="D676" s="30"/>
    </row>
    <row r="677" spans="1:4" ht="12.75">
      <c r="A677" s="25"/>
      <c r="C677" s="29"/>
      <c r="D677" s="30"/>
    </row>
    <row r="678" spans="1:4" ht="12.75">
      <c r="A678" s="25"/>
      <c r="C678" s="29"/>
      <c r="D678" s="30"/>
    </row>
    <row r="679" spans="1:4" ht="12.75">
      <c r="A679" s="25"/>
      <c r="C679" s="29"/>
      <c r="D679" s="30"/>
    </row>
    <row r="680" spans="1:4" ht="12.75">
      <c r="A680" s="25"/>
      <c r="C680" s="29"/>
      <c r="D680" s="30"/>
    </row>
    <row r="681" spans="1:4" ht="12.75">
      <c r="A681" s="25"/>
      <c r="C681" s="29"/>
      <c r="D681" s="30"/>
    </row>
    <row r="682" spans="1:4" ht="12.75">
      <c r="A682" s="25"/>
      <c r="C682" s="29"/>
      <c r="D682" s="30"/>
    </row>
    <row r="683" spans="1:4" ht="12.75">
      <c r="A683" s="25"/>
      <c r="C683" s="29"/>
      <c r="D683" s="30"/>
    </row>
    <row r="684" spans="1:4" ht="12.75">
      <c r="A684" s="25"/>
      <c r="C684" s="29"/>
      <c r="D684" s="30"/>
    </row>
    <row r="685" spans="1:4" ht="12.75">
      <c r="A685" s="25"/>
      <c r="C685" s="29"/>
      <c r="D685" s="30"/>
    </row>
    <row r="686" spans="1:4" ht="12.75">
      <c r="A686" s="25"/>
      <c r="C686" s="29"/>
      <c r="D686" s="30"/>
    </row>
    <row r="687" spans="1:4" ht="12.75">
      <c r="A687" s="25"/>
      <c r="C687" s="29"/>
      <c r="D687" s="30"/>
    </row>
    <row r="688" spans="1:4" ht="12.75">
      <c r="A688" s="25"/>
      <c r="C688" s="29"/>
      <c r="D688" s="30"/>
    </row>
    <row r="689" spans="1:4" ht="12.75">
      <c r="A689" s="25"/>
      <c r="C689" s="29"/>
      <c r="D689" s="30"/>
    </row>
    <row r="690" spans="1:4" ht="12.75">
      <c r="A690" s="25"/>
      <c r="C690" s="29"/>
      <c r="D690" s="30"/>
    </row>
    <row r="691" spans="1:4" ht="12.75">
      <c r="A691" s="25"/>
      <c r="C691" s="29"/>
      <c r="D691" s="30"/>
    </row>
    <row r="692" spans="1:4" ht="12.75">
      <c r="A692" s="25"/>
      <c r="C692" s="29"/>
      <c r="D692" s="30"/>
    </row>
    <row r="693" spans="1:4" ht="12.75">
      <c r="A693" s="25"/>
      <c r="C693" s="29"/>
      <c r="D693" s="30"/>
    </row>
    <row r="694" spans="1:4" ht="12.75">
      <c r="A694" s="25"/>
      <c r="C694" s="29"/>
      <c r="D694" s="30"/>
    </row>
    <row r="695" spans="1:4" ht="12.75">
      <c r="A695" s="25"/>
      <c r="C695" s="29"/>
      <c r="D695" s="30"/>
    </row>
    <row r="696" spans="1:4" ht="12.75">
      <c r="A696" s="25"/>
      <c r="C696" s="29"/>
      <c r="D696" s="30"/>
    </row>
    <row r="697" spans="1:4" ht="12.75">
      <c r="A697" s="25"/>
      <c r="C697" s="29"/>
      <c r="D697" s="30"/>
    </row>
    <row r="698" spans="1:4" ht="12.75">
      <c r="A698" s="25"/>
      <c r="C698" s="29"/>
      <c r="D698" s="30"/>
    </row>
    <row r="699" spans="1:4" ht="12.75">
      <c r="A699" s="25"/>
      <c r="C699" s="29"/>
      <c r="D699" s="30"/>
    </row>
    <row r="700" spans="1:4" ht="12.75">
      <c r="A700" s="25"/>
      <c r="C700" s="29"/>
      <c r="D700" s="30"/>
    </row>
    <row r="701" spans="1:4" ht="12.75">
      <c r="A701" s="25"/>
      <c r="C701" s="29"/>
      <c r="D701" s="30"/>
    </row>
    <row r="702" spans="1:4" ht="12.75">
      <c r="A702" s="25"/>
      <c r="C702" s="29"/>
      <c r="D702" s="30"/>
    </row>
    <row r="703" spans="1:4" ht="12.75">
      <c r="A703" s="25"/>
      <c r="C703" s="29"/>
      <c r="D703" s="30"/>
    </row>
    <row r="704" spans="1:4" ht="12.75">
      <c r="A704" s="25"/>
      <c r="C704" s="29"/>
      <c r="D704" s="30"/>
    </row>
    <row r="705" spans="1:4" ht="12.75">
      <c r="A705" s="25"/>
      <c r="C705" s="29"/>
      <c r="D705" s="30"/>
    </row>
    <row r="706" spans="1:4" ht="12.75">
      <c r="A706" s="25"/>
      <c r="C706" s="29"/>
      <c r="D706" s="30"/>
    </row>
    <row r="707" spans="1:4" ht="12.75">
      <c r="A707" s="25"/>
      <c r="C707" s="29"/>
      <c r="D707" s="30"/>
    </row>
    <row r="708" spans="1:4" ht="12.75">
      <c r="A708" s="25"/>
      <c r="C708" s="29"/>
      <c r="D708" s="30"/>
    </row>
    <row r="709" spans="1:4" ht="12.75">
      <c r="A709" s="25"/>
      <c r="C709" s="29"/>
      <c r="D709" s="30"/>
    </row>
    <row r="710" spans="1:4" ht="12.75">
      <c r="A710" s="25"/>
      <c r="C710" s="29"/>
      <c r="D710" s="30"/>
    </row>
    <row r="711" spans="1:4" ht="12.75">
      <c r="A711" s="25"/>
      <c r="C711" s="29"/>
      <c r="D711" s="30"/>
    </row>
    <row r="712" spans="1:4" ht="12.75">
      <c r="A712" s="25"/>
      <c r="C712" s="29"/>
      <c r="D712" s="30"/>
    </row>
    <row r="713" spans="1:4" ht="12.75">
      <c r="A713" s="25"/>
      <c r="C713" s="29"/>
      <c r="D713" s="30"/>
    </row>
    <row r="714" spans="1:4" ht="12.75">
      <c r="A714" s="25"/>
      <c r="C714" s="29"/>
      <c r="D714" s="30"/>
    </row>
    <row r="715" spans="1:4" ht="12.75">
      <c r="A715" s="25"/>
      <c r="C715" s="29"/>
      <c r="D715" s="30"/>
    </row>
    <row r="716" spans="1:4" ht="12.75">
      <c r="A716" s="25"/>
      <c r="C716" s="29"/>
      <c r="D716" s="30"/>
    </row>
    <row r="717" spans="1:4" ht="12.75">
      <c r="A717" s="25"/>
      <c r="C717" s="29"/>
      <c r="D717" s="30"/>
    </row>
    <row r="718" spans="1:4" ht="12.75">
      <c r="A718" s="25"/>
      <c r="C718" s="29"/>
      <c r="D718" s="30"/>
    </row>
    <row r="719" spans="1:4" ht="12.75">
      <c r="A719" s="25"/>
      <c r="C719" s="29"/>
      <c r="D719" s="30"/>
    </row>
    <row r="720" spans="1:4" ht="12.75">
      <c r="A720" s="25"/>
      <c r="C720" s="29"/>
      <c r="D720" s="30"/>
    </row>
    <row r="721" spans="1:4" ht="12.75">
      <c r="A721" s="25"/>
      <c r="C721" s="29"/>
      <c r="D721" s="30"/>
    </row>
    <row r="722" spans="1:4" ht="12.75">
      <c r="A722" s="25"/>
      <c r="C722" s="29"/>
      <c r="D722" s="30"/>
    </row>
    <row r="723" spans="1:4" ht="12.75">
      <c r="A723" s="25"/>
      <c r="C723" s="29"/>
      <c r="D723" s="30"/>
    </row>
    <row r="724" spans="1:4" ht="12.75">
      <c r="A724" s="25"/>
      <c r="C724" s="29"/>
      <c r="D724" s="30"/>
    </row>
    <row r="725" spans="1:4" ht="12.75">
      <c r="A725" s="25"/>
      <c r="C725" s="29"/>
      <c r="D725" s="30"/>
    </row>
    <row r="726" spans="1:4" ht="12.75">
      <c r="A726" s="25"/>
      <c r="C726" s="29"/>
      <c r="D726" s="30"/>
    </row>
    <row r="727" spans="1:4" ht="12.75">
      <c r="A727" s="25"/>
      <c r="C727" s="29"/>
      <c r="D727" s="30"/>
    </row>
    <row r="728" spans="1:4" ht="12.75">
      <c r="A728" s="25"/>
      <c r="C728" s="29"/>
      <c r="D728" s="30"/>
    </row>
    <row r="729" spans="1:4" ht="12.75">
      <c r="A729" s="25"/>
      <c r="C729" s="29"/>
      <c r="D729" s="30"/>
    </row>
    <row r="730" spans="1:4" ht="12.75">
      <c r="A730" s="25"/>
      <c r="C730" s="29"/>
      <c r="D730" s="30"/>
    </row>
    <row r="731" spans="1:4" ht="12.75">
      <c r="A731" s="25"/>
      <c r="C731" s="29"/>
      <c r="D731" s="30"/>
    </row>
    <row r="732" spans="1:4" ht="12.75">
      <c r="A732" s="25"/>
      <c r="C732" s="29"/>
      <c r="D732" s="30"/>
    </row>
    <row r="733" spans="1:4" ht="12.75">
      <c r="A733" s="25"/>
      <c r="C733" s="29"/>
      <c r="D733" s="30"/>
    </row>
    <row r="734" spans="1:4" ht="12.75">
      <c r="A734" s="25"/>
      <c r="C734" s="29"/>
      <c r="D734" s="30"/>
    </row>
    <row r="735" spans="1:4" ht="12.75">
      <c r="A735" s="25"/>
      <c r="C735" s="29"/>
      <c r="D735" s="30"/>
    </row>
    <row r="736" spans="1:4" ht="12.75">
      <c r="A736" s="25"/>
      <c r="C736" s="29"/>
      <c r="D736" s="30"/>
    </row>
    <row r="737" spans="1:4" ht="12.75">
      <c r="A737" s="25"/>
      <c r="C737" s="29"/>
      <c r="D737" s="30"/>
    </row>
    <row r="738" spans="1:4" ht="12.75">
      <c r="A738" s="25"/>
      <c r="C738" s="29"/>
      <c r="D738" s="30"/>
    </row>
    <row r="739" spans="1:4" ht="12.75">
      <c r="A739" s="25"/>
      <c r="C739" s="29"/>
      <c r="D739" s="30"/>
    </row>
    <row r="740" spans="1:4" ht="12.75">
      <c r="A740" s="25"/>
      <c r="C740" s="29"/>
      <c r="D740" s="30"/>
    </row>
    <row r="741" spans="1:4" ht="12.75">
      <c r="A741" s="25"/>
      <c r="C741" s="29"/>
      <c r="D741" s="30"/>
    </row>
    <row r="742" spans="1:4" ht="12.75">
      <c r="A742" s="25"/>
      <c r="C742" s="29"/>
      <c r="D742" s="30"/>
    </row>
    <row r="743" spans="1:4" ht="12.75">
      <c r="A743" s="25"/>
      <c r="C743" s="29"/>
      <c r="D743" s="30"/>
    </row>
    <row r="744" spans="1:4" ht="12.75">
      <c r="A744" s="25"/>
      <c r="C744" s="29"/>
      <c r="D744" s="30"/>
    </row>
    <row r="745" spans="1:4" ht="12.75">
      <c r="A745" s="25"/>
      <c r="C745" s="29"/>
      <c r="D745" s="30"/>
    </row>
    <row r="746" spans="1:4" ht="12.75">
      <c r="A746" s="25"/>
      <c r="C746" s="29"/>
      <c r="D746" s="30"/>
    </row>
    <row r="747" spans="1:4" ht="12.75">
      <c r="A747" s="25"/>
      <c r="C747" s="29"/>
      <c r="D747" s="30"/>
    </row>
    <row r="748" spans="1:4" ht="12.75">
      <c r="A748" s="25"/>
      <c r="C748" s="29"/>
      <c r="D748" s="30"/>
    </row>
    <row r="749" spans="1:4" ht="12.75">
      <c r="A749" s="25"/>
      <c r="C749" s="29"/>
      <c r="D749" s="30"/>
    </row>
    <row r="750" spans="1:4" ht="12.75">
      <c r="A750" s="25"/>
      <c r="C750" s="29"/>
      <c r="D750" s="30"/>
    </row>
    <row r="751" spans="1:4" ht="12.75">
      <c r="A751" s="25"/>
      <c r="C751" s="29"/>
      <c r="D751" s="30"/>
    </row>
    <row r="752" spans="1:4" ht="12.75">
      <c r="A752" s="25"/>
      <c r="C752" s="29"/>
      <c r="D752" s="30"/>
    </row>
    <row r="753" spans="1:4" ht="12.75">
      <c r="A753" s="25"/>
      <c r="C753" s="29"/>
      <c r="D753" s="30"/>
    </row>
    <row r="754" spans="1:4" ht="12.75">
      <c r="A754" s="25"/>
      <c r="C754" s="29"/>
      <c r="D754" s="30"/>
    </row>
    <row r="755" spans="1:4" ht="12.75">
      <c r="A755" s="25"/>
      <c r="C755" s="29"/>
      <c r="D755" s="30"/>
    </row>
    <row r="756" spans="1:4" ht="12.75">
      <c r="A756" s="25"/>
      <c r="C756" s="29"/>
      <c r="D756" s="30"/>
    </row>
    <row r="757" spans="1:4" ht="12.75">
      <c r="A757" s="25"/>
      <c r="C757" s="29"/>
      <c r="D757" s="30"/>
    </row>
    <row r="758" spans="1:4" ht="12.75">
      <c r="A758" s="25"/>
      <c r="C758" s="29"/>
      <c r="D758" s="30"/>
    </row>
    <row r="759" spans="1:4" ht="12.75">
      <c r="A759" s="25"/>
      <c r="C759" s="29"/>
      <c r="D759" s="30"/>
    </row>
    <row r="760" spans="1:4" ht="12.75">
      <c r="A760" s="25"/>
      <c r="C760" s="29"/>
      <c r="D760" s="30"/>
    </row>
    <row r="761" spans="1:4" ht="12.75">
      <c r="A761" s="25"/>
      <c r="C761" s="29"/>
      <c r="D761" s="30"/>
    </row>
    <row r="762" spans="1:4" ht="12.75">
      <c r="A762" s="25"/>
      <c r="C762" s="29"/>
      <c r="D762" s="30"/>
    </row>
    <row r="763" spans="1:4" ht="12.75">
      <c r="A763" s="25"/>
      <c r="C763" s="29"/>
      <c r="D763" s="30"/>
    </row>
    <row r="764" spans="1:4" ht="12.75">
      <c r="A764" s="25"/>
      <c r="C764" s="29"/>
      <c r="D764" s="30"/>
    </row>
    <row r="765" spans="1:4" ht="12.75">
      <c r="A765" s="25"/>
      <c r="C765" s="29"/>
      <c r="D765" s="30"/>
    </row>
    <row r="766" spans="1:4" ht="12.75">
      <c r="A766" s="25"/>
      <c r="C766" s="29"/>
      <c r="D766" s="30"/>
    </row>
    <row r="767" spans="1:4" ht="12.75">
      <c r="A767" s="25"/>
      <c r="C767" s="29"/>
      <c r="D767" s="30"/>
    </row>
    <row r="768" spans="1:4" ht="12.75">
      <c r="A768" s="25"/>
      <c r="C768" s="29"/>
      <c r="D768" s="30"/>
    </row>
    <row r="769" spans="1:4" ht="12.75">
      <c r="A769" s="25"/>
      <c r="C769" s="29"/>
      <c r="D769" s="30"/>
    </row>
    <row r="770" spans="1:4" ht="12.75">
      <c r="A770" s="25"/>
      <c r="C770" s="29"/>
      <c r="D770" s="30"/>
    </row>
    <row r="771" spans="1:4" ht="12.75">
      <c r="A771" s="25"/>
      <c r="C771" s="29"/>
      <c r="D771" s="30"/>
    </row>
    <row r="772" spans="1:4" ht="12.75">
      <c r="A772" s="25"/>
      <c r="C772" s="29"/>
      <c r="D772" s="30"/>
    </row>
    <row r="773" spans="1:4" ht="12.75">
      <c r="A773" s="25"/>
      <c r="C773" s="29"/>
      <c r="D773" s="30"/>
    </row>
    <row r="774" spans="1:4" ht="12.75">
      <c r="A774" s="25"/>
      <c r="C774" s="29"/>
      <c r="D774" s="30"/>
    </row>
    <row r="775" spans="1:4" ht="12.75">
      <c r="A775" s="25"/>
      <c r="C775" s="29"/>
      <c r="D775" s="30"/>
    </row>
    <row r="776" spans="1:4" ht="12.75">
      <c r="A776" s="25"/>
      <c r="C776" s="29"/>
      <c r="D776" s="30"/>
    </row>
    <row r="777" spans="1:4" ht="12.75">
      <c r="A777" s="25"/>
      <c r="C777" s="29"/>
      <c r="D777" s="30"/>
    </row>
    <row r="778" spans="1:4" ht="12.75">
      <c r="A778" s="25"/>
      <c r="C778" s="29"/>
      <c r="D778" s="30"/>
    </row>
    <row r="779" spans="1:4" ht="12.75">
      <c r="A779" s="25"/>
      <c r="C779" s="29"/>
      <c r="D779" s="30"/>
    </row>
    <row r="780" spans="1:4" ht="12.75">
      <c r="A780" s="25"/>
      <c r="C780" s="29"/>
      <c r="D780" s="30"/>
    </row>
    <row r="781" spans="1:4" ht="12.75">
      <c r="A781" s="25"/>
      <c r="C781" s="29"/>
      <c r="D781" s="30"/>
    </row>
    <row r="782" spans="1:4" ht="12.75">
      <c r="A782" s="25"/>
      <c r="C782" s="29"/>
      <c r="D782" s="30"/>
    </row>
    <row r="783" spans="1:4" ht="12.75">
      <c r="A783" s="25"/>
      <c r="C783" s="29"/>
      <c r="D783" s="30"/>
    </row>
    <row r="784" spans="1:4" ht="12.75">
      <c r="A784" s="25"/>
      <c r="C784" s="29"/>
      <c r="D784" s="30"/>
    </row>
    <row r="785" spans="1:4" ht="12.75">
      <c r="A785" s="25"/>
      <c r="C785" s="29"/>
      <c r="D785" s="30"/>
    </row>
    <row r="786" spans="1:4" ht="12.75">
      <c r="A786" s="25"/>
      <c r="C786" s="29"/>
      <c r="D786" s="30"/>
    </row>
  </sheetData>
  <sheetProtection/>
  <mergeCells count="38">
    <mergeCell ref="B268:C268"/>
    <mergeCell ref="B267:C267"/>
    <mergeCell ref="A168:C168"/>
    <mergeCell ref="A169:D169"/>
    <mergeCell ref="A173:D173"/>
    <mergeCell ref="A190:D190"/>
    <mergeCell ref="A175:D175"/>
    <mergeCell ref="A219:C219"/>
    <mergeCell ref="A220:D220"/>
    <mergeCell ref="A260:D260"/>
    <mergeCell ref="A263:C263"/>
    <mergeCell ref="A129:D129"/>
    <mergeCell ref="A172:C172"/>
    <mergeCell ref="A179:C179"/>
    <mergeCell ref="A81:C81"/>
    <mergeCell ref="A110:C110"/>
    <mergeCell ref="A254:D254"/>
    <mergeCell ref="A256:C256"/>
    <mergeCell ref="A124:D124"/>
    <mergeCell ref="A126:C126"/>
    <mergeCell ref="B266:C266"/>
    <mergeCell ref="A82:D82"/>
    <mergeCell ref="A258:D258"/>
    <mergeCell ref="A3:D3"/>
    <mergeCell ref="A5:D5"/>
    <mergeCell ref="A50:D50"/>
    <mergeCell ref="A52:D52"/>
    <mergeCell ref="A111:D111"/>
    <mergeCell ref="A70:D70"/>
    <mergeCell ref="A49:C49"/>
    <mergeCell ref="A69:C69"/>
    <mergeCell ref="A60:C60"/>
    <mergeCell ref="A189:C189"/>
    <mergeCell ref="A253:C253"/>
    <mergeCell ref="A123:C123"/>
    <mergeCell ref="A61:D61"/>
    <mergeCell ref="A180:D180"/>
    <mergeCell ref="A131:D131"/>
  </mergeCells>
  <printOptions horizontalCentered="1"/>
  <pageMargins left="0.1968503937007874" right="0.1968503937007874" top="0.3937007874015748" bottom="0.1968503937007874" header="0.7086614173228347" footer="0.5118110236220472"/>
  <pageSetup horizontalDpi="600" verticalDpi="600" orientation="portrait" paperSize="9" scale="75" r:id="rId1"/>
  <headerFooter alignWithMargins="0">
    <oddFooter>&amp;CStrona &amp;P z &amp;N</oddFooter>
  </headerFooter>
  <rowBreaks count="3" manualBreakCount="3">
    <brk id="69" max="3" man="1"/>
    <brk id="151" max="3" man="1"/>
    <brk id="21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="90" zoomScaleSheetLayoutView="90" zoomScalePageLayoutView="0" workbookViewId="0" topLeftCell="A1">
      <selection activeCell="C14" sqref="C14"/>
    </sheetView>
  </sheetViews>
  <sheetFormatPr defaultColWidth="9.140625" defaultRowHeight="12.75"/>
  <cols>
    <col min="1" max="1" width="5.8515625" style="26" customWidth="1"/>
    <col min="2" max="2" width="38.421875" style="32" customWidth="1"/>
    <col min="3" max="3" width="21.28125" style="63" customWidth="1"/>
    <col min="4" max="4" width="21.7109375" style="63" customWidth="1"/>
    <col min="5" max="5" width="20.140625" style="63" customWidth="1"/>
    <col min="6" max="6" width="26.00390625" style="63" customWidth="1"/>
    <col min="7" max="7" width="14.00390625" style="50" bestFit="1" customWidth="1"/>
    <col min="8" max="8" width="9.8515625" style="50" bestFit="1" customWidth="1"/>
    <col min="9" max="9" width="9.140625" style="50" customWidth="1"/>
  </cols>
  <sheetData>
    <row r="1" spans="2:6" ht="12.75">
      <c r="B1" s="16" t="s">
        <v>466</v>
      </c>
      <c r="D1" s="27"/>
      <c r="E1" s="27"/>
      <c r="F1" s="27"/>
    </row>
    <row r="2" ht="12.75">
      <c r="B2" s="16"/>
    </row>
    <row r="3" spans="1:6" ht="12.75" customHeight="1">
      <c r="A3" s="175" t="s">
        <v>36</v>
      </c>
      <c r="B3" s="175"/>
      <c r="C3" s="175"/>
      <c r="D3" s="175"/>
      <c r="E3" s="175"/>
      <c r="F3" s="175"/>
    </row>
    <row r="4" spans="1:6" ht="76.5">
      <c r="A4" s="18" t="s">
        <v>14</v>
      </c>
      <c r="B4" s="18" t="s">
        <v>11</v>
      </c>
      <c r="C4" s="20" t="s">
        <v>29</v>
      </c>
      <c r="D4" s="20" t="s">
        <v>10</v>
      </c>
      <c r="E4" s="20" t="s">
        <v>243</v>
      </c>
      <c r="F4" s="20" t="s">
        <v>280</v>
      </c>
    </row>
    <row r="5" spans="1:9" s="6" customFormat="1" ht="36.75" customHeight="1">
      <c r="A5" s="54">
        <v>1</v>
      </c>
      <c r="B5" s="55" t="s">
        <v>68</v>
      </c>
      <c r="C5" s="66">
        <v>1144419.04</v>
      </c>
      <c r="D5" s="66">
        <v>0</v>
      </c>
      <c r="E5" s="66">
        <v>0</v>
      </c>
      <c r="F5" s="66">
        <v>0</v>
      </c>
      <c r="H5" s="67"/>
      <c r="I5" s="68"/>
    </row>
    <row r="6" spans="1:9" s="6" customFormat="1" ht="36.75" customHeight="1">
      <c r="A6" s="54">
        <v>2</v>
      </c>
      <c r="B6" s="55" t="s">
        <v>67</v>
      </c>
      <c r="C6" s="66">
        <v>312909.54000000004</v>
      </c>
      <c r="D6" s="66">
        <v>284667.53</v>
      </c>
      <c r="E6" s="66">
        <v>0</v>
      </c>
      <c r="F6" s="66">
        <v>0</v>
      </c>
      <c r="H6" s="67"/>
      <c r="I6" s="68"/>
    </row>
    <row r="7" spans="1:9" s="6" customFormat="1" ht="36.75" customHeight="1">
      <c r="A7" s="54">
        <v>3</v>
      </c>
      <c r="B7" s="55" t="s">
        <v>57</v>
      </c>
      <c r="C7" s="66">
        <f>54168.82+5704.17</f>
        <v>59872.99</v>
      </c>
      <c r="D7" s="66">
        <v>0</v>
      </c>
      <c r="E7" s="66">
        <v>0</v>
      </c>
      <c r="F7" s="66">
        <v>5704.17</v>
      </c>
      <c r="H7" s="67"/>
      <c r="I7" s="68"/>
    </row>
    <row r="8" spans="1:9" s="6" customFormat="1" ht="36.75" customHeight="1">
      <c r="A8" s="54">
        <v>4</v>
      </c>
      <c r="B8" s="55" t="s">
        <v>69</v>
      </c>
      <c r="C8" s="66">
        <v>213763.33000000002</v>
      </c>
      <c r="D8" s="66">
        <v>0</v>
      </c>
      <c r="E8" s="66">
        <v>4956</v>
      </c>
      <c r="F8" s="66">
        <v>0</v>
      </c>
      <c r="H8" s="67"/>
      <c r="I8" s="68"/>
    </row>
    <row r="9" spans="1:9" s="6" customFormat="1" ht="36.75" customHeight="1">
      <c r="A9" s="54">
        <v>5</v>
      </c>
      <c r="B9" s="55" t="s">
        <v>60</v>
      </c>
      <c r="C9" s="66">
        <v>278010.29000000004</v>
      </c>
      <c r="D9" s="66">
        <v>3845.84</v>
      </c>
      <c r="E9" s="66">
        <v>0</v>
      </c>
      <c r="F9" s="66">
        <v>0</v>
      </c>
      <c r="H9" s="67"/>
      <c r="I9" s="68"/>
    </row>
    <row r="10" spans="1:9" s="6" customFormat="1" ht="36.75" customHeight="1">
      <c r="A10" s="54">
        <v>6</v>
      </c>
      <c r="B10" s="55" t="s">
        <v>61</v>
      </c>
      <c r="C10" s="66">
        <f>409155.7+10467.3</f>
        <v>419623</v>
      </c>
      <c r="D10" s="66">
        <v>37149.06</v>
      </c>
      <c r="E10" s="66">
        <v>0</v>
      </c>
      <c r="F10" s="66">
        <v>10467.3</v>
      </c>
      <c r="H10" s="67"/>
      <c r="I10" s="68"/>
    </row>
    <row r="11" spans="1:9" s="6" customFormat="1" ht="36.75" customHeight="1">
      <c r="A11" s="54">
        <v>7</v>
      </c>
      <c r="B11" s="55" t="s">
        <v>489</v>
      </c>
      <c r="C11" s="66">
        <f>380448.07+3690</f>
        <v>384138.07</v>
      </c>
      <c r="D11" s="66">
        <v>78342.26</v>
      </c>
      <c r="E11" s="66">
        <v>0</v>
      </c>
      <c r="F11" s="66">
        <v>3690</v>
      </c>
      <c r="H11" s="67"/>
      <c r="I11" s="68"/>
    </row>
    <row r="12" spans="1:9" s="6" customFormat="1" ht="36.75" customHeight="1">
      <c r="A12" s="54">
        <v>8</v>
      </c>
      <c r="B12" s="55" t="s">
        <v>542</v>
      </c>
      <c r="C12" s="66">
        <v>11806.41</v>
      </c>
      <c r="D12" s="66">
        <v>0</v>
      </c>
      <c r="E12" s="66">
        <v>0</v>
      </c>
      <c r="F12" s="66">
        <v>0</v>
      </c>
      <c r="H12" s="67"/>
      <c r="I12" s="68"/>
    </row>
    <row r="13" spans="1:8" ht="18" customHeight="1">
      <c r="A13" s="116"/>
      <c r="B13" s="19" t="s">
        <v>12</v>
      </c>
      <c r="C13" s="21">
        <f>SUM(C5:C12)</f>
        <v>2824542.6700000004</v>
      </c>
      <c r="D13" s="21"/>
      <c r="E13" s="21"/>
      <c r="F13" s="21"/>
      <c r="H13" s="48"/>
    </row>
    <row r="14" spans="2:8" ht="12.75">
      <c r="B14" s="3"/>
      <c r="C14" s="45"/>
      <c r="D14" s="45"/>
      <c r="E14" s="45"/>
      <c r="F14" s="45"/>
      <c r="H14" s="48"/>
    </row>
    <row r="15" spans="2:8" ht="12.75">
      <c r="B15" s="3"/>
      <c r="C15" s="45"/>
      <c r="D15" s="45"/>
      <c r="E15" s="45"/>
      <c r="F15" s="45"/>
      <c r="H15" s="48"/>
    </row>
    <row r="16" spans="2:8" ht="12.75">
      <c r="B16" s="3"/>
      <c r="C16" s="45"/>
      <c r="D16" s="45"/>
      <c r="E16" s="45"/>
      <c r="F16" s="45"/>
      <c r="H16" s="48"/>
    </row>
    <row r="17" spans="2:8" ht="12.75">
      <c r="B17" s="3"/>
      <c r="C17" s="45"/>
      <c r="D17" s="45"/>
      <c r="E17" s="45"/>
      <c r="F17" s="45"/>
      <c r="H17" s="48"/>
    </row>
    <row r="18" spans="2:6" ht="12.75">
      <c r="B18" s="3"/>
      <c r="C18" s="45"/>
      <c r="D18" s="45"/>
      <c r="E18" s="45"/>
      <c r="F18" s="45"/>
    </row>
    <row r="19" spans="2:6" ht="12.75">
      <c r="B19" s="3"/>
      <c r="D19" s="45"/>
      <c r="E19" s="45"/>
      <c r="F19" s="45"/>
    </row>
    <row r="20" spans="2:6" ht="12.75">
      <c r="B20" s="3"/>
      <c r="D20" s="48"/>
      <c r="E20" s="45"/>
      <c r="F20" s="45"/>
    </row>
    <row r="21" spans="2:6" ht="12.75">
      <c r="B21" s="3"/>
      <c r="C21" s="45"/>
      <c r="D21" s="45"/>
      <c r="E21" s="45"/>
      <c r="F21" s="45"/>
    </row>
    <row r="22" spans="2:6" ht="12.75">
      <c r="B22" s="3"/>
      <c r="C22" s="45"/>
      <c r="D22" s="45"/>
      <c r="E22" s="45"/>
      <c r="F22" s="45"/>
    </row>
    <row r="23" spans="2:6" ht="12.75">
      <c r="B23" s="3"/>
      <c r="C23" s="45"/>
      <c r="D23" s="45"/>
      <c r="E23" s="45"/>
      <c r="F23" s="45"/>
    </row>
  </sheetData>
  <sheetProtection/>
  <mergeCells count="1">
    <mergeCell ref="A3:F3"/>
  </mergeCells>
  <printOptions horizontalCentered="1"/>
  <pageMargins left="0.5905511811023623" right="0" top="1.1811023622047245" bottom="0.7874015748031497" header="0.5118110236220472" footer="0.5118110236220472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1"/>
  <sheetViews>
    <sheetView view="pageBreakPreview" zoomScale="90" zoomScaleSheetLayoutView="90" zoomScalePageLayoutView="0" workbookViewId="0" topLeftCell="A7">
      <selection activeCell="D8" sqref="D8"/>
    </sheetView>
  </sheetViews>
  <sheetFormatPr defaultColWidth="9.140625" defaultRowHeight="12.75"/>
  <cols>
    <col min="1" max="1" width="4.57421875" style="3" customWidth="1"/>
    <col min="2" max="2" width="17.7109375" style="3" customWidth="1"/>
    <col min="3" max="3" width="16.421875" style="3" customWidth="1"/>
    <col min="4" max="4" width="27.140625" style="7" customWidth="1"/>
    <col min="5" max="5" width="16.00390625" style="3" customWidth="1"/>
    <col min="6" max="6" width="24.28125" style="3" customWidth="1"/>
    <col min="7" max="8" width="14.00390625" style="3" customWidth="1"/>
    <col min="9" max="9" width="14.140625" style="44" customWidth="1"/>
    <col min="10" max="10" width="10.8515625" style="5" customWidth="1"/>
    <col min="11" max="12" width="15.140625" style="3" customWidth="1"/>
    <col min="13" max="13" width="24.8515625" style="45" customWidth="1"/>
    <col min="14" max="14" width="15.28125" style="45" customWidth="1"/>
    <col min="15" max="15" width="14.7109375" style="45" customWidth="1"/>
    <col min="16" max="16" width="14.00390625" style="5" customWidth="1"/>
    <col min="17" max="19" width="13.140625" style="5" customWidth="1"/>
    <col min="20" max="23" width="8.00390625" style="38" customWidth="1"/>
    <col min="24" max="16384" width="9.140625" style="3" customWidth="1"/>
  </cols>
  <sheetData>
    <row r="1" spans="1:9" ht="18">
      <c r="A1" s="4" t="s">
        <v>477</v>
      </c>
      <c r="I1" s="43"/>
    </row>
    <row r="2" spans="1:23" ht="23.25" customHeight="1">
      <c r="A2" s="181" t="s">
        <v>13</v>
      </c>
      <c r="B2" s="181"/>
      <c r="C2" s="181"/>
      <c r="D2" s="181"/>
      <c r="E2" s="181"/>
      <c r="F2" s="181"/>
      <c r="G2" s="181"/>
      <c r="H2" s="181"/>
      <c r="I2" s="181"/>
      <c r="J2" s="182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4"/>
    </row>
    <row r="3" spans="1:23" s="9" customFormat="1" ht="18" customHeight="1">
      <c r="A3" s="177" t="s">
        <v>14</v>
      </c>
      <c r="B3" s="152" t="s">
        <v>15</v>
      </c>
      <c r="C3" s="152" t="s">
        <v>16</v>
      </c>
      <c r="D3" s="152" t="s">
        <v>17</v>
      </c>
      <c r="E3" s="152" t="s">
        <v>18</v>
      </c>
      <c r="F3" s="152" t="s">
        <v>46</v>
      </c>
      <c r="G3" s="152" t="s">
        <v>37</v>
      </c>
      <c r="H3" s="152" t="s">
        <v>19</v>
      </c>
      <c r="I3" s="176" t="s">
        <v>7</v>
      </c>
      <c r="J3" s="152" t="s">
        <v>8</v>
      </c>
      <c r="K3" s="152" t="s">
        <v>9</v>
      </c>
      <c r="L3" s="152" t="s">
        <v>38</v>
      </c>
      <c r="M3" s="178" t="s">
        <v>297</v>
      </c>
      <c r="N3" s="152" t="s">
        <v>260</v>
      </c>
      <c r="O3" s="152"/>
      <c r="P3" s="152" t="s">
        <v>39</v>
      </c>
      <c r="Q3" s="152"/>
      <c r="R3" s="152" t="s">
        <v>372</v>
      </c>
      <c r="S3" s="152"/>
      <c r="T3" s="152" t="s">
        <v>48</v>
      </c>
      <c r="U3" s="152"/>
      <c r="V3" s="152"/>
      <c r="W3" s="152"/>
    </row>
    <row r="4" spans="1:23" s="9" customFormat="1" ht="36.75" customHeight="1">
      <c r="A4" s="177"/>
      <c r="B4" s="152"/>
      <c r="C4" s="152"/>
      <c r="D4" s="152"/>
      <c r="E4" s="152"/>
      <c r="F4" s="152"/>
      <c r="G4" s="152"/>
      <c r="H4" s="152"/>
      <c r="I4" s="176"/>
      <c r="J4" s="152"/>
      <c r="K4" s="152"/>
      <c r="L4" s="152"/>
      <c r="M4" s="179"/>
      <c r="N4" s="152"/>
      <c r="O4" s="152"/>
      <c r="P4" s="152"/>
      <c r="Q4" s="152"/>
      <c r="R4" s="152"/>
      <c r="S4" s="152"/>
      <c r="T4" s="152"/>
      <c r="U4" s="152"/>
      <c r="V4" s="152"/>
      <c r="W4" s="152"/>
    </row>
    <row r="5" spans="1:23" s="9" customFormat="1" ht="22.5" customHeight="1">
      <c r="A5" s="177"/>
      <c r="B5" s="152"/>
      <c r="C5" s="152"/>
      <c r="D5" s="152"/>
      <c r="E5" s="152"/>
      <c r="F5" s="152"/>
      <c r="G5" s="152"/>
      <c r="H5" s="152"/>
      <c r="I5" s="176"/>
      <c r="J5" s="152"/>
      <c r="K5" s="152"/>
      <c r="L5" s="152"/>
      <c r="M5" s="180"/>
      <c r="N5" s="2" t="s">
        <v>261</v>
      </c>
      <c r="O5" s="2" t="s">
        <v>262</v>
      </c>
      <c r="P5" s="2" t="s">
        <v>20</v>
      </c>
      <c r="Q5" s="2" t="s">
        <v>21</v>
      </c>
      <c r="R5" s="2" t="s">
        <v>20</v>
      </c>
      <c r="S5" s="2" t="s">
        <v>21</v>
      </c>
      <c r="T5" s="2" t="s">
        <v>40</v>
      </c>
      <c r="U5" s="2" t="s">
        <v>41</v>
      </c>
      <c r="V5" s="2" t="s">
        <v>42</v>
      </c>
      <c r="W5" s="2" t="s">
        <v>43</v>
      </c>
    </row>
    <row r="6" spans="1:23" ht="21.75" customHeight="1">
      <c r="A6" s="166" t="s">
        <v>68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4"/>
      <c r="M6" s="46"/>
      <c r="N6" s="59"/>
      <c r="O6" s="59"/>
      <c r="P6" s="34"/>
      <c r="Q6" s="34"/>
      <c r="R6" s="34"/>
      <c r="S6" s="34"/>
      <c r="T6" s="39"/>
      <c r="U6" s="39"/>
      <c r="V6" s="39"/>
      <c r="W6" s="39"/>
    </row>
    <row r="7" spans="1:23" s="9" customFormat="1" ht="45" customHeight="1">
      <c r="A7" s="1">
        <v>1</v>
      </c>
      <c r="B7" s="42" t="s">
        <v>114</v>
      </c>
      <c r="C7" s="42" t="s">
        <v>115</v>
      </c>
      <c r="D7" s="42" t="s">
        <v>116</v>
      </c>
      <c r="E7" s="42" t="s">
        <v>123</v>
      </c>
      <c r="F7" s="42" t="s">
        <v>117</v>
      </c>
      <c r="G7" s="42" t="s">
        <v>126</v>
      </c>
      <c r="H7" s="42">
        <v>2003</v>
      </c>
      <c r="I7" s="41" t="s">
        <v>224</v>
      </c>
      <c r="J7" s="42">
        <v>43</v>
      </c>
      <c r="K7" s="42"/>
      <c r="L7" s="42" t="s">
        <v>129</v>
      </c>
      <c r="M7" s="53"/>
      <c r="N7" s="53"/>
      <c r="O7" s="53"/>
      <c r="P7" s="113" t="s">
        <v>605</v>
      </c>
      <c r="Q7" s="113" t="s">
        <v>606</v>
      </c>
      <c r="R7" s="113" t="s">
        <v>156</v>
      </c>
      <c r="S7" s="113" t="s">
        <v>156</v>
      </c>
      <c r="T7" s="121" t="s">
        <v>131</v>
      </c>
      <c r="U7" s="121" t="s">
        <v>131</v>
      </c>
      <c r="V7" s="121"/>
      <c r="W7" s="121"/>
    </row>
    <row r="8" spans="1:23" s="9" customFormat="1" ht="45" customHeight="1">
      <c r="A8" s="1">
        <v>2</v>
      </c>
      <c r="B8" s="42" t="s">
        <v>118</v>
      </c>
      <c r="C8" s="42" t="s">
        <v>119</v>
      </c>
      <c r="D8" s="42">
        <v>509253</v>
      </c>
      <c r="E8" s="42" t="s">
        <v>124</v>
      </c>
      <c r="F8" s="42" t="s">
        <v>213</v>
      </c>
      <c r="G8" s="42" t="s">
        <v>127</v>
      </c>
      <c r="H8" s="42">
        <v>1989</v>
      </c>
      <c r="I8" s="41" t="s">
        <v>223</v>
      </c>
      <c r="J8" s="42">
        <v>5</v>
      </c>
      <c r="K8" s="42" t="s">
        <v>225</v>
      </c>
      <c r="L8" s="42"/>
      <c r="M8" s="53"/>
      <c r="N8" s="53"/>
      <c r="O8" s="53"/>
      <c r="P8" s="113" t="s">
        <v>607</v>
      </c>
      <c r="Q8" s="113" t="s">
        <v>608</v>
      </c>
      <c r="R8" s="113" t="s">
        <v>156</v>
      </c>
      <c r="S8" s="113" t="s">
        <v>156</v>
      </c>
      <c r="T8" s="121" t="s">
        <v>131</v>
      </c>
      <c r="U8" s="121" t="s">
        <v>131</v>
      </c>
      <c r="V8" s="121"/>
      <c r="W8" s="121"/>
    </row>
    <row r="9" spans="1:23" s="9" customFormat="1" ht="45" customHeight="1">
      <c r="A9" s="1">
        <v>3</v>
      </c>
      <c r="B9" s="42" t="s">
        <v>201</v>
      </c>
      <c r="C9" s="42" t="s">
        <v>202</v>
      </c>
      <c r="D9" s="42" t="s">
        <v>203</v>
      </c>
      <c r="E9" s="42" t="s">
        <v>220</v>
      </c>
      <c r="F9" s="42" t="s">
        <v>135</v>
      </c>
      <c r="G9" s="42" t="s">
        <v>208</v>
      </c>
      <c r="H9" s="42">
        <v>2005</v>
      </c>
      <c r="I9" s="41" t="s">
        <v>206</v>
      </c>
      <c r="J9" s="42">
        <v>5</v>
      </c>
      <c r="K9" s="42" t="s">
        <v>156</v>
      </c>
      <c r="L9" s="42" t="s">
        <v>207</v>
      </c>
      <c r="M9" s="53"/>
      <c r="N9" s="53"/>
      <c r="O9" s="53"/>
      <c r="P9" s="113" t="s">
        <v>609</v>
      </c>
      <c r="Q9" s="113" t="s">
        <v>610</v>
      </c>
      <c r="R9" s="113" t="s">
        <v>156</v>
      </c>
      <c r="S9" s="113" t="s">
        <v>156</v>
      </c>
      <c r="T9" s="121" t="s">
        <v>131</v>
      </c>
      <c r="U9" s="121" t="s">
        <v>131</v>
      </c>
      <c r="V9" s="121"/>
      <c r="W9" s="121"/>
    </row>
    <row r="10" spans="1:23" s="9" customFormat="1" ht="45" customHeight="1">
      <c r="A10" s="1">
        <v>4</v>
      </c>
      <c r="B10" s="42" t="s">
        <v>211</v>
      </c>
      <c r="C10" s="42" t="s">
        <v>212</v>
      </c>
      <c r="D10" s="42" t="s">
        <v>204</v>
      </c>
      <c r="E10" s="42" t="s">
        <v>221</v>
      </c>
      <c r="F10" s="42" t="s">
        <v>140</v>
      </c>
      <c r="G10" s="42" t="s">
        <v>156</v>
      </c>
      <c r="H10" s="42">
        <v>2016</v>
      </c>
      <c r="I10" s="41" t="s">
        <v>205</v>
      </c>
      <c r="J10" s="42" t="s">
        <v>156</v>
      </c>
      <c r="K10" s="42" t="s">
        <v>209</v>
      </c>
      <c r="L10" s="42" t="s">
        <v>210</v>
      </c>
      <c r="M10" s="53"/>
      <c r="N10" s="53"/>
      <c r="O10" s="53"/>
      <c r="P10" s="113" t="s">
        <v>611</v>
      </c>
      <c r="Q10" s="113" t="s">
        <v>612</v>
      </c>
      <c r="R10" s="113" t="s">
        <v>156</v>
      </c>
      <c r="S10" s="113" t="s">
        <v>156</v>
      </c>
      <c r="T10" s="121" t="s">
        <v>131</v>
      </c>
      <c r="U10" s="121"/>
      <c r="V10" s="121"/>
      <c r="W10" s="121"/>
    </row>
    <row r="11" spans="1:24" s="9" customFormat="1" ht="45" customHeight="1">
      <c r="A11" s="1">
        <v>5</v>
      </c>
      <c r="B11" s="42" t="s">
        <v>247</v>
      </c>
      <c r="C11" s="42" t="s">
        <v>248</v>
      </c>
      <c r="D11" s="42" t="s">
        <v>249</v>
      </c>
      <c r="E11" s="42" t="s">
        <v>250</v>
      </c>
      <c r="F11" s="42" t="s">
        <v>213</v>
      </c>
      <c r="G11" s="42" t="s">
        <v>251</v>
      </c>
      <c r="H11" s="42">
        <v>1997</v>
      </c>
      <c r="I11" s="41" t="s">
        <v>252</v>
      </c>
      <c r="J11" s="42">
        <v>6</v>
      </c>
      <c r="K11" s="42" t="s">
        <v>156</v>
      </c>
      <c r="L11" s="42" t="s">
        <v>253</v>
      </c>
      <c r="M11" s="53"/>
      <c r="N11" s="53"/>
      <c r="O11" s="53"/>
      <c r="P11" s="113" t="s">
        <v>613</v>
      </c>
      <c r="Q11" s="113" t="s">
        <v>614</v>
      </c>
      <c r="R11" s="113" t="s">
        <v>156</v>
      </c>
      <c r="S11" s="113" t="s">
        <v>156</v>
      </c>
      <c r="T11" s="121" t="s">
        <v>131</v>
      </c>
      <c r="U11" s="121" t="s">
        <v>131</v>
      </c>
      <c r="V11" s="121"/>
      <c r="W11" s="121"/>
      <c r="X11" s="3"/>
    </row>
    <row r="12" spans="1:24" s="9" customFormat="1" ht="45" customHeight="1">
      <c r="A12" s="1">
        <v>6</v>
      </c>
      <c r="B12" s="42" t="s">
        <v>581</v>
      </c>
      <c r="C12" s="42" t="s">
        <v>584</v>
      </c>
      <c r="D12" s="102" t="s">
        <v>585</v>
      </c>
      <c r="E12" s="42" t="s">
        <v>582</v>
      </c>
      <c r="F12" s="42" t="s">
        <v>583</v>
      </c>
      <c r="G12" s="42" t="s">
        <v>156</v>
      </c>
      <c r="H12" s="42">
        <v>1987</v>
      </c>
      <c r="I12" s="41" t="s">
        <v>586</v>
      </c>
      <c r="J12" s="42" t="s">
        <v>156</v>
      </c>
      <c r="K12" s="42" t="s">
        <v>215</v>
      </c>
      <c r="L12" s="42" t="s">
        <v>210</v>
      </c>
      <c r="M12" s="53"/>
      <c r="N12" s="53"/>
      <c r="O12" s="53"/>
      <c r="P12" s="113" t="s">
        <v>615</v>
      </c>
      <c r="Q12" s="113" t="s">
        <v>616</v>
      </c>
      <c r="R12" s="113" t="s">
        <v>156</v>
      </c>
      <c r="S12" s="113" t="s">
        <v>156</v>
      </c>
      <c r="T12" s="121" t="s">
        <v>131</v>
      </c>
      <c r="U12" s="121"/>
      <c r="V12" s="121"/>
      <c r="W12" s="121"/>
      <c r="X12" s="3"/>
    </row>
    <row r="13" spans="1:23" ht="21.75" customHeight="1">
      <c r="A13" s="166" t="s">
        <v>134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4"/>
      <c r="M13" s="46"/>
      <c r="N13" s="46"/>
      <c r="O13" s="46"/>
      <c r="P13" s="39"/>
      <c r="Q13" s="39"/>
      <c r="R13" s="39"/>
      <c r="S13" s="39"/>
      <c r="T13" s="39"/>
      <c r="U13" s="39"/>
      <c r="V13" s="39"/>
      <c r="W13" s="39"/>
    </row>
    <row r="14" spans="1:23" s="9" customFormat="1" ht="45" customHeight="1">
      <c r="A14" s="1">
        <v>7</v>
      </c>
      <c r="B14" s="42" t="s">
        <v>120</v>
      </c>
      <c r="C14" s="42" t="s">
        <v>230</v>
      </c>
      <c r="D14" s="42" t="s">
        <v>231</v>
      </c>
      <c r="E14" s="42" t="s">
        <v>229</v>
      </c>
      <c r="F14" s="42" t="s">
        <v>213</v>
      </c>
      <c r="G14" s="42" t="s">
        <v>232</v>
      </c>
      <c r="H14" s="42">
        <v>2016</v>
      </c>
      <c r="I14" s="41" t="s">
        <v>234</v>
      </c>
      <c r="J14" s="42">
        <v>6</v>
      </c>
      <c r="K14" s="42" t="s">
        <v>156</v>
      </c>
      <c r="L14" s="42" t="s">
        <v>233</v>
      </c>
      <c r="M14" s="20">
        <f>490700+72611</f>
        <v>563311</v>
      </c>
      <c r="N14" s="20" t="s">
        <v>263</v>
      </c>
      <c r="O14" s="20">
        <v>72611</v>
      </c>
      <c r="P14" s="113" t="s">
        <v>617</v>
      </c>
      <c r="Q14" s="113" t="s">
        <v>618</v>
      </c>
      <c r="R14" s="113" t="s">
        <v>617</v>
      </c>
      <c r="S14" s="113" t="s">
        <v>618</v>
      </c>
      <c r="T14" s="121" t="s">
        <v>131</v>
      </c>
      <c r="U14" s="121" t="s">
        <v>131</v>
      </c>
      <c r="V14" s="121" t="s">
        <v>131</v>
      </c>
      <c r="W14" s="121"/>
    </row>
    <row r="15" spans="1:23" s="9" customFormat="1" ht="45" customHeight="1">
      <c r="A15" s="1">
        <v>8</v>
      </c>
      <c r="B15" s="42" t="s">
        <v>270</v>
      </c>
      <c r="C15" s="42" t="s">
        <v>271</v>
      </c>
      <c r="D15" s="42" t="s">
        <v>272</v>
      </c>
      <c r="E15" s="42" t="s">
        <v>273</v>
      </c>
      <c r="F15" s="42" t="s">
        <v>274</v>
      </c>
      <c r="G15" s="42" t="s">
        <v>275</v>
      </c>
      <c r="H15" s="42">
        <v>2006</v>
      </c>
      <c r="I15" s="41" t="s">
        <v>276</v>
      </c>
      <c r="J15" s="42">
        <v>5</v>
      </c>
      <c r="K15" s="42" t="s">
        <v>277</v>
      </c>
      <c r="L15" s="42" t="s">
        <v>278</v>
      </c>
      <c r="M15" s="20"/>
      <c r="N15" s="20"/>
      <c r="O15" s="20"/>
      <c r="P15" s="113" t="s">
        <v>621</v>
      </c>
      <c r="Q15" s="113" t="s">
        <v>622</v>
      </c>
      <c r="R15" s="113" t="s">
        <v>156</v>
      </c>
      <c r="S15" s="113" t="s">
        <v>156</v>
      </c>
      <c r="T15" s="121" t="s">
        <v>131</v>
      </c>
      <c r="U15" s="121" t="s">
        <v>131</v>
      </c>
      <c r="V15" s="121"/>
      <c r="W15" s="121"/>
    </row>
    <row r="16" spans="1:23" s="9" customFormat="1" ht="45" customHeight="1">
      <c r="A16" s="1">
        <v>9</v>
      </c>
      <c r="B16" s="42" t="s">
        <v>587</v>
      </c>
      <c r="C16" s="42" t="s">
        <v>589</v>
      </c>
      <c r="D16" s="42" t="s">
        <v>580</v>
      </c>
      <c r="E16" s="42" t="s">
        <v>590</v>
      </c>
      <c r="F16" s="42" t="s">
        <v>588</v>
      </c>
      <c r="G16" s="42" t="s">
        <v>156</v>
      </c>
      <c r="H16" s="42">
        <v>2010</v>
      </c>
      <c r="I16" s="41" t="s">
        <v>591</v>
      </c>
      <c r="J16" s="42" t="s">
        <v>156</v>
      </c>
      <c r="K16" s="42" t="s">
        <v>592</v>
      </c>
      <c r="L16" s="42" t="s">
        <v>210</v>
      </c>
      <c r="M16" s="20"/>
      <c r="N16" s="20"/>
      <c r="O16" s="20"/>
      <c r="P16" s="113" t="s">
        <v>619</v>
      </c>
      <c r="Q16" s="113" t="s">
        <v>620</v>
      </c>
      <c r="R16" s="113" t="s">
        <v>156</v>
      </c>
      <c r="S16" s="113" t="s">
        <v>156</v>
      </c>
      <c r="T16" s="121" t="s">
        <v>131</v>
      </c>
      <c r="U16" s="121"/>
      <c r="V16" s="121"/>
      <c r="W16" s="121"/>
    </row>
    <row r="17" spans="1:23" ht="21.75" customHeight="1">
      <c r="A17" s="166" t="s">
        <v>132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4"/>
      <c r="M17" s="46"/>
      <c r="N17" s="46"/>
      <c r="O17" s="46"/>
      <c r="P17" s="39"/>
      <c r="Q17" s="39"/>
      <c r="R17" s="39"/>
      <c r="S17" s="39"/>
      <c r="T17" s="39"/>
      <c r="U17" s="39"/>
      <c r="V17" s="39"/>
      <c r="W17" s="39"/>
    </row>
    <row r="18" spans="1:23" s="9" customFormat="1" ht="45" customHeight="1">
      <c r="A18" s="1">
        <v>10</v>
      </c>
      <c r="B18" s="42" t="s">
        <v>120</v>
      </c>
      <c r="C18" s="42" t="s">
        <v>121</v>
      </c>
      <c r="D18" s="42" t="s">
        <v>122</v>
      </c>
      <c r="E18" s="42" t="s">
        <v>125</v>
      </c>
      <c r="F18" s="42" t="s">
        <v>213</v>
      </c>
      <c r="G18" s="42" t="s">
        <v>128</v>
      </c>
      <c r="H18" s="42">
        <v>2013</v>
      </c>
      <c r="I18" s="41" t="s">
        <v>222</v>
      </c>
      <c r="J18" s="42">
        <v>6</v>
      </c>
      <c r="K18" s="42" t="s">
        <v>156</v>
      </c>
      <c r="L18" s="42" t="s">
        <v>130</v>
      </c>
      <c r="M18" s="20">
        <f>110500+192723</f>
        <v>303223</v>
      </c>
      <c r="N18" s="20" t="s">
        <v>263</v>
      </c>
      <c r="O18" s="20">
        <v>192723</v>
      </c>
      <c r="P18" s="113" t="s">
        <v>623</v>
      </c>
      <c r="Q18" s="113" t="s">
        <v>624</v>
      </c>
      <c r="R18" s="113" t="s">
        <v>623</v>
      </c>
      <c r="S18" s="113" t="s">
        <v>624</v>
      </c>
      <c r="T18" s="121" t="s">
        <v>131</v>
      </c>
      <c r="U18" s="121" t="s">
        <v>131</v>
      </c>
      <c r="V18" s="121" t="s">
        <v>131</v>
      </c>
      <c r="W18" s="121"/>
    </row>
    <row r="19" spans="1:23" s="9" customFormat="1" ht="45" customHeight="1">
      <c r="A19" s="1">
        <v>11</v>
      </c>
      <c r="B19" s="42" t="s">
        <v>136</v>
      </c>
      <c r="C19" s="42" t="s">
        <v>137</v>
      </c>
      <c r="D19" s="42" t="s">
        <v>138</v>
      </c>
      <c r="E19" s="42" t="s">
        <v>139</v>
      </c>
      <c r="F19" s="42" t="s">
        <v>140</v>
      </c>
      <c r="G19" s="42" t="s">
        <v>156</v>
      </c>
      <c r="H19" s="42">
        <v>2007</v>
      </c>
      <c r="I19" s="41" t="s">
        <v>214</v>
      </c>
      <c r="J19" s="42" t="s">
        <v>156</v>
      </c>
      <c r="K19" s="42" t="s">
        <v>215</v>
      </c>
      <c r="L19" s="42" t="s">
        <v>210</v>
      </c>
      <c r="M19" s="53"/>
      <c r="N19" s="53"/>
      <c r="O19" s="53"/>
      <c r="P19" s="113" t="s">
        <v>625</v>
      </c>
      <c r="Q19" s="113" t="s">
        <v>626</v>
      </c>
      <c r="R19" s="113" t="s">
        <v>156</v>
      </c>
      <c r="S19" s="113" t="s">
        <v>156</v>
      </c>
      <c r="T19" s="121" t="s">
        <v>131</v>
      </c>
      <c r="U19" s="121"/>
      <c r="V19" s="121"/>
      <c r="W19" s="121"/>
    </row>
    <row r="20" spans="1:23" s="9" customFormat="1" ht="45" customHeight="1">
      <c r="A20" s="1">
        <v>12</v>
      </c>
      <c r="B20" s="42" t="s">
        <v>141</v>
      </c>
      <c r="C20" s="42" t="s">
        <v>142</v>
      </c>
      <c r="D20" s="42" t="s">
        <v>143</v>
      </c>
      <c r="E20" s="42" t="s">
        <v>216</v>
      </c>
      <c r="F20" s="42" t="s">
        <v>213</v>
      </c>
      <c r="G20" s="42" t="s">
        <v>219</v>
      </c>
      <c r="H20" s="42">
        <v>2002</v>
      </c>
      <c r="I20" s="41" t="s">
        <v>217</v>
      </c>
      <c r="J20" s="42">
        <v>9</v>
      </c>
      <c r="K20" s="42" t="s">
        <v>241</v>
      </c>
      <c r="L20" s="42" t="s">
        <v>218</v>
      </c>
      <c r="M20" s="53"/>
      <c r="N20" s="53"/>
      <c r="O20" s="53"/>
      <c r="P20" s="113" t="s">
        <v>627</v>
      </c>
      <c r="Q20" s="113" t="s">
        <v>628</v>
      </c>
      <c r="R20" s="113" t="s">
        <v>156</v>
      </c>
      <c r="S20" s="113" t="s">
        <v>156</v>
      </c>
      <c r="T20" s="121" t="s">
        <v>131</v>
      </c>
      <c r="U20" s="121" t="s">
        <v>131</v>
      </c>
      <c r="V20" s="121"/>
      <c r="W20" s="121"/>
    </row>
    <row r="21" spans="1:23" s="9" customFormat="1" ht="45" customHeight="1">
      <c r="A21" s="1">
        <v>13</v>
      </c>
      <c r="B21" s="42" t="s">
        <v>235</v>
      </c>
      <c r="C21" s="42" t="s">
        <v>236</v>
      </c>
      <c r="D21" s="42" t="s">
        <v>237</v>
      </c>
      <c r="E21" s="42" t="s">
        <v>238</v>
      </c>
      <c r="F21" s="42" t="s">
        <v>140</v>
      </c>
      <c r="G21" s="42" t="s">
        <v>156</v>
      </c>
      <c r="H21" s="42">
        <v>2017</v>
      </c>
      <c r="I21" s="41" t="s">
        <v>239</v>
      </c>
      <c r="J21" s="42" t="s">
        <v>156</v>
      </c>
      <c r="K21" s="42" t="s">
        <v>240</v>
      </c>
      <c r="L21" s="42" t="s">
        <v>210</v>
      </c>
      <c r="M21" s="53"/>
      <c r="N21" s="53"/>
      <c r="O21" s="53"/>
      <c r="P21" s="113" t="s">
        <v>629</v>
      </c>
      <c r="Q21" s="113" t="s">
        <v>630</v>
      </c>
      <c r="R21" s="113" t="s">
        <v>156</v>
      </c>
      <c r="S21" s="113" t="s">
        <v>156</v>
      </c>
      <c r="T21" s="121" t="s">
        <v>131</v>
      </c>
      <c r="U21" s="121"/>
      <c r="V21" s="121"/>
      <c r="W21" s="121"/>
    </row>
  </sheetData>
  <sheetProtection/>
  <mergeCells count="22">
    <mergeCell ref="A2:I2"/>
    <mergeCell ref="G3:G5"/>
    <mergeCell ref="J2:W2"/>
    <mergeCell ref="C3:C5"/>
    <mergeCell ref="D3:D5"/>
    <mergeCell ref="T3:W4"/>
    <mergeCell ref="A17:K17"/>
    <mergeCell ref="H3:H5"/>
    <mergeCell ref="I3:I5"/>
    <mergeCell ref="A3:A5"/>
    <mergeCell ref="B3:B5"/>
    <mergeCell ref="R3:S4"/>
    <mergeCell ref="M3:M5"/>
    <mergeCell ref="A13:K13"/>
    <mergeCell ref="J3:J5"/>
    <mergeCell ref="L3:L5"/>
    <mergeCell ref="A6:K6"/>
    <mergeCell ref="E3:E5"/>
    <mergeCell ref="P3:Q4"/>
    <mergeCell ref="F3:F5"/>
    <mergeCell ref="K3:K5"/>
    <mergeCell ref="N3:O4"/>
  </mergeCells>
  <printOptions horizontalCentered="1"/>
  <pageMargins left="0" right="0" top="0.9448818897637796" bottom="0.7480314960629921" header="0.5118110236220472" footer="0.31496062992125984"/>
  <pageSetup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8"/>
  <sheetViews>
    <sheetView view="pageBreakPreview" zoomScaleSheetLayoutView="100" zoomScalePageLayoutView="0" workbookViewId="0" topLeftCell="A1">
      <selection activeCell="B20" sqref="B20"/>
    </sheetView>
  </sheetViews>
  <sheetFormatPr defaultColWidth="9.140625" defaultRowHeight="12.75"/>
  <cols>
    <col min="1" max="1" width="5.140625" style="8" customWidth="1"/>
    <col min="2" max="2" width="49.421875" style="8" customWidth="1"/>
    <col min="3" max="4" width="12.140625" style="8" customWidth="1"/>
    <col min="5" max="5" width="20.7109375" style="61" customWidth="1"/>
  </cols>
  <sheetData>
    <row r="1" ht="12.75">
      <c r="B1" s="60" t="s">
        <v>478</v>
      </c>
    </row>
    <row r="3" spans="1:5" ht="12.75">
      <c r="A3" s="167" t="s">
        <v>267</v>
      </c>
      <c r="B3" s="167"/>
      <c r="C3" s="167"/>
      <c r="D3" s="167"/>
      <c r="E3" s="167"/>
    </row>
    <row r="4" spans="1:5" ht="31.5" customHeight="1">
      <c r="A4" s="2" t="s">
        <v>14</v>
      </c>
      <c r="B4" s="2" t="s">
        <v>22</v>
      </c>
      <c r="C4" s="2" t="s">
        <v>264</v>
      </c>
      <c r="D4" s="2" t="s">
        <v>23</v>
      </c>
      <c r="E4" s="20" t="s">
        <v>266</v>
      </c>
    </row>
    <row r="5" spans="1:5" ht="16.5" customHeight="1">
      <c r="A5" s="185" t="s">
        <v>265</v>
      </c>
      <c r="B5" s="186"/>
      <c r="C5" s="186"/>
      <c r="D5" s="186"/>
      <c r="E5" s="187"/>
    </row>
    <row r="6" spans="1:5" ht="12.75">
      <c r="A6" s="1">
        <v>1</v>
      </c>
      <c r="B6" s="56" t="s">
        <v>593</v>
      </c>
      <c r="C6" s="1">
        <v>1</v>
      </c>
      <c r="D6" s="1">
        <v>2006</v>
      </c>
      <c r="E6" s="57">
        <v>5671</v>
      </c>
    </row>
    <row r="7" spans="1:5" ht="12.75">
      <c r="A7" s="1">
        <v>2</v>
      </c>
      <c r="B7" s="56" t="s">
        <v>593</v>
      </c>
      <c r="C7" s="1">
        <v>1</v>
      </c>
      <c r="D7" s="1">
        <v>2021</v>
      </c>
      <c r="E7" s="57">
        <v>10000</v>
      </c>
    </row>
    <row r="8" spans="1:5" ht="38.25">
      <c r="A8" s="1">
        <v>3</v>
      </c>
      <c r="B8" s="56" t="s">
        <v>598</v>
      </c>
      <c r="C8" s="1">
        <v>1</v>
      </c>
      <c r="D8" s="1">
        <v>2011</v>
      </c>
      <c r="E8" s="57">
        <v>66997</v>
      </c>
    </row>
    <row r="9" spans="1:5" ht="12.75">
      <c r="A9" s="1">
        <v>4</v>
      </c>
      <c r="B9" s="56" t="s">
        <v>373</v>
      </c>
      <c r="C9" s="1">
        <v>1</v>
      </c>
      <c r="D9" s="1">
        <v>2012</v>
      </c>
      <c r="E9" s="57">
        <v>5659</v>
      </c>
    </row>
    <row r="10" spans="1:5" ht="12.75">
      <c r="A10" s="1">
        <v>5</v>
      </c>
      <c r="B10" s="56" t="s">
        <v>316</v>
      </c>
      <c r="C10" s="1">
        <v>1</v>
      </c>
      <c r="D10" s="1">
        <v>2016</v>
      </c>
      <c r="E10" s="57">
        <v>3122</v>
      </c>
    </row>
    <row r="11" spans="1:5" ht="12.75">
      <c r="A11" s="1">
        <v>6</v>
      </c>
      <c r="B11" s="56" t="s">
        <v>374</v>
      </c>
      <c r="C11" s="1">
        <v>1</v>
      </c>
      <c r="D11" s="1">
        <v>2016</v>
      </c>
      <c r="E11" s="57">
        <v>2091</v>
      </c>
    </row>
    <row r="12" spans="1:5" ht="12.75">
      <c r="A12" s="1">
        <v>7</v>
      </c>
      <c r="B12" s="56" t="s">
        <v>375</v>
      </c>
      <c r="C12" s="1">
        <v>1</v>
      </c>
      <c r="D12" s="1">
        <v>2016</v>
      </c>
      <c r="E12" s="57">
        <v>1594</v>
      </c>
    </row>
    <row r="13" spans="1:5" ht="25.5">
      <c r="A13" s="1">
        <v>8</v>
      </c>
      <c r="B13" s="56" t="s">
        <v>596</v>
      </c>
      <c r="C13" s="1" t="s">
        <v>597</v>
      </c>
      <c r="D13" s="1">
        <v>2016</v>
      </c>
      <c r="E13" s="57">
        <v>14020</v>
      </c>
    </row>
    <row r="14" spans="1:5" ht="12.75">
      <c r="A14" s="1">
        <v>9</v>
      </c>
      <c r="B14" s="56" t="s">
        <v>376</v>
      </c>
      <c r="C14" s="1">
        <v>1</v>
      </c>
      <c r="D14" s="1">
        <v>2001</v>
      </c>
      <c r="E14" s="57">
        <v>1820</v>
      </c>
    </row>
    <row r="15" spans="1:5" ht="12.75">
      <c r="A15" s="1">
        <v>10</v>
      </c>
      <c r="B15" s="56" t="s">
        <v>377</v>
      </c>
      <c r="C15" s="1">
        <v>1</v>
      </c>
      <c r="D15" s="1">
        <v>2010</v>
      </c>
      <c r="E15" s="57">
        <v>7590</v>
      </c>
    </row>
    <row r="16" spans="1:5" ht="12.75">
      <c r="A16" s="1">
        <v>11</v>
      </c>
      <c r="B16" s="56" t="s">
        <v>378</v>
      </c>
      <c r="C16" s="1">
        <v>1</v>
      </c>
      <c r="D16" s="1">
        <v>2009</v>
      </c>
      <c r="E16" s="57">
        <v>5539</v>
      </c>
    </row>
    <row r="17" spans="1:5" ht="12.75">
      <c r="A17" s="1">
        <v>12</v>
      </c>
      <c r="B17" s="56" t="s">
        <v>379</v>
      </c>
      <c r="C17" s="1">
        <v>1</v>
      </c>
      <c r="D17" s="1">
        <v>2017</v>
      </c>
      <c r="E17" s="57">
        <v>6900</v>
      </c>
    </row>
    <row r="18" spans="1:5" ht="12.75">
      <c r="A18" s="1">
        <v>13</v>
      </c>
      <c r="B18" s="56" t="s">
        <v>380</v>
      </c>
      <c r="C18" s="1">
        <v>1</v>
      </c>
      <c r="D18" s="1">
        <v>2004</v>
      </c>
      <c r="E18" s="57">
        <v>2040</v>
      </c>
    </row>
    <row r="19" spans="1:5" ht="12.75">
      <c r="A19" s="1">
        <v>14</v>
      </c>
      <c r="B19" s="56" t="s">
        <v>381</v>
      </c>
      <c r="C19" s="1">
        <v>1</v>
      </c>
      <c r="D19" s="1">
        <v>2013</v>
      </c>
      <c r="E19" s="57">
        <v>7200</v>
      </c>
    </row>
    <row r="20" spans="1:5" ht="12.75">
      <c r="A20" s="1">
        <v>15</v>
      </c>
      <c r="B20" s="56" t="s">
        <v>382</v>
      </c>
      <c r="C20" s="1">
        <v>6</v>
      </c>
      <c r="D20" s="1">
        <v>2006</v>
      </c>
      <c r="E20" s="57">
        <v>17280</v>
      </c>
    </row>
    <row r="21" spans="1:5" ht="12.75">
      <c r="A21" s="1">
        <v>16</v>
      </c>
      <c r="B21" s="56" t="s">
        <v>383</v>
      </c>
      <c r="C21" s="1">
        <v>10</v>
      </c>
      <c r="D21" s="1">
        <v>2006</v>
      </c>
      <c r="E21" s="57">
        <v>9000</v>
      </c>
    </row>
    <row r="22" spans="1:5" ht="12.75">
      <c r="A22" s="1">
        <v>17</v>
      </c>
      <c r="B22" s="56" t="s">
        <v>384</v>
      </c>
      <c r="C22" s="1">
        <v>6</v>
      </c>
      <c r="D22" s="1">
        <v>2006</v>
      </c>
      <c r="E22" s="57">
        <v>3500</v>
      </c>
    </row>
    <row r="23" spans="1:5" ht="12.75">
      <c r="A23" s="1">
        <v>18</v>
      </c>
      <c r="B23" s="56" t="s">
        <v>594</v>
      </c>
      <c r="C23" s="1">
        <v>1</v>
      </c>
      <c r="D23" s="1">
        <v>2015</v>
      </c>
      <c r="E23" s="57">
        <v>2200</v>
      </c>
    </row>
    <row r="24" spans="1:5" ht="12.75">
      <c r="A24" s="1">
        <v>19</v>
      </c>
      <c r="B24" s="56" t="s">
        <v>595</v>
      </c>
      <c r="C24" s="1">
        <v>1</v>
      </c>
      <c r="D24" s="1">
        <v>2017</v>
      </c>
      <c r="E24" s="57">
        <v>7200</v>
      </c>
    </row>
    <row r="25" spans="1:5" ht="12.75">
      <c r="A25" s="1">
        <v>20</v>
      </c>
      <c r="B25" s="56" t="s">
        <v>385</v>
      </c>
      <c r="C25" s="1">
        <v>6</v>
      </c>
      <c r="D25" s="1">
        <v>2018</v>
      </c>
      <c r="E25" s="57">
        <v>13300</v>
      </c>
    </row>
    <row r="26" spans="1:5" ht="12.75">
      <c r="A26" s="188" t="s">
        <v>0</v>
      </c>
      <c r="B26" s="189"/>
      <c r="C26" s="189"/>
      <c r="D26" s="190"/>
      <c r="E26" s="62">
        <f>SUM(E6:E25)</f>
        <v>192723</v>
      </c>
    </row>
    <row r="28" spans="1:5" ht="12.75">
      <c r="A28" s="185" t="s">
        <v>386</v>
      </c>
      <c r="B28" s="186"/>
      <c r="C28" s="186"/>
      <c r="D28" s="186"/>
      <c r="E28" s="187"/>
    </row>
    <row r="29" spans="1:5" ht="12.75">
      <c r="A29" s="1">
        <v>1</v>
      </c>
      <c r="B29" s="56" t="s">
        <v>387</v>
      </c>
      <c r="C29" s="1">
        <v>1</v>
      </c>
      <c r="D29" s="1">
        <v>2015</v>
      </c>
      <c r="E29" s="57">
        <v>1998</v>
      </c>
    </row>
    <row r="30" spans="1:5" ht="12.75">
      <c r="A30" s="1">
        <v>2</v>
      </c>
      <c r="B30" s="56" t="s">
        <v>388</v>
      </c>
      <c r="C30" s="1">
        <v>1</v>
      </c>
      <c r="D30" s="1">
        <v>2019</v>
      </c>
      <c r="E30" s="57">
        <v>2211</v>
      </c>
    </row>
    <row r="31" spans="1:5" ht="12.75">
      <c r="A31" s="1">
        <v>3</v>
      </c>
      <c r="B31" s="56" t="s">
        <v>389</v>
      </c>
      <c r="C31" s="1">
        <v>1</v>
      </c>
      <c r="D31" s="1">
        <v>2019</v>
      </c>
      <c r="E31" s="57">
        <v>7999</v>
      </c>
    </row>
    <row r="32" spans="1:5" ht="12.75">
      <c r="A32" s="1">
        <v>4</v>
      </c>
      <c r="B32" s="56" t="s">
        <v>390</v>
      </c>
      <c r="C32" s="1">
        <v>2</v>
      </c>
      <c r="D32" s="1">
        <v>2018</v>
      </c>
      <c r="E32" s="57">
        <v>5000</v>
      </c>
    </row>
    <row r="33" spans="1:5" ht="12.75">
      <c r="A33" s="1">
        <v>5</v>
      </c>
      <c r="B33" s="56" t="s">
        <v>391</v>
      </c>
      <c r="C33" s="1">
        <v>1</v>
      </c>
      <c r="D33" s="1">
        <v>2012</v>
      </c>
      <c r="E33" s="57">
        <v>7000</v>
      </c>
    </row>
    <row r="34" spans="1:5" ht="12.75">
      <c r="A34" s="1">
        <v>6</v>
      </c>
      <c r="B34" s="56" t="s">
        <v>392</v>
      </c>
      <c r="C34" s="1">
        <v>1</v>
      </c>
      <c r="D34" s="1">
        <v>2011</v>
      </c>
      <c r="E34" s="57">
        <v>1620</v>
      </c>
    </row>
    <row r="35" spans="1:5" ht="12.75">
      <c r="A35" s="1">
        <v>7</v>
      </c>
      <c r="B35" s="56" t="s">
        <v>392</v>
      </c>
      <c r="C35" s="1">
        <v>1</v>
      </c>
      <c r="D35" s="1">
        <v>2002</v>
      </c>
      <c r="E35" s="57">
        <v>1950</v>
      </c>
    </row>
    <row r="36" spans="1:5" ht="12.75">
      <c r="A36" s="1">
        <v>8</v>
      </c>
      <c r="B36" s="56" t="s">
        <v>393</v>
      </c>
      <c r="C36" s="1">
        <v>1</v>
      </c>
      <c r="D36" s="1">
        <v>2016</v>
      </c>
      <c r="E36" s="57">
        <v>1699</v>
      </c>
    </row>
    <row r="37" spans="1:5" ht="12.75">
      <c r="A37" s="1">
        <v>9</v>
      </c>
      <c r="B37" s="56" t="s">
        <v>394</v>
      </c>
      <c r="C37" s="1">
        <v>1</v>
      </c>
      <c r="D37" s="1">
        <v>2005</v>
      </c>
      <c r="E37" s="57">
        <v>4190</v>
      </c>
    </row>
    <row r="38" spans="1:5" ht="12.75">
      <c r="A38" s="1">
        <v>10</v>
      </c>
      <c r="B38" s="56" t="s">
        <v>395</v>
      </c>
      <c r="C38" s="1">
        <v>1</v>
      </c>
      <c r="D38" s="1">
        <v>2009</v>
      </c>
      <c r="E38" s="57">
        <v>5539</v>
      </c>
    </row>
    <row r="39" spans="1:5" ht="12.75">
      <c r="A39" s="1">
        <v>11</v>
      </c>
      <c r="B39" s="56" t="s">
        <v>396</v>
      </c>
      <c r="C39" s="1">
        <v>2</v>
      </c>
      <c r="D39" s="1">
        <v>2018</v>
      </c>
      <c r="E39" s="57">
        <v>1280</v>
      </c>
    </row>
    <row r="40" spans="1:5" ht="12.75">
      <c r="A40" s="1">
        <v>12</v>
      </c>
      <c r="B40" s="56" t="s">
        <v>397</v>
      </c>
      <c r="C40" s="1">
        <v>1</v>
      </c>
      <c r="D40" s="1">
        <v>2012</v>
      </c>
      <c r="E40" s="57">
        <v>3045</v>
      </c>
    </row>
    <row r="41" spans="1:5" ht="12.75">
      <c r="A41" s="1">
        <v>13</v>
      </c>
      <c r="B41" s="56" t="s">
        <v>398</v>
      </c>
      <c r="C41" s="1">
        <v>2</v>
      </c>
      <c r="D41" s="1">
        <v>2014</v>
      </c>
      <c r="E41" s="57">
        <v>1080</v>
      </c>
    </row>
    <row r="42" spans="1:5" ht="12.75">
      <c r="A42" s="1">
        <v>14</v>
      </c>
      <c r="B42" s="56" t="s">
        <v>399</v>
      </c>
      <c r="C42" s="1">
        <v>2</v>
      </c>
      <c r="D42" s="1">
        <v>2005</v>
      </c>
      <c r="E42" s="57">
        <v>1800</v>
      </c>
    </row>
    <row r="43" spans="1:5" ht="12.75">
      <c r="A43" s="1">
        <v>15</v>
      </c>
      <c r="B43" s="56" t="s">
        <v>382</v>
      </c>
      <c r="C43" s="1">
        <v>4</v>
      </c>
      <c r="D43" s="1">
        <v>2005</v>
      </c>
      <c r="E43" s="57">
        <v>13000</v>
      </c>
    </row>
    <row r="44" spans="1:5" ht="12.75">
      <c r="A44" s="1">
        <v>16</v>
      </c>
      <c r="B44" s="56" t="s">
        <v>400</v>
      </c>
      <c r="C44" s="1">
        <v>6</v>
      </c>
      <c r="D44" s="1">
        <v>2005</v>
      </c>
      <c r="E44" s="57">
        <v>6000</v>
      </c>
    </row>
    <row r="45" spans="1:5" ht="12.75">
      <c r="A45" s="1">
        <v>17</v>
      </c>
      <c r="B45" s="56" t="s">
        <v>401</v>
      </c>
      <c r="C45" s="1">
        <v>1</v>
      </c>
      <c r="D45" s="1">
        <v>2019</v>
      </c>
      <c r="E45" s="57">
        <v>2400</v>
      </c>
    </row>
    <row r="46" spans="1:5" ht="12.75">
      <c r="A46" s="1">
        <v>18</v>
      </c>
      <c r="B46" s="56" t="s">
        <v>402</v>
      </c>
      <c r="C46" s="1">
        <v>1</v>
      </c>
      <c r="D46" s="1">
        <v>2020</v>
      </c>
      <c r="E46" s="57">
        <v>2300</v>
      </c>
    </row>
    <row r="47" spans="1:5" ht="12.75">
      <c r="A47" s="1">
        <v>19</v>
      </c>
      <c r="B47" s="56" t="s">
        <v>403</v>
      </c>
      <c r="C47" s="1">
        <v>1</v>
      </c>
      <c r="D47" s="1">
        <v>2020</v>
      </c>
      <c r="E47" s="57">
        <v>2500</v>
      </c>
    </row>
    <row r="48" spans="1:5" ht="12.75">
      <c r="A48" s="188" t="s">
        <v>0</v>
      </c>
      <c r="B48" s="189"/>
      <c r="C48" s="189"/>
      <c r="D48" s="190"/>
      <c r="E48" s="62">
        <f>SUM(E29:E47)</f>
        <v>72611</v>
      </c>
    </row>
  </sheetData>
  <sheetProtection/>
  <mergeCells count="5">
    <mergeCell ref="A3:E3"/>
    <mergeCell ref="A5:E5"/>
    <mergeCell ref="A26:D26"/>
    <mergeCell ref="A28:E28"/>
    <mergeCell ref="A48:D48"/>
  </mergeCells>
  <printOptions horizontalCentered="1"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6"/>
  <sheetViews>
    <sheetView view="pageBreakPreview" zoomScaleSheetLayoutView="100" zoomScalePageLayoutView="0" workbookViewId="0" topLeftCell="A1">
      <selection activeCell="B14" sqref="B14"/>
    </sheetView>
  </sheetViews>
  <sheetFormatPr defaultColWidth="9.140625" defaultRowHeight="12.75"/>
  <cols>
    <col min="1" max="1" width="13.57421875" style="70" customWidth="1"/>
    <col min="2" max="2" width="19.00390625" style="73" customWidth="1"/>
    <col min="3" max="3" width="20.8515625" style="72" customWidth="1"/>
    <col min="4" max="4" width="55.421875" style="71" customWidth="1"/>
    <col min="5" max="5" width="9.140625" style="70" customWidth="1"/>
    <col min="6" max="6" width="11.140625" style="70" customWidth="1"/>
    <col min="7" max="7" width="12.28125" style="119" bestFit="1" customWidth="1"/>
    <col min="8" max="16384" width="9.140625" style="70" customWidth="1"/>
  </cols>
  <sheetData>
    <row r="1" spans="1:4" ht="12.75">
      <c r="A1" s="92" t="s">
        <v>479</v>
      </c>
      <c r="B1" s="91"/>
      <c r="C1" s="90"/>
      <c r="D1" s="89"/>
    </row>
    <row r="3" spans="1:4" ht="36.75" customHeight="1">
      <c r="A3" s="88" t="s">
        <v>476</v>
      </c>
      <c r="B3" s="87" t="s">
        <v>475</v>
      </c>
      <c r="C3" s="86" t="s">
        <v>474</v>
      </c>
      <c r="D3" s="86" t="s">
        <v>473</v>
      </c>
    </row>
    <row r="4" spans="1:4" ht="12.75">
      <c r="A4" s="167" t="s">
        <v>472</v>
      </c>
      <c r="B4" s="167"/>
      <c r="C4" s="167"/>
      <c r="D4" s="167"/>
    </row>
    <row r="5" spans="1:4" ht="36" customHeight="1">
      <c r="A5" s="93">
        <v>1</v>
      </c>
      <c r="B5" s="94">
        <v>3221</v>
      </c>
      <c r="C5" s="94" t="s">
        <v>600</v>
      </c>
      <c r="D5" s="95" t="s">
        <v>601</v>
      </c>
    </row>
    <row r="6" spans="1:4" ht="12.75">
      <c r="A6" s="191" t="s">
        <v>470</v>
      </c>
      <c r="B6" s="191"/>
      <c r="C6" s="191"/>
      <c r="D6" s="191"/>
    </row>
    <row r="7" spans="1:4" ht="21" customHeight="1">
      <c r="A7" s="192" t="s">
        <v>471</v>
      </c>
      <c r="B7" s="193"/>
      <c r="C7" s="193"/>
      <c r="D7" s="194"/>
    </row>
    <row r="8" spans="1:4" ht="12.75">
      <c r="A8" s="191" t="s">
        <v>469</v>
      </c>
      <c r="B8" s="191"/>
      <c r="C8" s="191"/>
      <c r="D8" s="191"/>
    </row>
    <row r="9" spans="1:4" ht="97.5" customHeight="1">
      <c r="A9" s="85">
        <v>4</v>
      </c>
      <c r="B9" s="84">
        <v>40689.61</v>
      </c>
      <c r="C9" s="94" t="s">
        <v>600</v>
      </c>
      <c r="D9" s="120" t="s">
        <v>602</v>
      </c>
    </row>
    <row r="10" spans="1:4" ht="30.75" customHeight="1">
      <c r="A10" s="85">
        <v>1</v>
      </c>
      <c r="B10" s="84">
        <v>228.14</v>
      </c>
      <c r="C10" s="94" t="s">
        <v>467</v>
      </c>
      <c r="D10" s="83" t="s">
        <v>603</v>
      </c>
    </row>
    <row r="11" spans="1:4" ht="12.75">
      <c r="A11" s="191" t="s">
        <v>468</v>
      </c>
      <c r="B11" s="191"/>
      <c r="C11" s="191"/>
      <c r="D11" s="191"/>
    </row>
    <row r="12" spans="1:4" ht="56.25" customHeight="1">
      <c r="A12" s="85">
        <v>2</v>
      </c>
      <c r="B12" s="84">
        <v>21776.3</v>
      </c>
      <c r="C12" s="94" t="s">
        <v>600</v>
      </c>
      <c r="D12" s="83" t="s">
        <v>604</v>
      </c>
    </row>
    <row r="13" spans="1:4" ht="12.75">
      <c r="A13" s="82" t="s">
        <v>0</v>
      </c>
      <c r="B13" s="81">
        <f>SUM(B12,B10,B9,B5)</f>
        <v>65915.05</v>
      </c>
      <c r="C13" s="80"/>
      <c r="D13" s="79"/>
    </row>
    <row r="14" spans="1:4" ht="12.75">
      <c r="A14" s="78"/>
      <c r="B14" s="76"/>
      <c r="C14" s="75"/>
      <c r="D14" s="74"/>
    </row>
    <row r="15" spans="1:4" ht="12.75">
      <c r="A15" s="78"/>
      <c r="B15" s="76"/>
      <c r="C15" s="75"/>
      <c r="D15" s="74"/>
    </row>
    <row r="16" spans="1:4" ht="12.75">
      <c r="A16" s="77" t="s">
        <v>639</v>
      </c>
      <c r="B16" s="76"/>
      <c r="C16" s="75"/>
      <c r="D16" s="74"/>
    </row>
  </sheetData>
  <sheetProtection/>
  <mergeCells count="5">
    <mergeCell ref="A4:D4"/>
    <mergeCell ref="A8:D8"/>
    <mergeCell ref="A11:D11"/>
    <mergeCell ref="A6:D6"/>
    <mergeCell ref="A7:D7"/>
  </mergeCells>
  <printOptions/>
  <pageMargins left="0.9448818897637796" right="0.15748031496062992" top="0.984251968503937" bottom="0.984251968503937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4.140625" style="26" customWidth="1"/>
    <col min="2" max="2" width="53.28125" style="26" customWidth="1"/>
    <col min="3" max="3" width="45.140625" style="26" customWidth="1"/>
    <col min="4" max="4" width="26.421875" style="0" customWidth="1"/>
    <col min="8" max="8" width="34.57421875" style="0" bestFit="1" customWidth="1"/>
  </cols>
  <sheetData>
    <row r="1" spans="2:3" ht="15" customHeight="1">
      <c r="B1" s="17" t="s">
        <v>640</v>
      </c>
      <c r="C1" s="117"/>
    </row>
    <row r="2" ht="12.75">
      <c r="B2" s="35"/>
    </row>
    <row r="3" spans="1:4" ht="69" customHeight="1">
      <c r="A3" s="195" t="s">
        <v>52</v>
      </c>
      <c r="B3" s="195"/>
      <c r="C3" s="195"/>
      <c r="D3" s="15"/>
    </row>
    <row r="4" spans="1:4" ht="9" customHeight="1">
      <c r="A4" s="118"/>
      <c r="B4" s="118"/>
      <c r="C4" s="118"/>
      <c r="D4" s="15"/>
    </row>
    <row r="6" spans="1:3" ht="53.25" customHeight="1">
      <c r="A6" s="18" t="s">
        <v>14</v>
      </c>
      <c r="B6" s="18" t="s">
        <v>27</v>
      </c>
      <c r="C6" s="40" t="s">
        <v>28</v>
      </c>
    </row>
    <row r="7" spans="1:3" s="37" customFormat="1" ht="17.25" customHeight="1">
      <c r="A7" s="196" t="s">
        <v>84</v>
      </c>
      <c r="B7" s="197"/>
      <c r="C7" s="198"/>
    </row>
    <row r="8" spans="1:11" s="104" customFormat="1" ht="34.5" customHeight="1">
      <c r="A8" s="1">
        <v>1</v>
      </c>
      <c r="B8" s="1" t="s">
        <v>85</v>
      </c>
      <c r="C8" s="1" t="s">
        <v>242</v>
      </c>
      <c r="H8" s="68"/>
      <c r="I8" s="105"/>
      <c r="J8" s="106"/>
      <c r="K8" s="106"/>
    </row>
    <row r="9" spans="1:11" s="104" customFormat="1" ht="34.5" customHeight="1">
      <c r="A9" s="1">
        <v>2</v>
      </c>
      <c r="B9" s="1" t="s">
        <v>319</v>
      </c>
      <c r="C9" s="1" t="s">
        <v>320</v>
      </c>
      <c r="H9" s="106"/>
      <c r="I9" s="105"/>
      <c r="J9" s="106"/>
      <c r="K9" s="106"/>
    </row>
    <row r="10" spans="1:3" s="37" customFormat="1" ht="17.25" customHeight="1">
      <c r="A10" s="196" t="s">
        <v>91</v>
      </c>
      <c r="B10" s="197"/>
      <c r="C10" s="198"/>
    </row>
    <row r="11" spans="1:10" s="104" customFormat="1" ht="40.5" customHeight="1">
      <c r="A11" s="1">
        <v>1</v>
      </c>
      <c r="B11" s="1" t="s">
        <v>92</v>
      </c>
      <c r="C11" s="1" t="s">
        <v>281</v>
      </c>
      <c r="H11" s="68"/>
      <c r="I11" s="105"/>
      <c r="J11" s="106"/>
    </row>
    <row r="12" spans="1:10" ht="17.25" customHeight="1">
      <c r="A12" s="199" t="s">
        <v>549</v>
      </c>
      <c r="B12" s="200"/>
      <c r="C12" s="201"/>
      <c r="H12" s="50"/>
      <c r="I12" s="65"/>
      <c r="J12" s="50"/>
    </row>
    <row r="13" spans="1:10" s="104" customFormat="1" ht="40.5" customHeight="1">
      <c r="A13" s="1">
        <v>1</v>
      </c>
      <c r="B13" s="1" t="s">
        <v>550</v>
      </c>
      <c r="C13" s="1" t="s">
        <v>548</v>
      </c>
      <c r="H13" s="68"/>
      <c r="I13" s="105"/>
      <c r="J13" s="106"/>
    </row>
  </sheetData>
  <sheetProtection/>
  <mergeCells count="4">
    <mergeCell ref="A3:C3"/>
    <mergeCell ref="A7:C7"/>
    <mergeCell ref="A10:C10"/>
    <mergeCell ref="A12:C12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Patrycja Poddenek-Gieraga</cp:lastModifiedBy>
  <cp:lastPrinted>2022-10-13T04:18:39Z</cp:lastPrinted>
  <dcterms:created xsi:type="dcterms:W3CDTF">2004-04-21T13:58:08Z</dcterms:created>
  <dcterms:modified xsi:type="dcterms:W3CDTF">2022-10-13T04:18:40Z</dcterms:modified>
  <cp:category/>
  <cp:version/>
  <cp:contentType/>
  <cp:contentStatus/>
</cp:coreProperties>
</file>