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WYCENA ROBÓT" sheetId="1" r:id="rId1"/>
  </sheets>
  <definedNames/>
  <calcPr fullCalcOnLoad="1"/>
</workbook>
</file>

<file path=xl/sharedStrings.xml><?xml version="1.0" encoding="utf-8"?>
<sst xmlns="http://schemas.openxmlformats.org/spreadsheetml/2006/main" count="178" uniqueCount="104">
  <si>
    <t>2.1</t>
  </si>
  <si>
    <t>3.7</t>
  </si>
  <si>
    <t>2.5</t>
  </si>
  <si>
    <t>3.3</t>
  </si>
  <si>
    <t>Jedn.</t>
  </si>
  <si>
    <t>2.3</t>
  </si>
  <si>
    <t>3.5</t>
  </si>
  <si>
    <t>2.7</t>
  </si>
  <si>
    <t>3.1</t>
  </si>
  <si>
    <t>1</t>
  </si>
  <si>
    <t>PRZEPUST W CIĄGU UL. WRZOSOWEJ</t>
  </si>
  <si>
    <t>1.1</t>
  </si>
  <si>
    <t>Ilość</t>
  </si>
  <si>
    <t>3</t>
  </si>
  <si>
    <t>m2</t>
  </si>
  <si>
    <t>Wartość</t>
  </si>
  <si>
    <t>3.2</t>
  </si>
  <si>
    <t>2.4</t>
  </si>
  <si>
    <t>REMONT DROGOWYCH OBIEKTÓW INŻYNIERSKICH ADMINISTROWANYCH PRZEZ DEPARTAMENT ZARZĄD DRÓG</t>
  </si>
  <si>
    <t>3.6</t>
  </si>
  <si>
    <t>mb</t>
  </si>
  <si>
    <t>2.6</t>
  </si>
  <si>
    <t>kpl</t>
  </si>
  <si>
    <t>Opis</t>
  </si>
  <si>
    <t>4.1</t>
  </si>
  <si>
    <t>3.4</t>
  </si>
  <si>
    <t>2.2</t>
  </si>
  <si>
    <t>4</t>
  </si>
  <si>
    <t>Obliczenia</t>
  </si>
  <si>
    <t>1.2</t>
  </si>
  <si>
    <t>2</t>
  </si>
  <si>
    <t>m3</t>
  </si>
  <si>
    <t/>
  </si>
  <si>
    <t>Lp.</t>
  </si>
  <si>
    <t>Cena jedn.</t>
  </si>
  <si>
    <t xml:space="preserve">Montaż poręczy ochronnych typ U-11a, montowanie za pomocą słupków obetonowanych w gruncie - 2,0mx1,1m
</t>
  </si>
  <si>
    <t>RAZEM NETTO</t>
  </si>
  <si>
    <t xml:space="preserve">VAT </t>
  </si>
  <si>
    <t>RAZEM BRUTTO</t>
  </si>
  <si>
    <t>W ROKU 2019</t>
  </si>
  <si>
    <t>4,0+2,0</t>
  </si>
  <si>
    <t>KŁADKA DLA PIESZYCH W CIĄGU UL. SPACEROWEJ</t>
  </si>
  <si>
    <t>bale pokładu : (5,20*12,60*0,05)=3,276
bale podłużnic : 0,12*0,12*5,20*6=0,450</t>
  </si>
  <si>
    <t>Demontaż poręczy ochronnych typ U-11a wraz z odwiezieniem na magazyn Wykonawcy i utylizacją</t>
  </si>
  <si>
    <t>MOST W CIĄGU UL. MALBORSKIEJ</t>
  </si>
  <si>
    <t>16,0*2,0*2,0=64,00</t>
  </si>
  <si>
    <t>2,30*2,50=5,75</t>
  </si>
  <si>
    <t>Demontaż uszkodzonej bariery energochłonnej H1W4A wraz z zakończniem typu "baran". Słupek bariery montowany w gruncie.</t>
  </si>
  <si>
    <t>Zakup i montaż  prostego odcinka bariery energochłonnej H1W4A wraz z zakończniem typu "baran" (1szt.). Słupek bariery montowany w gruncie (1szt.).</t>
  </si>
  <si>
    <t>(9,20+1,0+1,0)*1,10=12,32</t>
  </si>
  <si>
    <t>Jednokrotne zagruntowanie powierzchni stalowych balustad mostu farbą czerwoną tlenkową. Pochwyt i szczeblinki z płaskownika.</t>
  </si>
  <si>
    <t>Dwukrotne malowanie pędzlem stalowych balustad mostu farbami nawierzchniowymi epoksydowymi, kolor grafit.  Pochwyt i szczeblinki z płaskownika.</t>
  </si>
  <si>
    <t>3.8</t>
  </si>
  <si>
    <t>PRZEPUST W CIĄGU UL. KRÓLEWIECKIEJ</t>
  </si>
  <si>
    <t>Zakup i montaż  prostego odcinka bariery energochłonnej H1W4A wraz z zakończniem typu "baran" (4szt.). Słupki bariery montowane w gruncie, rozstaw co 2m.</t>
  </si>
  <si>
    <t>(12,0+4,0+4,0)*2,0=40,0</t>
  </si>
  <si>
    <t>(16,0*2,0)+(16,0*1,5)=56,00</t>
  </si>
  <si>
    <t>Rozebranie uszkodzonych umocnień z brukowca na betonie wraz z geowłókniną</t>
  </si>
  <si>
    <t>(1,0*6,0)+(2,0*9,0)=24,00</t>
  </si>
  <si>
    <t>Zakup i montaż przekładek dystansowych typu C (pomiędzy słupkiem a deską baeiry)  bariery energochłonnej H1W4A.</t>
  </si>
  <si>
    <t>szt.</t>
  </si>
  <si>
    <t>Oczyszczenie stalowych balustad mostu poprzez mechaniczne zeszlifowanie starych powłok malarskich oraz rdzy do 3 stopnia czystości - stan wyjściowy powierzchni B. Pochwyt i szczeblinki z płaskownika.</t>
  </si>
  <si>
    <t>Wprowadzenie czasowej organizacji ruchu na czas robót wraz z wygrodzeniem bezpośredniej strefy robót</t>
  </si>
  <si>
    <t>Ułożenie drewnianych bali podwalinowych 12x12, dwukrotnie impregnowane olejem tarasowym wraz z pokryciem od góry paskiem papy termozgrzewalnej</t>
  </si>
  <si>
    <t>Rozebranie pokładu drewnianego kładki wraz z odwiezieniem i utylizacją drewna. Grubość dyliny pokładu 5cm</t>
  </si>
  <si>
    <t>13,00*2=26,00</t>
  </si>
  <si>
    <t>3.9</t>
  </si>
  <si>
    <t>3.10</t>
  </si>
  <si>
    <t>3.11</t>
  </si>
  <si>
    <t>Oczyszczenie stalowych balustad kładki poprzez mechaniczne zeszlifowanie starych powłok malarskich oraz rdzy do 3 stopnia czystości - stan wyjściowy powierzchni B. Pochwyt, poprzeczki i słupki z rur fi50.</t>
  </si>
  <si>
    <t>8,0*0,5=4,0</t>
  </si>
  <si>
    <t>Ręczne uzupełnienie nasypu przed przyczółkami gruntem stabilizowanym cementem 2,5 Mpa</t>
  </si>
  <si>
    <t>Ręczna reprofilacja skarp brzegowych rzeki pod obiektem pod ułożenie materaca gabionowego.</t>
  </si>
  <si>
    <t>Umocnienie skarp brzegowych rzeki przy ścianach przyczółków materacami z siatki stalowej z wypełnieniem kamieniem, grubość materaca min. 22cm, szerokość materaca 1,5m oraz 2,0m. Materac ułożony na geowłókninie separacyjnej.</t>
  </si>
  <si>
    <t>Remont chodnika z kostki betonowej na dojściach do mostu. Przyjęto 30% nowej kostki. Kostka betonowa prostokątna 10x20, szara, fazowana gr. 6cm</t>
  </si>
  <si>
    <t>2.8</t>
  </si>
  <si>
    <t>2.9</t>
  </si>
  <si>
    <t>Oczyszczenie stalowych dźwigarów i poprzecznic dwuteowych walcowanych poprzez mechaniczne zeszlifowanie starych powłok malarskich oraz rdzy do 3 stopnia czystości - stan wyjściowy powierzchni B. Dwuteowniki 280 i 160</t>
  </si>
  <si>
    <t>1,04*12,6*6=78,62                                                                0,62*0,85*18=9,49</t>
  </si>
  <si>
    <t xml:space="preserve">Ułożenie pokładu z bali drewnianych gr. 5cm,  drewno dwukrotnie impregnowane olejem tarasowym </t>
  </si>
  <si>
    <t>drewniane bale podłużnic 12x12 oparte na stalowych poprzecznicach: 0,12*0,12*6*12,60=1,10                                                                   podkładki w strefie podparcia na przyczółkach (0,12*0,12*12*0,5)=0,09</t>
  </si>
  <si>
    <t xml:space="preserve">iglaste  bale pokładu gr. 5cm: 5,20*12,60*0,05=3,28
</t>
  </si>
  <si>
    <t>2.10</t>
  </si>
  <si>
    <t>KŁADKA W CIĄGU AL. GRUNWALDZKIEJ</t>
  </si>
  <si>
    <t>Demontaż uszkodzonego odcinka balustrady stalowej. Pochwyt, przeciąg i szczeblinki z płaskowników. Odcięcie mechaniczne lub palnikiem.</t>
  </si>
  <si>
    <t>t</t>
  </si>
  <si>
    <t>9,0*1,1*2=19,80</t>
  </si>
  <si>
    <t>Wytworzenie nowej balustrady i dospawanie do istniejącej balustrady na obiekcie. Pochwyt i przeciąg - płaskownik 80x10, szczeblinki - płaskownik 50x10</t>
  </si>
  <si>
    <t>płaskownik 50x10: 13*0,90*0,00393=0,046                             płaskownik 80x10: 2*2,0*0,00628=0,025</t>
  </si>
  <si>
    <t>6.1</t>
  </si>
  <si>
    <t>6.2</t>
  </si>
  <si>
    <t>6.3</t>
  </si>
  <si>
    <t>7.1</t>
  </si>
  <si>
    <t>7.2</t>
  </si>
  <si>
    <t>7.3</t>
  </si>
  <si>
    <t>7.4</t>
  </si>
  <si>
    <t>7.5</t>
  </si>
  <si>
    <t>PRZEPUST W CIĄGU UL. MAZURSKIEJ (Przy Kwiatkowskiego)</t>
  </si>
  <si>
    <t>PRZEPUSTY W CIĄGU UL. MAZURSKIEJ (Przy PKP)</t>
  </si>
  <si>
    <t>Oczyszczenie stalowych balustad kładki poprzez mechaniczne zeszlifowanie starych powłok malarskich oraz rdzy do 3 stopnia czystości - stan wyjściowy powierzchni B. Pochwyt, poprzeczki i słupki z płaskowników 50x10 i 80x10.</t>
  </si>
  <si>
    <t>7,60*2=15,40</t>
  </si>
  <si>
    <t>Oczyszczenie stalowych balustad kładki poprzez mechaniczne zeszlifowanie starych powłok malarskich oraz rdzy do 3 stopnia czystości - stan wyjściowy powierzchni B. Pochwyt i przeciąg -C 65, słupki i poprzeczki - rura fi40.</t>
  </si>
  <si>
    <t>6,00*2=12,00</t>
  </si>
  <si>
    <t>WYCENA ROBÓT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</si>
</sst>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 "/>
      <family val="0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2" borderId="11" xfId="0" applyFont="1" applyFill="1" applyBorder="1" applyAlignment="1">
      <alignment vertical="center" wrapText="1"/>
    </xf>
    <xf numFmtId="0" fontId="46" fillId="2" borderId="12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4" fontId="1" fillId="0" borderId="0" xfId="0" applyNumberFormat="1" applyFont="1" applyAlignment="1">
      <alignment/>
    </xf>
    <xf numFmtId="4" fontId="46" fillId="2" borderId="11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top" wrapText="1"/>
    </xf>
    <xf numFmtId="0" fontId="46" fillId="2" borderId="10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47" fillId="2" borderId="11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left" vertical="top" wrapText="1"/>
    </xf>
    <xf numFmtId="4" fontId="9" fillId="0" borderId="16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6">
      <selection activeCell="B14" sqref="B14"/>
    </sheetView>
  </sheetViews>
  <sheetFormatPr defaultColWidth="9.140625" defaultRowHeight="12.75"/>
  <cols>
    <col min="1" max="1" width="7.00390625" style="0" bestFit="1" customWidth="1"/>
    <col min="2" max="2" width="57.00390625" style="0" customWidth="1"/>
    <col min="3" max="3" width="6.00390625" style="13" bestFit="1" customWidth="1"/>
    <col min="4" max="4" width="6.57421875" style="15" customWidth="1"/>
    <col min="5" max="5" width="30.8515625" style="0" customWidth="1"/>
    <col min="6" max="7" width="17.00390625" style="0" customWidth="1"/>
  </cols>
  <sheetData>
    <row r="1" spans="1:2" ht="12.75">
      <c r="A1" s="3"/>
      <c r="B1" s="4"/>
    </row>
    <row r="2" spans="1:7" s="1" customFormat="1" ht="25.5" customHeight="1">
      <c r="A2" s="45" t="s">
        <v>103</v>
      </c>
      <c r="B2" s="45"/>
      <c r="C2" s="45"/>
      <c r="D2" s="45"/>
      <c r="E2" s="45"/>
      <c r="F2" s="45"/>
      <c r="G2" s="45"/>
    </row>
    <row r="3" spans="1:7" ht="33" customHeight="1">
      <c r="A3" s="54" t="s">
        <v>18</v>
      </c>
      <c r="B3" s="54"/>
      <c r="C3" s="54"/>
      <c r="D3" s="54"/>
      <c r="E3" s="54"/>
      <c r="F3" s="54"/>
      <c r="G3" s="54"/>
    </row>
    <row r="4" spans="1:7" ht="16.5">
      <c r="A4" s="54" t="s">
        <v>39</v>
      </c>
      <c r="B4" s="54"/>
      <c r="C4" s="54"/>
      <c r="D4" s="54"/>
      <c r="E4" s="54"/>
      <c r="F4" s="54"/>
      <c r="G4" s="54"/>
    </row>
    <row r="5" ht="17.25" customHeight="1" thickBot="1"/>
    <row r="6" spans="1:7" s="5" customFormat="1" ht="18" customHeight="1">
      <c r="A6" s="55" t="s">
        <v>33</v>
      </c>
      <c r="B6" s="41" t="s">
        <v>23</v>
      </c>
      <c r="C6" s="41" t="s">
        <v>4</v>
      </c>
      <c r="D6" s="43" t="s">
        <v>12</v>
      </c>
      <c r="E6" s="41" t="s">
        <v>28</v>
      </c>
      <c r="F6" s="41" t="s">
        <v>34</v>
      </c>
      <c r="G6" s="46" t="s">
        <v>15</v>
      </c>
    </row>
    <row r="7" spans="1:7" s="24" customFormat="1" ht="12.75">
      <c r="A7" s="56"/>
      <c r="B7" s="42"/>
      <c r="C7" s="42"/>
      <c r="D7" s="44"/>
      <c r="E7" s="42"/>
      <c r="F7" s="42"/>
      <c r="G7" s="47"/>
    </row>
    <row r="8" spans="1:7" s="1" customFormat="1" ht="12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8">
        <v>7</v>
      </c>
    </row>
    <row r="9" spans="1:7" ht="12.75">
      <c r="A9" s="18" t="s">
        <v>9</v>
      </c>
      <c r="B9" s="9" t="s">
        <v>10</v>
      </c>
      <c r="C9" s="9" t="s">
        <v>32</v>
      </c>
      <c r="D9" s="16" t="s">
        <v>32</v>
      </c>
      <c r="E9" s="9" t="s">
        <v>32</v>
      </c>
      <c r="F9" s="9" t="s">
        <v>32</v>
      </c>
      <c r="G9" s="10" t="s">
        <v>32</v>
      </c>
    </row>
    <row r="10" spans="1:7" ht="21">
      <c r="A10" s="11" t="s">
        <v>11</v>
      </c>
      <c r="B10" s="12" t="s">
        <v>43</v>
      </c>
      <c r="C10" s="14" t="s">
        <v>20</v>
      </c>
      <c r="D10" s="17">
        <v>6</v>
      </c>
      <c r="E10" s="12" t="s">
        <v>40</v>
      </c>
      <c r="F10" s="25"/>
      <c r="G10" s="26">
        <f>ROUND(F10*D10,2)</f>
        <v>0</v>
      </c>
    </row>
    <row r="11" spans="1:7" ht="31.5">
      <c r="A11" s="11" t="s">
        <v>29</v>
      </c>
      <c r="B11" s="12" t="s">
        <v>35</v>
      </c>
      <c r="C11" s="14" t="s">
        <v>20</v>
      </c>
      <c r="D11" s="17">
        <v>6</v>
      </c>
      <c r="E11" s="12" t="s">
        <v>40</v>
      </c>
      <c r="F11" s="25"/>
      <c r="G11" s="26">
        <f aca="true" t="shared" si="0" ref="G11:G34">ROUND(F11*D11,2)</f>
        <v>0</v>
      </c>
    </row>
    <row r="12" spans="1:7" ht="12.75">
      <c r="A12" s="18" t="s">
        <v>30</v>
      </c>
      <c r="B12" s="9" t="s">
        <v>41</v>
      </c>
      <c r="C12" s="9" t="s">
        <v>32</v>
      </c>
      <c r="D12" s="16" t="s">
        <v>32</v>
      </c>
      <c r="E12" s="9" t="s">
        <v>32</v>
      </c>
      <c r="F12" s="27"/>
      <c r="G12" s="10"/>
    </row>
    <row r="13" spans="1:7" ht="21">
      <c r="A13" s="11" t="s">
        <v>0</v>
      </c>
      <c r="B13" s="12" t="s">
        <v>62</v>
      </c>
      <c r="C13" s="14" t="s">
        <v>22</v>
      </c>
      <c r="D13" s="17">
        <v>1</v>
      </c>
      <c r="E13" s="12">
        <v>1</v>
      </c>
      <c r="F13" s="25"/>
      <c r="G13" s="26">
        <f t="shared" si="0"/>
        <v>0</v>
      </c>
    </row>
    <row r="14" spans="1:7" ht="31.5">
      <c r="A14" s="11" t="s">
        <v>26</v>
      </c>
      <c r="B14" s="12" t="s">
        <v>64</v>
      </c>
      <c r="C14" s="14" t="s">
        <v>31</v>
      </c>
      <c r="D14" s="17">
        <v>3.726</v>
      </c>
      <c r="E14" s="12" t="s">
        <v>42</v>
      </c>
      <c r="F14" s="25"/>
      <c r="G14" s="26">
        <f t="shared" si="0"/>
        <v>0</v>
      </c>
    </row>
    <row r="15" spans="1:7" ht="31.5">
      <c r="A15" s="11" t="s">
        <v>5</v>
      </c>
      <c r="B15" s="12" t="s">
        <v>77</v>
      </c>
      <c r="C15" s="14" t="s">
        <v>14</v>
      </c>
      <c r="D15" s="36">
        <v>88.11</v>
      </c>
      <c r="E15" s="37" t="s">
        <v>78</v>
      </c>
      <c r="F15" s="25"/>
      <c r="G15" s="26">
        <f>ROUND(F15*D15,2)</f>
        <v>0</v>
      </c>
    </row>
    <row r="16" spans="1:7" ht="21">
      <c r="A16" s="11" t="s">
        <v>17</v>
      </c>
      <c r="B16" s="12" t="s">
        <v>50</v>
      </c>
      <c r="C16" s="14" t="s">
        <v>14</v>
      </c>
      <c r="D16" s="36">
        <v>88.11</v>
      </c>
      <c r="E16" s="37" t="s">
        <v>78</v>
      </c>
      <c r="F16" s="25"/>
      <c r="G16" s="26">
        <f>ROUND(F16*D16,2)</f>
        <v>0</v>
      </c>
    </row>
    <row r="17" spans="1:7" ht="31.5">
      <c r="A17" s="11" t="s">
        <v>2</v>
      </c>
      <c r="B17" s="12" t="s">
        <v>51</v>
      </c>
      <c r="C17" s="14" t="s">
        <v>14</v>
      </c>
      <c r="D17" s="36">
        <v>88.11</v>
      </c>
      <c r="E17" s="37" t="s">
        <v>78</v>
      </c>
      <c r="F17" s="25"/>
      <c r="G17" s="26">
        <f>ROUND(F17*D17,2)</f>
        <v>0</v>
      </c>
    </row>
    <row r="18" spans="1:7" ht="52.5">
      <c r="A18" s="11" t="s">
        <v>21</v>
      </c>
      <c r="B18" s="12" t="s">
        <v>63</v>
      </c>
      <c r="C18" s="14" t="s">
        <v>31</v>
      </c>
      <c r="D18" s="17">
        <v>1.19</v>
      </c>
      <c r="E18" s="12" t="s">
        <v>80</v>
      </c>
      <c r="F18" s="25"/>
      <c r="G18" s="26">
        <f>ROUND(F18*D18,2)</f>
        <v>0</v>
      </c>
    </row>
    <row r="19" spans="1:7" ht="31.5">
      <c r="A19" s="11" t="s">
        <v>7</v>
      </c>
      <c r="B19" s="37" t="s">
        <v>79</v>
      </c>
      <c r="C19" s="38" t="s">
        <v>31</v>
      </c>
      <c r="D19" s="36">
        <v>3.28</v>
      </c>
      <c r="E19" s="37" t="s">
        <v>81</v>
      </c>
      <c r="F19" s="34"/>
      <c r="G19" s="35">
        <f t="shared" si="0"/>
        <v>0</v>
      </c>
    </row>
    <row r="20" spans="1:7" ht="31.5">
      <c r="A20" s="11" t="s">
        <v>75</v>
      </c>
      <c r="B20" s="12" t="s">
        <v>69</v>
      </c>
      <c r="C20" s="14" t="s">
        <v>14</v>
      </c>
      <c r="D20" s="17">
        <v>26</v>
      </c>
      <c r="E20" s="12" t="s">
        <v>65</v>
      </c>
      <c r="F20" s="25"/>
      <c r="G20" s="26">
        <f>ROUND(F20*D20,2)</f>
        <v>0</v>
      </c>
    </row>
    <row r="21" spans="1:7" ht="21">
      <c r="A21" s="11" t="s">
        <v>76</v>
      </c>
      <c r="B21" s="12" t="s">
        <v>50</v>
      </c>
      <c r="C21" s="14" t="s">
        <v>14</v>
      </c>
      <c r="D21" s="17">
        <v>26</v>
      </c>
      <c r="E21" s="12" t="s">
        <v>65</v>
      </c>
      <c r="F21" s="25"/>
      <c r="G21" s="26">
        <f>ROUND(F21*D21,2)</f>
        <v>0</v>
      </c>
    </row>
    <row r="22" spans="1:7" ht="31.5">
      <c r="A22" s="11" t="s">
        <v>82</v>
      </c>
      <c r="B22" s="12" t="s">
        <v>51</v>
      </c>
      <c r="C22" s="14" t="s">
        <v>14</v>
      </c>
      <c r="D22" s="17">
        <v>26</v>
      </c>
      <c r="E22" s="12" t="s">
        <v>65</v>
      </c>
      <c r="F22" s="25"/>
      <c r="G22" s="26">
        <f>ROUND(F22*D22,2)</f>
        <v>0</v>
      </c>
    </row>
    <row r="23" spans="1:7" ht="12.75">
      <c r="A23" s="18" t="s">
        <v>13</v>
      </c>
      <c r="B23" s="9" t="s">
        <v>44</v>
      </c>
      <c r="C23" s="9" t="s">
        <v>32</v>
      </c>
      <c r="D23" s="16" t="s">
        <v>32</v>
      </c>
      <c r="E23" s="9" t="s">
        <v>32</v>
      </c>
      <c r="F23" s="27"/>
      <c r="G23" s="10"/>
    </row>
    <row r="24" spans="1:7" ht="12.75">
      <c r="A24" s="11" t="s">
        <v>8</v>
      </c>
      <c r="B24" s="12" t="s">
        <v>57</v>
      </c>
      <c r="C24" s="14" t="s">
        <v>14</v>
      </c>
      <c r="D24" s="17">
        <v>24</v>
      </c>
      <c r="E24" s="12" t="s">
        <v>58</v>
      </c>
      <c r="F24" s="25"/>
      <c r="G24" s="26">
        <f t="shared" si="0"/>
        <v>0</v>
      </c>
    </row>
    <row r="25" spans="1:7" ht="21">
      <c r="A25" s="11" t="s">
        <v>16</v>
      </c>
      <c r="B25" s="12" t="s">
        <v>71</v>
      </c>
      <c r="C25" s="14" t="s">
        <v>31</v>
      </c>
      <c r="D25" s="17">
        <v>4</v>
      </c>
      <c r="E25" s="12" t="s">
        <v>70</v>
      </c>
      <c r="F25" s="25"/>
      <c r="G25" s="26">
        <f t="shared" si="0"/>
        <v>0</v>
      </c>
    </row>
    <row r="26" spans="1:7" ht="21">
      <c r="A26" s="11" t="s">
        <v>3</v>
      </c>
      <c r="B26" s="12" t="s">
        <v>72</v>
      </c>
      <c r="C26" s="14" t="s">
        <v>14</v>
      </c>
      <c r="D26" s="17">
        <v>64</v>
      </c>
      <c r="E26" s="12" t="s">
        <v>45</v>
      </c>
      <c r="F26" s="25"/>
      <c r="G26" s="26">
        <f>ROUND(F26*D26,2)</f>
        <v>0</v>
      </c>
    </row>
    <row r="27" spans="1:7" ht="42">
      <c r="A27" s="11" t="s">
        <v>25</v>
      </c>
      <c r="B27" s="12" t="s">
        <v>73</v>
      </c>
      <c r="C27" s="14" t="s">
        <v>14</v>
      </c>
      <c r="D27" s="17">
        <v>56</v>
      </c>
      <c r="E27" s="12" t="s">
        <v>56</v>
      </c>
      <c r="F27" s="25"/>
      <c r="G27" s="26">
        <f t="shared" si="0"/>
        <v>0</v>
      </c>
    </row>
    <row r="28" spans="1:7" ht="21">
      <c r="A28" s="11" t="s">
        <v>6</v>
      </c>
      <c r="B28" s="12" t="s">
        <v>74</v>
      </c>
      <c r="C28" s="14" t="s">
        <v>14</v>
      </c>
      <c r="D28" s="17">
        <v>5.75</v>
      </c>
      <c r="E28" s="12" t="s">
        <v>46</v>
      </c>
      <c r="F28" s="25"/>
      <c r="G28" s="26">
        <f t="shared" si="0"/>
        <v>0</v>
      </c>
    </row>
    <row r="29" spans="1:7" ht="21">
      <c r="A29" s="11" t="s">
        <v>19</v>
      </c>
      <c r="B29" s="12" t="s">
        <v>47</v>
      </c>
      <c r="C29" s="14" t="s">
        <v>20</v>
      </c>
      <c r="D29" s="17">
        <v>4</v>
      </c>
      <c r="E29" s="30">
        <v>4</v>
      </c>
      <c r="F29" s="25"/>
      <c r="G29" s="26">
        <f t="shared" si="0"/>
        <v>0</v>
      </c>
    </row>
    <row r="30" spans="1:7" ht="21">
      <c r="A30" s="11" t="s">
        <v>1</v>
      </c>
      <c r="B30" s="12" t="s">
        <v>59</v>
      </c>
      <c r="C30" s="14" t="s">
        <v>60</v>
      </c>
      <c r="D30" s="17">
        <v>11</v>
      </c>
      <c r="E30" s="30">
        <v>11</v>
      </c>
      <c r="F30" s="25"/>
      <c r="G30" s="26">
        <f t="shared" si="0"/>
        <v>0</v>
      </c>
    </row>
    <row r="31" spans="1:7" ht="31.5">
      <c r="A31" s="11" t="s">
        <v>52</v>
      </c>
      <c r="B31" s="12" t="s">
        <v>48</v>
      </c>
      <c r="C31" s="14" t="s">
        <v>20</v>
      </c>
      <c r="D31" s="17">
        <v>4</v>
      </c>
      <c r="E31" s="30">
        <v>4</v>
      </c>
      <c r="F31" s="25"/>
      <c r="G31" s="26">
        <f t="shared" si="0"/>
        <v>0</v>
      </c>
    </row>
    <row r="32" spans="1:7" ht="31.5">
      <c r="A32" s="11" t="s">
        <v>66</v>
      </c>
      <c r="B32" s="12" t="s">
        <v>61</v>
      </c>
      <c r="C32" s="14" t="s">
        <v>14</v>
      </c>
      <c r="D32" s="17">
        <v>12.32</v>
      </c>
      <c r="E32" s="12" t="s">
        <v>49</v>
      </c>
      <c r="F32" s="25"/>
      <c r="G32" s="26">
        <f t="shared" si="0"/>
        <v>0</v>
      </c>
    </row>
    <row r="33" spans="1:7" ht="21">
      <c r="A33" s="11" t="s">
        <v>67</v>
      </c>
      <c r="B33" s="12" t="s">
        <v>50</v>
      </c>
      <c r="C33" s="14" t="s">
        <v>14</v>
      </c>
      <c r="D33" s="17">
        <v>12.32</v>
      </c>
      <c r="E33" s="12" t="s">
        <v>49</v>
      </c>
      <c r="F33" s="25"/>
      <c r="G33" s="26">
        <f t="shared" si="0"/>
        <v>0</v>
      </c>
    </row>
    <row r="34" spans="1:7" ht="31.5">
      <c r="A34" s="11" t="s">
        <v>68</v>
      </c>
      <c r="B34" s="12" t="s">
        <v>51</v>
      </c>
      <c r="C34" s="14" t="s">
        <v>14</v>
      </c>
      <c r="D34" s="17">
        <v>12.32</v>
      </c>
      <c r="E34" s="12" t="s">
        <v>49</v>
      </c>
      <c r="F34" s="25"/>
      <c r="G34" s="26">
        <f t="shared" si="0"/>
        <v>0</v>
      </c>
    </row>
    <row r="35" spans="1:7" ht="12.75">
      <c r="A35" s="18" t="s">
        <v>27</v>
      </c>
      <c r="B35" s="9" t="s">
        <v>53</v>
      </c>
      <c r="C35" s="9" t="s">
        <v>32</v>
      </c>
      <c r="D35" s="16" t="s">
        <v>32</v>
      </c>
      <c r="E35" s="9" t="s">
        <v>32</v>
      </c>
      <c r="F35" s="27"/>
      <c r="G35" s="10"/>
    </row>
    <row r="36" spans="1:7" ht="31.5">
      <c r="A36" s="11" t="s">
        <v>24</v>
      </c>
      <c r="B36" s="12" t="s">
        <v>54</v>
      </c>
      <c r="C36" s="14" t="s">
        <v>20</v>
      </c>
      <c r="D36" s="17">
        <v>40</v>
      </c>
      <c r="E36" s="30" t="s">
        <v>55</v>
      </c>
      <c r="F36" s="25"/>
      <c r="G36" s="26">
        <f>ROUND(F36*D36,2)</f>
        <v>0</v>
      </c>
    </row>
    <row r="37" spans="1:7" ht="12.75">
      <c r="A37" s="18">
        <v>5</v>
      </c>
      <c r="B37" s="9" t="s">
        <v>98</v>
      </c>
      <c r="C37" s="9"/>
      <c r="D37" s="16"/>
      <c r="E37" s="9"/>
      <c r="F37" s="27"/>
      <c r="G37" s="10"/>
    </row>
    <row r="38" spans="1:7" ht="31.5">
      <c r="A38" s="11" t="s">
        <v>89</v>
      </c>
      <c r="B38" s="12" t="s">
        <v>99</v>
      </c>
      <c r="C38" s="14" t="s">
        <v>14</v>
      </c>
      <c r="D38" s="36">
        <v>15.4</v>
      </c>
      <c r="E38" s="37" t="s">
        <v>100</v>
      </c>
      <c r="F38" s="25"/>
      <c r="G38" s="26">
        <f>ROUND(F38*D38,2)</f>
        <v>0</v>
      </c>
    </row>
    <row r="39" spans="1:7" ht="21">
      <c r="A39" s="11" t="s">
        <v>90</v>
      </c>
      <c r="B39" s="12" t="s">
        <v>50</v>
      </c>
      <c r="C39" s="14" t="s">
        <v>14</v>
      </c>
      <c r="D39" s="36">
        <v>15.4</v>
      </c>
      <c r="E39" s="37" t="s">
        <v>100</v>
      </c>
      <c r="F39" s="25"/>
      <c r="G39" s="26">
        <f>ROUND(F39*D39,2)</f>
        <v>0</v>
      </c>
    </row>
    <row r="40" spans="1:7" ht="31.5">
      <c r="A40" s="11" t="s">
        <v>91</v>
      </c>
      <c r="B40" s="12" t="s">
        <v>51</v>
      </c>
      <c r="C40" s="14" t="s">
        <v>14</v>
      </c>
      <c r="D40" s="36">
        <v>15.4</v>
      </c>
      <c r="E40" s="37" t="s">
        <v>100</v>
      </c>
      <c r="F40" s="25"/>
      <c r="G40" s="26">
        <f>ROUND(F40*D40,2)</f>
        <v>0</v>
      </c>
    </row>
    <row r="41" spans="1:7" ht="25.5">
      <c r="A41" s="18">
        <v>6</v>
      </c>
      <c r="B41" s="9" t="s">
        <v>97</v>
      </c>
      <c r="C41" s="9"/>
      <c r="D41" s="16"/>
      <c r="E41" s="9"/>
      <c r="F41" s="27"/>
      <c r="G41" s="10"/>
    </row>
    <row r="42" spans="1:7" ht="31.5">
      <c r="A42" s="11" t="s">
        <v>89</v>
      </c>
      <c r="B42" s="12" t="s">
        <v>101</v>
      </c>
      <c r="C42" s="14" t="s">
        <v>14</v>
      </c>
      <c r="D42" s="36">
        <v>12</v>
      </c>
      <c r="E42" s="37" t="s">
        <v>102</v>
      </c>
      <c r="F42" s="25"/>
      <c r="G42" s="26">
        <f>ROUND(F42*D42,2)</f>
        <v>0</v>
      </c>
    </row>
    <row r="43" spans="1:7" ht="21">
      <c r="A43" s="11" t="s">
        <v>90</v>
      </c>
      <c r="B43" s="12" t="s">
        <v>50</v>
      </c>
      <c r="C43" s="14" t="s">
        <v>14</v>
      </c>
      <c r="D43" s="36">
        <v>12</v>
      </c>
      <c r="E43" s="37" t="s">
        <v>102</v>
      </c>
      <c r="F43" s="25"/>
      <c r="G43" s="26">
        <f>ROUND(F43*D43,2)</f>
        <v>0</v>
      </c>
    </row>
    <row r="44" spans="1:7" ht="31.5">
      <c r="A44" s="11" t="s">
        <v>91</v>
      </c>
      <c r="B44" s="12" t="s">
        <v>51</v>
      </c>
      <c r="C44" s="14" t="s">
        <v>14</v>
      </c>
      <c r="D44" s="36">
        <v>12</v>
      </c>
      <c r="E44" s="37" t="s">
        <v>102</v>
      </c>
      <c r="F44" s="25"/>
      <c r="G44" s="26">
        <f>ROUND(F44*D44,2)</f>
        <v>0</v>
      </c>
    </row>
    <row r="45" spans="1:7" ht="12.75">
      <c r="A45" s="18">
        <v>7</v>
      </c>
      <c r="B45" s="9" t="s">
        <v>83</v>
      </c>
      <c r="C45" s="9"/>
      <c r="D45" s="16"/>
      <c r="E45" s="9"/>
      <c r="F45" s="27"/>
      <c r="G45" s="10"/>
    </row>
    <row r="46" spans="1:7" ht="31.5">
      <c r="A46" s="11" t="s">
        <v>92</v>
      </c>
      <c r="B46" s="12" t="s">
        <v>84</v>
      </c>
      <c r="C46" s="14" t="s">
        <v>85</v>
      </c>
      <c r="D46" s="17">
        <f>0.046+0.025</f>
        <v>0.07100000000000001</v>
      </c>
      <c r="E46" s="12" t="s">
        <v>88</v>
      </c>
      <c r="F46" s="25"/>
      <c r="G46" s="26">
        <f>ROUND(F46*D46,2)</f>
        <v>0</v>
      </c>
    </row>
    <row r="47" spans="1:7" ht="31.5">
      <c r="A47" s="11" t="s">
        <v>93</v>
      </c>
      <c r="B47" s="12" t="s">
        <v>87</v>
      </c>
      <c r="C47" s="14" t="s">
        <v>85</v>
      </c>
      <c r="D47" s="17">
        <v>0.07</v>
      </c>
      <c r="E47" s="12" t="s">
        <v>88</v>
      </c>
      <c r="F47" s="25"/>
      <c r="G47" s="26">
        <f>ROUND(F47*D47,2)</f>
        <v>0</v>
      </c>
    </row>
    <row r="48" spans="1:7" ht="31.5">
      <c r="A48" s="11" t="s">
        <v>94</v>
      </c>
      <c r="B48" s="12" t="s">
        <v>69</v>
      </c>
      <c r="C48" s="14" t="s">
        <v>14</v>
      </c>
      <c r="D48" s="36">
        <v>19.8</v>
      </c>
      <c r="E48" s="37" t="s">
        <v>86</v>
      </c>
      <c r="F48" s="25"/>
      <c r="G48" s="26">
        <f>ROUND(F48*D48,2)</f>
        <v>0</v>
      </c>
    </row>
    <row r="49" spans="1:7" ht="21">
      <c r="A49" s="11" t="s">
        <v>95</v>
      </c>
      <c r="B49" s="12" t="s">
        <v>50</v>
      </c>
      <c r="C49" s="14" t="s">
        <v>14</v>
      </c>
      <c r="D49" s="36">
        <v>19.8</v>
      </c>
      <c r="E49" s="37" t="s">
        <v>86</v>
      </c>
      <c r="F49" s="25"/>
      <c r="G49" s="26">
        <f>ROUND(F49*D49,2)</f>
        <v>0</v>
      </c>
    </row>
    <row r="50" spans="1:7" ht="32.25" thickBot="1">
      <c r="A50" s="19" t="s">
        <v>96</v>
      </c>
      <c r="B50" s="20" t="s">
        <v>51</v>
      </c>
      <c r="C50" s="21" t="s">
        <v>14</v>
      </c>
      <c r="D50" s="39">
        <v>19.8</v>
      </c>
      <c r="E50" s="40" t="s">
        <v>86</v>
      </c>
      <c r="F50" s="28"/>
      <c r="G50" s="29">
        <f>ROUND(F50*D50,2)</f>
        <v>0</v>
      </c>
    </row>
    <row r="51" spans="1:7" ht="29.25" customHeight="1">
      <c r="A51" s="22" t="s">
        <v>32</v>
      </c>
      <c r="B51" s="2" t="s">
        <v>32</v>
      </c>
      <c r="C51" s="23" t="s">
        <v>32</v>
      </c>
      <c r="D51" s="2" t="s">
        <v>32</v>
      </c>
      <c r="E51" s="48" t="s">
        <v>36</v>
      </c>
      <c r="F51" s="49"/>
      <c r="G51" s="31">
        <f>G10+G11+G13+G14+G19+G18+G25+G27+G28+G29+G31+G32+G33+G34+G36+G15+G16+G17+G20+G21+G22+G24+G26+G30+G42+G43+G44+G48+G49+G50</f>
        <v>0</v>
      </c>
    </row>
    <row r="52" spans="1:7" ht="29.25" customHeight="1">
      <c r="A52" s="3"/>
      <c r="C52" s="4"/>
      <c r="D52"/>
      <c r="E52" s="50" t="s">
        <v>37</v>
      </c>
      <c r="F52" s="51"/>
      <c r="G52" s="32">
        <f>G53-G51</f>
        <v>0</v>
      </c>
    </row>
    <row r="53" spans="1:7" ht="29.25" customHeight="1" thickBot="1">
      <c r="A53" s="3"/>
      <c r="C53" s="4"/>
      <c r="D53"/>
      <c r="E53" s="52" t="s">
        <v>38</v>
      </c>
      <c r="F53" s="53"/>
      <c r="G53" s="33">
        <f>G51*1.23</f>
        <v>0</v>
      </c>
    </row>
  </sheetData>
  <sheetProtection/>
  <mergeCells count="13">
    <mergeCell ref="E51:F51"/>
    <mergeCell ref="E52:F52"/>
    <mergeCell ref="E53:F53"/>
    <mergeCell ref="A3:G3"/>
    <mergeCell ref="A4:G4"/>
    <mergeCell ref="A6:A7"/>
    <mergeCell ref="F6:F7"/>
    <mergeCell ref="E6:E7"/>
    <mergeCell ref="D6:D7"/>
    <mergeCell ref="C6:C7"/>
    <mergeCell ref="A2:G2"/>
    <mergeCell ref="G6:G7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Stemporzecki</dc:creator>
  <cp:keywords/>
  <dc:description/>
  <cp:lastModifiedBy>Tomasz Stemporzecki</cp:lastModifiedBy>
  <dcterms:created xsi:type="dcterms:W3CDTF">2019-05-22T05:36:15Z</dcterms:created>
  <dcterms:modified xsi:type="dcterms:W3CDTF">2019-05-24T06:13:56Z</dcterms:modified>
  <cp:category/>
  <cp:version/>
  <cp:contentType/>
  <cp:contentStatus/>
</cp:coreProperties>
</file>