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ałącznik nr 3 do SWZ" sheetId="1" r:id="rId1"/>
    <sheet name="Arkusz1" sheetId="2" state="hidden" r:id="rId2"/>
  </sheets>
  <definedNames>
    <definedName name="_xlnm.Print_Area" localSheetId="0">'Załącznik nr 3 do SWZ'!$A$1:$W$21</definedName>
  </definedNames>
  <calcPr fullCalcOnLoad="1"/>
</workbook>
</file>

<file path=xl/sharedStrings.xml><?xml version="1.0" encoding="utf-8"?>
<sst xmlns="http://schemas.openxmlformats.org/spreadsheetml/2006/main" count="2177" uniqueCount="589">
  <si>
    <t>Nr część</t>
  </si>
  <si>
    <t>Cena jedn. brutto</t>
  </si>
  <si>
    <t>Wartość całkowita brutto</t>
  </si>
  <si>
    <t>[zł]</t>
  </si>
  <si>
    <t>CZĘŚĆ I</t>
  </si>
  <si>
    <t>CZĘŚĆ II</t>
  </si>
  <si>
    <t>CZĘŚĆ III</t>
  </si>
  <si>
    <t>CZĘŚĆ IV</t>
  </si>
  <si>
    <t>Długość dróg do odśnieżania [km]</t>
  </si>
  <si>
    <t>Długość dróg do posypywania [km]</t>
  </si>
  <si>
    <t>..............................................</t>
  </si>
  <si>
    <t xml:space="preserve">       Nazwa wykonawcy</t>
  </si>
  <si>
    <t>……………………………………..</t>
  </si>
  <si>
    <t>CZĘŚĆ V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</si>
  <si>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</si>
  <si>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</si>
  <si>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</si>
  <si>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</si>
  <si>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</si>
  <si>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</si>
  <si>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</si>
  <si>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</si>
  <si>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</si>
  <si>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</si>
  <si>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</si>
  <si>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</si>
  <si>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</si>
  <si>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</si>
  <si>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</si>
  <si>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</si>
  <si>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</si>
  <si>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</si>
  <si>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</si>
  <si>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</si>
  <si>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</si>
  <si>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</si>
  <si>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</si>
  <si>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</si>
  <si>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</si>
  <si>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</si>
  <si>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</si>
  <si>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</si>
  <si>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</si>
  <si>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</si>
  <si>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</si>
  <si>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</si>
  <si>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</si>
  <si>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</si>
  <si>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</si>
  <si>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</si>
  <si>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</si>
  <si>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</si>
  <si>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</si>
  <si>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</si>
  <si>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</si>
  <si>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</si>
  <si>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</si>
  <si>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</si>
  <si>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</si>
  <si>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</si>
  <si>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</si>
  <si>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</si>
  <si>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</si>
  <si>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</si>
  <si>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</si>
  <si>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</si>
  <si>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</si>
  <si>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</si>
  <si>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</si>
  <si>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</si>
  <si>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</si>
  <si>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</si>
  <si>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</si>
  <si>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</si>
  <si>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</si>
  <si>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</si>
  <si>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</si>
  <si>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</si>
  <si>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</si>
  <si>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</si>
  <si>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</si>
  <si>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</si>
  <si>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</si>
  <si>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</si>
  <si>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</si>
  <si>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</si>
  <si>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</si>
  <si>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</si>
  <si>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</si>
  <si>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</si>
  <si>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</si>
  <si>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</si>
  <si>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</si>
  <si>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</si>
  <si>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</si>
  <si>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</si>
  <si>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</si>
  <si>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</si>
  <si>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</si>
  <si>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</si>
  <si>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</si>
  <si>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</si>
  <si>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</si>
  <si>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</si>
  <si>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</si>
  <si>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</si>
  <si>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</si>
  <si>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</si>
  <si>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</si>
  <si>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</si>
  <si>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</si>
  <si>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</si>
  <si>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</si>
  <si>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</si>
  <si>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</si>
  <si>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</si>
  <si>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</si>
  <si>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</si>
  <si>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</si>
  <si>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</si>
  <si>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</si>
  <si>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</si>
  <si>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</si>
  <si>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</si>
  <si>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</si>
  <si>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</si>
  <si>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</si>
  <si>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</si>
  <si>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</si>
  <si>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</si>
  <si>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</si>
  <si>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</si>
  <si>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</si>
  <si>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</si>
  <si>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</si>
  <si>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</si>
  <si>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</si>
  <si>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</si>
  <si>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</si>
  <si>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</si>
  <si>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</si>
  <si>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</si>
  <si>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</si>
  <si>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</si>
  <si>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</si>
  <si>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</si>
  <si>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</si>
  <si>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</si>
  <si>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</si>
  <si>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</si>
  <si>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</si>
  <si>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</si>
  <si>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</si>
  <si>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</si>
  <si>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</si>
  <si>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</si>
  <si>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</si>
  <si>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</si>
  <si>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</si>
  <si>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</si>
  <si>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</si>
  <si>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</si>
  <si>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</si>
  <si>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</si>
  <si>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</si>
  <si>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</si>
  <si>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</si>
  <si>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</si>
  <si>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</si>
  <si>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</si>
  <si>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</si>
  <si>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</si>
  <si>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</si>
  <si>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</si>
  <si>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</si>
  <si>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</si>
  <si>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</si>
  <si>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</si>
  <si>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</si>
  <si>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</si>
  <si>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</si>
  <si>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</si>
  <si>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</si>
  <si>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</si>
  <si>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</si>
  <si>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</si>
  <si>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</si>
  <si>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</si>
  <si>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</si>
  <si>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</si>
  <si>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</si>
  <si>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</si>
  <si>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</si>
  <si>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</si>
  <si>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</si>
  <si>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</si>
  <si>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</si>
  <si>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</si>
  <si>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</si>
  <si>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</si>
  <si>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</si>
  <si>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</si>
  <si>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</si>
  <si>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</si>
  <si>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</si>
  <si>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</si>
  <si>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</si>
  <si>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</si>
  <si>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</si>
  <si>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</si>
  <si>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</si>
  <si>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</si>
  <si>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</si>
  <si>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</si>
  <si>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</si>
  <si>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</si>
  <si>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</si>
  <si>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</si>
  <si>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</si>
  <si>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</si>
  <si>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</si>
  <si>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</si>
  <si>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</si>
  <si>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</si>
  <si>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</si>
  <si>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</si>
  <si>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</si>
  <si>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</si>
  <si>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</si>
  <si>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</si>
  <si>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</si>
  <si>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</si>
  <si>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</si>
  <si>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</si>
  <si>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</si>
  <si>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</si>
  <si>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</si>
  <si>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</si>
  <si>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</si>
  <si>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</si>
  <si>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</si>
  <si>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</si>
  <si>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</si>
  <si>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</si>
  <si>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</si>
  <si>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</si>
  <si>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</si>
  <si>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</si>
  <si>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</si>
  <si>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</si>
  <si>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</si>
  <si>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</si>
  <si>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</si>
  <si>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</si>
  <si>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</si>
  <si>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</si>
  <si>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</si>
  <si>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</si>
  <si>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</si>
  <si>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</si>
  <si>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</si>
  <si>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</si>
  <si>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</si>
  <si>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</si>
  <si>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</si>
  <si>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</si>
  <si>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</si>
  <si>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</si>
  <si>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</si>
  <si>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</si>
  <si>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</si>
  <si>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</si>
  <si>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</si>
  <si>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</si>
  <si>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</si>
  <si>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</si>
  <si>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</si>
  <si>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</si>
  <si>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</si>
  <si>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</si>
  <si>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</si>
  <si>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</si>
  <si>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</si>
  <si>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</si>
  <si>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</si>
  <si>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</si>
  <si>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</si>
  <si>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</si>
  <si>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</si>
  <si>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</si>
  <si>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</si>
  <si>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</si>
  <si>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</si>
  <si>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</si>
  <si>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</si>
  <si>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</si>
  <si>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</si>
  <si>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</si>
  <si>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</si>
  <si>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</si>
  <si>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</si>
  <si>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</si>
  <si>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</si>
  <si>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</si>
  <si>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</si>
  <si>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</si>
  <si>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</si>
  <si>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</si>
  <si>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</si>
  <si>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</si>
  <si>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</si>
  <si>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</si>
  <si>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</si>
  <si>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</si>
  <si>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</si>
  <si>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</si>
  <si>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</si>
  <si>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</si>
  <si>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</si>
  <si>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</si>
  <si>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</si>
  <si>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</si>
  <si>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</si>
  <si>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</si>
  <si>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</si>
  <si>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</si>
  <si>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</si>
  <si>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</si>
  <si>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</si>
  <si>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</si>
  <si>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</si>
  <si>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</si>
  <si>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</si>
  <si>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</si>
  <si>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</si>
  <si>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</si>
  <si>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</si>
  <si>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</si>
  <si>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</si>
  <si>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</si>
  <si>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</si>
  <si>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</si>
  <si>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</si>
  <si>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</si>
  <si>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</si>
  <si>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</si>
  <si>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</si>
  <si>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</si>
  <si>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</si>
  <si>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</si>
  <si>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</si>
  <si>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</si>
  <si>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</si>
  <si>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</si>
  <si>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</si>
  <si>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</si>
  <si>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</si>
  <si>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</si>
  <si>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</si>
  <si>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</si>
  <si>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</si>
  <si>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</si>
  <si>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</si>
  <si>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</si>
  <si>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</si>
  <si>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</si>
  <si>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</si>
  <si>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</si>
  <si>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</si>
  <si>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</si>
  <si>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</si>
  <si>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</si>
  <si>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</si>
  <si>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</si>
  <si>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</si>
  <si>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</si>
  <si>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</si>
  <si>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</si>
  <si>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</si>
  <si>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</si>
  <si>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</si>
  <si>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</si>
  <si>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</si>
  <si>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</si>
  <si>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</si>
  <si>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</si>
  <si>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</si>
  <si>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</si>
  <si>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</si>
  <si>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</si>
  <si>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</si>
  <si>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</si>
  <si>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</si>
  <si>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</si>
  <si>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</si>
  <si>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</si>
  <si>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</si>
  <si>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</si>
  <si>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</si>
  <si>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</si>
  <si>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</si>
  <si>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</si>
  <si>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</si>
  <si>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</si>
  <si>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</si>
  <si>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</si>
  <si>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</si>
  <si>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</si>
  <si>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</si>
  <si>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</si>
  <si>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</si>
  <si>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</si>
  <si>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</si>
  <si>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</si>
  <si>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</si>
  <si>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</si>
  <si>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</si>
  <si>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</si>
  <si>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</si>
  <si>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</si>
  <si>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</si>
  <si>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</si>
  <si>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</si>
  <si>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</si>
  <si>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</si>
  <si>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</si>
  <si>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</si>
  <si>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</si>
  <si>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</si>
  <si>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</si>
  <si>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</si>
  <si>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</si>
  <si>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</si>
  <si>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</si>
  <si>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</si>
  <si>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</si>
  <si>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</si>
  <si>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</si>
  <si>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</si>
  <si>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</si>
  <si>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</si>
  <si>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</si>
  <si>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</si>
  <si>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</si>
  <si>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</si>
  <si>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</si>
  <si>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</si>
  <si>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</si>
  <si>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</si>
  <si>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</si>
  <si>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</si>
  <si>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</si>
  <si>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</si>
  <si>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</si>
  <si>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</si>
  <si>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</si>
  <si>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</si>
  <si>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</si>
  <si>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</si>
  <si>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</si>
  <si>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</si>
  <si>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</si>
  <si>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</si>
  <si>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</si>
  <si>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</si>
  <si>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</si>
  <si>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</si>
  <si>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</si>
  <si>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</si>
  <si>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</si>
  <si>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</si>
  <si>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</si>
  <si>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</si>
  <si>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</si>
  <si>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</si>
  <si>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</si>
  <si>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</si>
  <si>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</si>
  <si>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</si>
  <si>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</si>
  <si>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</si>
  <si>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</si>
  <si>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</si>
  <si>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</si>
  <si>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</si>
  <si>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</si>
  <si>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</si>
  <si>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</si>
  <si>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</si>
  <si>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</si>
  <si>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</si>
  <si>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</si>
  <si>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</si>
  <si>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</si>
  <si>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</si>
  <si>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</si>
  <si>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</si>
  <si>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</si>
  <si>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</si>
  <si>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</si>
  <si>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</si>
  <si>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</si>
  <si>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</si>
  <si>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</si>
  <si>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</si>
  <si>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</si>
  <si>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</si>
  <si>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</si>
  <si>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</si>
  <si>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</si>
  <si>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</si>
  <si>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</si>
  <si>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</si>
  <si>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</si>
  <si>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</si>
  <si>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</si>
  <si>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</si>
  <si>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</si>
  <si>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</si>
  <si>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</si>
  <si>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</si>
  <si>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</si>
  <si>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</si>
  <si>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</si>
  <si>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</si>
  <si>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</si>
  <si>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</si>
  <si>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</si>
  <si>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</si>
  <si>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</si>
  <si>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</si>
  <si>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</si>
  <si>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</si>
  <si>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</si>
  <si>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</si>
  <si>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</si>
  <si>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</si>
  <si>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</si>
  <si>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</si>
  <si>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</si>
  <si>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</si>
  <si>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</si>
  <si>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</si>
  <si>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</si>
  <si>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</si>
  <si>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</si>
  <si>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</si>
  <si>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</si>
  <si>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</si>
  <si>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</si>
  <si>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</si>
  <si>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</si>
  <si>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</si>
  <si>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</si>
  <si>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</si>
  <si>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</si>
  <si>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</si>
  <si>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</si>
  <si>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</si>
  <si>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</si>
  <si>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</si>
  <si>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</si>
  <si>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</si>
  <si>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r>
      <t xml:space="preserve">Zimowe utrzymanie dróg w sezonie zimowym 2021/2022
</t>
    </r>
    <r>
      <rPr>
        <sz val="16"/>
        <color indexed="8"/>
        <rFont val="Czcionka tekstu podstawowego"/>
        <family val="2"/>
      </rPr>
      <t>ARKUSZ CENOWY</t>
    </r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</si>
  <si>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</si>
  <si>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</si>
  <si>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</si>
  <si>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</si>
  <si>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</si>
  <si>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</si>
  <si>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</si>
  <si>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</si>
  <si>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</si>
  <si>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</si>
  <si>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</si>
  <si>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</si>
  <si>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</si>
  <si>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</si>
  <si>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</si>
  <si>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</si>
  <si>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</si>
  <si>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</si>
  <si>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Nazwa</t>
  </si>
  <si>
    <t>Zimowe utrzymanie dróg w miejscowościach Ciężkowice, Bogoniowice, Kąśna Dolna, Kąśna Górna, Pławna</t>
  </si>
  <si>
    <t>Zimowe utrzymanie dróg w miejscowości Zborowice</t>
  </si>
  <si>
    <t>Zimowe utrzymanie dróg w miejscowościach Jastrzębia</t>
  </si>
  <si>
    <t>Zimowe utrzymanie dróg w miejscowościach Jastrzębia i Kipszna</t>
  </si>
  <si>
    <t>GI.271.96.2021</t>
  </si>
  <si>
    <t>Zimowe utrzymanie dróg, placów, parkingów i chodników w miejscowościach Ciężkowice, Bogoniowice, Tursko i Ostrusza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</si>
</sst>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2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6"/>
      <color indexed="8"/>
      <name val="Czcionka tekstu podstawowego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17"/>
      <name val="Calibri"/>
      <family val="2"/>
    </font>
    <font>
      <b/>
      <u val="single"/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sz val="14"/>
      <color rgb="FF006100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81" fillId="0" borderId="11" xfId="0" applyFont="1" applyBorder="1" applyAlignment="1">
      <alignment horizontal="left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62" fillId="0" borderId="16" xfId="0" applyFont="1" applyBorder="1" applyAlignment="1">
      <alignment/>
    </xf>
    <xf numFmtId="0" fontId="83" fillId="0" borderId="0" xfId="0" applyFont="1" applyBorder="1" applyAlignment="1">
      <alignment/>
    </xf>
    <xf numFmtId="171" fontId="83" fillId="15" borderId="10" xfId="0" applyNumberFormat="1" applyFont="1" applyFill="1" applyBorder="1" applyAlignment="1">
      <alignment/>
    </xf>
    <xf numFmtId="171" fontId="83" fillId="12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/>
    </xf>
    <xf numFmtId="0" fontId="84" fillId="35" borderId="0" xfId="0" applyFont="1" applyFill="1" applyBorder="1" applyAlignment="1">
      <alignment horizontal="center"/>
    </xf>
    <xf numFmtId="0" fontId="84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5" fillId="34" borderId="10" xfId="0" applyFont="1" applyFill="1" applyBorder="1" applyAlignment="1" applyProtection="1">
      <alignment horizontal="center" vertical="center"/>
      <protection/>
    </xf>
    <xf numFmtId="0" fontId="86" fillId="34" borderId="10" xfId="0" applyFont="1" applyFill="1" applyBorder="1" applyAlignment="1" applyProtection="1">
      <alignment horizontal="center" vertical="center"/>
      <protection/>
    </xf>
    <xf numFmtId="0" fontId="87" fillId="34" borderId="10" xfId="0" applyFont="1" applyFill="1" applyBorder="1" applyAlignment="1" applyProtection="1">
      <alignment horizontal="center" vertical="center"/>
      <protection/>
    </xf>
    <xf numFmtId="0" fontId="88" fillId="13" borderId="18" xfId="0" applyFont="1" applyFill="1" applyBorder="1" applyAlignment="1">
      <alignment/>
    </xf>
    <xf numFmtId="0" fontId="88" fillId="13" borderId="19" xfId="0" applyFont="1" applyFill="1" applyBorder="1" applyAlignment="1">
      <alignment/>
    </xf>
    <xf numFmtId="171" fontId="88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1" fontId="6" fillId="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71" fontId="6" fillId="7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81" fillId="0" borderId="21" xfId="0" applyFont="1" applyBorder="1" applyAlignment="1">
      <alignment horizontal="center"/>
    </xf>
    <xf numFmtId="0" fontId="89" fillId="0" borderId="22" xfId="0" applyFont="1" applyBorder="1" applyAlignment="1">
      <alignment/>
    </xf>
    <xf numFmtId="171" fontId="89" fillId="0" borderId="22" xfId="0" applyNumberFormat="1" applyFont="1" applyBorder="1" applyAlignment="1">
      <alignment/>
    </xf>
    <xf numFmtId="171" fontId="89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81" fillId="0" borderId="24" xfId="0" applyFont="1" applyBorder="1" applyAlignment="1">
      <alignment horizontal="center"/>
    </xf>
    <xf numFmtId="0" fontId="62" fillId="0" borderId="25" xfId="0" applyFont="1" applyBorder="1" applyAlignment="1">
      <alignment/>
    </xf>
    <xf numFmtId="0" fontId="89" fillId="0" borderId="26" xfId="0" applyFont="1" applyBorder="1" applyAlignment="1">
      <alignment/>
    </xf>
    <xf numFmtId="171" fontId="89" fillId="0" borderId="26" xfId="0" applyNumberFormat="1" applyFont="1" applyBorder="1" applyAlignment="1">
      <alignment/>
    </xf>
    <xf numFmtId="171" fontId="89" fillId="0" borderId="27" xfId="0" applyNumberFormat="1" applyFont="1" applyBorder="1" applyAlignment="1">
      <alignment/>
    </xf>
    <xf numFmtId="0" fontId="62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1" fillId="0" borderId="28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89" fillId="0" borderId="30" xfId="0" applyFont="1" applyBorder="1" applyAlignment="1">
      <alignment/>
    </xf>
    <xf numFmtId="171" fontId="89" fillId="0" borderId="30" xfId="0" applyNumberFormat="1" applyFont="1" applyBorder="1" applyAlignment="1">
      <alignment/>
    </xf>
    <xf numFmtId="171" fontId="89" fillId="0" borderId="31" xfId="0" applyNumberFormat="1" applyFont="1" applyBorder="1" applyAlignment="1">
      <alignment/>
    </xf>
    <xf numFmtId="0" fontId="89" fillId="0" borderId="0" xfId="0" applyFont="1" applyBorder="1" applyAlignment="1">
      <alignment/>
    </xf>
    <xf numFmtId="171" fontId="89" fillId="0" borderId="0" xfId="0" applyNumberFormat="1" applyFont="1" applyBorder="1" applyAlignment="1">
      <alignment/>
    </xf>
    <xf numFmtId="171" fontId="89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81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81" fillId="0" borderId="32" xfId="0" applyFont="1" applyBorder="1" applyAlignment="1">
      <alignment horizontal="center"/>
    </xf>
    <xf numFmtId="0" fontId="62" fillId="0" borderId="32" xfId="0" applyFont="1" applyBorder="1" applyAlignment="1">
      <alignment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horizontal="center"/>
    </xf>
    <xf numFmtId="0" fontId="89" fillId="0" borderId="10" xfId="0" applyFont="1" applyBorder="1" applyAlignment="1">
      <alignment/>
    </xf>
    <xf numFmtId="171" fontId="89" fillId="0" borderId="10" xfId="0" applyNumberFormat="1" applyFont="1" applyBorder="1" applyAlignment="1">
      <alignment/>
    </xf>
    <xf numFmtId="171" fontId="89" fillId="0" borderId="33" xfId="0" applyNumberFormat="1" applyFont="1" applyBorder="1" applyAlignment="1">
      <alignment/>
    </xf>
    <xf numFmtId="0" fontId="90" fillId="0" borderId="10" xfId="0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>
      <alignment horizontal="center" vertical="center" wrapText="1"/>
    </xf>
    <xf numFmtId="0" fontId="90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91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0" fontId="95" fillId="35" borderId="10" xfId="0" applyFont="1" applyFill="1" applyBorder="1" applyAlignment="1" applyProtection="1">
      <alignment horizontal="center" vertical="center" wrapText="1"/>
      <protection/>
    </xf>
    <xf numFmtId="0" fontId="95" fillId="0" borderId="10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 applyProtection="1">
      <alignment vertical="center" wrapText="1"/>
      <protection/>
    </xf>
    <xf numFmtId="0" fontId="94" fillId="0" borderId="10" xfId="0" applyFont="1" applyFill="1" applyBorder="1" applyAlignment="1" applyProtection="1">
      <alignment vertical="center" wrapText="1"/>
      <protection/>
    </xf>
    <xf numFmtId="0" fontId="95" fillId="36" borderId="14" xfId="0" applyFont="1" applyFill="1" applyBorder="1" applyAlignment="1" applyProtection="1">
      <alignment horizontal="center" vertical="center" wrapText="1"/>
      <protection/>
    </xf>
    <xf numFmtId="0" fontId="95" fillId="36" borderId="10" xfId="0" applyFont="1" applyFill="1" applyBorder="1" applyAlignment="1" applyProtection="1">
      <alignment horizontal="center" vertical="center" wrapText="1"/>
      <protection/>
    </xf>
    <xf numFmtId="171" fontId="88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3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7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>
      <alignment horizontal="center" vertical="center" wrapText="1"/>
    </xf>
    <xf numFmtId="171" fontId="6" fillId="7" borderId="14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90" fillId="0" borderId="36" xfId="0" applyFont="1" applyFill="1" applyBorder="1" applyAlignment="1" applyProtection="1">
      <alignment horizontal="center" vertical="center"/>
      <protection/>
    </xf>
    <xf numFmtId="171" fontId="95" fillId="9" borderId="10" xfId="0" applyNumberFormat="1" applyFont="1" applyFill="1" applyBorder="1" applyAlignment="1">
      <alignment horizontal="center" vertical="center" wrapText="1"/>
    </xf>
    <xf numFmtId="171" fontId="4" fillId="9" borderId="10" xfId="0" applyNumberFormat="1" applyFont="1" applyFill="1" applyBorder="1" applyAlignment="1" applyProtection="1">
      <alignment horizontal="center" vertical="center" wrapText="1"/>
      <protection/>
    </xf>
    <xf numFmtId="0" fontId="96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7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5" fillId="42" borderId="39" xfId="0" applyFont="1" applyFill="1" applyBorder="1" applyAlignment="1" applyProtection="1">
      <alignment horizontal="center" vertical="center" wrapText="1"/>
      <protection/>
    </xf>
    <xf numFmtId="0" fontId="95" fillId="42" borderId="38" xfId="0" applyFont="1" applyFill="1" applyBorder="1" applyAlignment="1" applyProtection="1">
      <alignment horizontal="center" vertical="center" wrapText="1"/>
      <protection/>
    </xf>
    <xf numFmtId="0" fontId="98" fillId="42" borderId="38" xfId="0" applyFont="1" applyFill="1" applyBorder="1" applyAlignment="1" applyProtection="1">
      <alignment horizontal="center" vertical="center"/>
      <protection/>
    </xf>
    <xf numFmtId="0" fontId="99" fillId="42" borderId="38" xfId="0" applyFont="1" applyFill="1" applyBorder="1" applyAlignment="1" applyProtection="1">
      <alignment horizontal="center" vertical="center"/>
      <protection/>
    </xf>
    <xf numFmtId="0" fontId="94" fillId="42" borderId="38" xfId="0" applyFont="1" applyFill="1" applyBorder="1" applyAlignment="1" applyProtection="1">
      <alignment horizontal="center" vertical="center"/>
      <protection/>
    </xf>
    <xf numFmtId="0" fontId="93" fillId="0" borderId="38" xfId="0" applyFont="1" applyBorder="1" applyAlignment="1">
      <alignment horizontal="center" vertical="center" wrapText="1"/>
    </xf>
    <xf numFmtId="0" fontId="93" fillId="0" borderId="38" xfId="0" applyFont="1" applyBorder="1" applyAlignment="1">
      <alignment vertical="center" wrapText="1"/>
    </xf>
    <xf numFmtId="0" fontId="94" fillId="0" borderId="38" xfId="0" applyFont="1" applyBorder="1" applyAlignment="1">
      <alignment vertical="center" wrapText="1"/>
    </xf>
    <xf numFmtId="171" fontId="93" fillId="43" borderId="38" xfId="0" applyNumberFormat="1" applyFont="1" applyFill="1" applyBorder="1" applyAlignment="1">
      <alignment horizontal="center" vertical="center" wrapText="1"/>
    </xf>
    <xf numFmtId="0" fontId="95" fillId="44" borderId="38" xfId="0" applyFont="1" applyFill="1" applyBorder="1" applyAlignment="1">
      <alignment horizontal="center" vertical="center" wrapText="1"/>
    </xf>
    <xf numFmtId="0" fontId="95" fillId="42" borderId="40" xfId="0" applyFont="1" applyFill="1" applyBorder="1" applyAlignment="1" applyProtection="1">
      <alignment horizontal="center" vertical="center" wrapText="1"/>
      <protection/>
    </xf>
    <xf numFmtId="0" fontId="98" fillId="42" borderId="41" xfId="0" applyFont="1" applyFill="1" applyBorder="1" applyAlignment="1" applyProtection="1">
      <alignment horizontal="center" vertical="center"/>
      <protection/>
    </xf>
    <xf numFmtId="171" fontId="93" fillId="45" borderId="38" xfId="0" applyNumberFormat="1" applyFont="1" applyFill="1" applyBorder="1" applyAlignment="1">
      <alignment horizontal="center" vertical="center" wrapText="1"/>
    </xf>
    <xf numFmtId="0" fontId="93" fillId="46" borderId="38" xfId="0" applyFont="1" applyFill="1" applyBorder="1" applyAlignment="1">
      <alignment horizontal="center" vertical="center" wrapText="1"/>
    </xf>
    <xf numFmtId="0" fontId="93" fillId="46" borderId="41" xfId="0" applyFont="1" applyFill="1" applyBorder="1" applyAlignment="1">
      <alignment horizontal="center" vertical="center" wrapText="1"/>
    </xf>
    <xf numFmtId="0" fontId="93" fillId="0" borderId="38" xfId="0" applyFont="1" applyBorder="1" applyAlignment="1" applyProtection="1">
      <alignment horizontal="center" vertical="center"/>
      <protection/>
    </xf>
    <xf numFmtId="171" fontId="93" fillId="0" borderId="38" xfId="0" applyNumberFormat="1" applyFont="1" applyBorder="1" applyAlignment="1">
      <alignment horizontal="center" vertical="center" wrapText="1"/>
    </xf>
    <xf numFmtId="0" fontId="94" fillId="0" borderId="39" xfId="0" applyFont="1" applyBorder="1" applyAlignment="1">
      <alignment vertical="center" wrapText="1"/>
    </xf>
    <xf numFmtId="171" fontId="93" fillId="45" borderId="39" xfId="0" applyNumberFormat="1" applyFont="1" applyFill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46" borderId="44" xfId="0" applyFont="1" applyFill="1" applyBorder="1" applyAlignment="1">
      <alignment horizontal="center" vertical="center" wrapText="1"/>
    </xf>
    <xf numFmtId="0" fontId="93" fillId="0" borderId="43" xfId="0" applyFont="1" applyBorder="1" applyAlignment="1" applyProtection="1">
      <alignment horizontal="center" vertical="center"/>
      <protection/>
    </xf>
    <xf numFmtId="0" fontId="95" fillId="42" borderId="45" xfId="0" applyFont="1" applyFill="1" applyBorder="1" applyAlignment="1" applyProtection="1">
      <alignment horizontal="center" vertical="center" wrapText="1"/>
      <protection/>
    </xf>
    <xf numFmtId="0" fontId="100" fillId="42" borderId="39" xfId="0" applyFont="1" applyFill="1" applyBorder="1" applyAlignment="1" applyProtection="1">
      <alignment horizontal="center" vertical="center" wrapText="1"/>
      <protection/>
    </xf>
    <xf numFmtId="0" fontId="98" fillId="42" borderId="39" xfId="0" applyFont="1" applyFill="1" applyBorder="1" applyAlignment="1" applyProtection="1">
      <alignment horizontal="center" vertical="center"/>
      <protection/>
    </xf>
    <xf numFmtId="0" fontId="95" fillId="46" borderId="38" xfId="0" applyFont="1" applyFill="1" applyBorder="1" applyAlignment="1">
      <alignment horizontal="center" vertical="center" wrapText="1"/>
    </xf>
    <xf numFmtId="0" fontId="95" fillId="46" borderId="41" xfId="0" applyFont="1" applyFill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46" borderId="44" xfId="0" applyFont="1" applyFill="1" applyBorder="1" applyAlignment="1">
      <alignment horizontal="center" vertical="center" wrapText="1"/>
    </xf>
    <xf numFmtId="0" fontId="95" fillId="46" borderId="46" xfId="0" applyFont="1" applyFill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47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44" borderId="38" xfId="0" applyFont="1" applyFill="1" applyBorder="1" applyAlignment="1" applyProtection="1">
      <alignment horizontal="center" vertical="center"/>
      <protection/>
    </xf>
    <xf numFmtId="0" fontId="4" fillId="47" borderId="39" xfId="0" applyFont="1" applyFill="1" applyBorder="1" applyAlignment="1">
      <alignment horizontal="center" vertical="center" wrapText="1"/>
    </xf>
    <xf numFmtId="171" fontId="93" fillId="0" borderId="44" xfId="0" applyNumberFormat="1" applyFont="1" applyBorder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/>
      <protection/>
    </xf>
    <xf numFmtId="0" fontId="102" fillId="0" borderId="0" xfId="0" applyFont="1" applyAlignment="1" applyProtection="1">
      <alignment horizontal="center"/>
      <protection/>
    </xf>
    <xf numFmtId="0" fontId="93" fillId="0" borderId="38" xfId="0" applyFont="1" applyBorder="1" applyAlignment="1" applyProtection="1">
      <alignment horizontal="center" vertical="center" wrapText="1"/>
      <protection/>
    </xf>
    <xf numFmtId="0" fontId="93" fillId="0" borderId="38" xfId="0" applyFont="1" applyBorder="1" applyAlignment="1" applyProtection="1">
      <alignment vertical="center" wrapText="1"/>
      <protection/>
    </xf>
    <xf numFmtId="0" fontId="94" fillId="0" borderId="38" xfId="0" applyFont="1" applyBorder="1" applyAlignment="1" applyProtection="1">
      <alignment vertical="center" wrapText="1"/>
      <protection/>
    </xf>
    <xf numFmtId="0" fontId="95" fillId="44" borderId="38" xfId="0" applyFont="1" applyFill="1" applyBorder="1" applyAlignment="1" applyProtection="1">
      <alignment horizontal="center" vertical="center" wrapText="1"/>
      <protection/>
    </xf>
    <xf numFmtId="0" fontId="95" fillId="46" borderId="38" xfId="0" applyFont="1" applyFill="1" applyBorder="1" applyAlignment="1" applyProtection="1">
      <alignment horizontal="center" vertical="center" wrapText="1"/>
      <protection/>
    </xf>
    <xf numFmtId="0" fontId="95" fillId="46" borderId="41" xfId="0" applyFont="1" applyFill="1" applyBorder="1" applyAlignment="1" applyProtection="1">
      <alignment horizontal="center" vertical="center" wrapText="1"/>
      <protection/>
    </xf>
    <xf numFmtId="0" fontId="95" fillId="0" borderId="42" xfId="0" applyFont="1" applyBorder="1" applyAlignment="1" applyProtection="1">
      <alignment horizontal="center" vertical="center" wrapText="1"/>
      <protection/>
    </xf>
    <xf numFmtId="0" fontId="95" fillId="0" borderId="43" xfId="0" applyFont="1" applyBorder="1" applyAlignment="1" applyProtection="1">
      <alignment horizontal="center" vertical="center" wrapText="1"/>
      <protection/>
    </xf>
    <xf numFmtId="0" fontId="95" fillId="46" borderId="44" xfId="0" applyFont="1" applyFill="1" applyBorder="1" applyAlignment="1" applyProtection="1">
      <alignment horizontal="center" vertical="center" wrapText="1"/>
      <protection/>
    </xf>
    <xf numFmtId="0" fontId="95" fillId="0" borderId="38" xfId="0" applyFont="1" applyBorder="1" applyAlignment="1" applyProtection="1">
      <alignment horizontal="center" vertical="center" wrapText="1"/>
      <protection/>
    </xf>
    <xf numFmtId="0" fontId="100" fillId="42" borderId="38" xfId="0" applyFont="1" applyFill="1" applyBorder="1" applyAlignment="1" applyProtection="1">
      <alignment horizontal="center" vertical="center" wrapText="1"/>
      <protection/>
    </xf>
    <xf numFmtId="0" fontId="95" fillId="46" borderId="45" xfId="0" applyFont="1" applyFill="1" applyBorder="1" applyAlignment="1" applyProtection="1">
      <alignment horizontal="center" vertical="center" wrapText="1"/>
      <protection/>
    </xf>
    <xf numFmtId="0" fontId="95" fillId="46" borderId="48" xfId="0" applyFont="1" applyFill="1" applyBorder="1" applyAlignment="1" applyProtection="1">
      <alignment horizontal="center" vertical="center" wrapText="1"/>
      <protection/>
    </xf>
    <xf numFmtId="0" fontId="95" fillId="0" borderId="39" xfId="0" applyFont="1" applyBorder="1" applyAlignment="1" applyProtection="1">
      <alignment horizontal="center" vertical="center" wrapText="1"/>
      <protection/>
    </xf>
    <xf numFmtId="0" fontId="95" fillId="46" borderId="49" xfId="0" applyFont="1" applyFill="1" applyBorder="1" applyAlignment="1" applyProtection="1">
      <alignment horizontal="center" vertical="center" wrapText="1"/>
      <protection/>
    </xf>
    <xf numFmtId="0" fontId="93" fillId="44" borderId="38" xfId="0" applyFont="1" applyFill="1" applyBorder="1" applyAlignment="1" applyProtection="1">
      <alignment horizontal="center" vertical="center" wrapText="1"/>
      <protection/>
    </xf>
    <xf numFmtId="0" fontId="95" fillId="44" borderId="0" xfId="0" applyFont="1" applyFill="1" applyBorder="1" applyAlignment="1" applyProtection="1">
      <alignment horizontal="center" vertical="center" wrapText="1"/>
      <protection/>
    </xf>
    <xf numFmtId="0" fontId="95" fillId="46" borderId="50" xfId="0" applyFont="1" applyFill="1" applyBorder="1" applyAlignment="1" applyProtection="1">
      <alignment horizontal="center" vertical="center" wrapText="1"/>
      <protection/>
    </xf>
    <xf numFmtId="171" fontId="93" fillId="0" borderId="0" xfId="0" applyNumberFormat="1" applyFont="1" applyAlignment="1" applyProtection="1">
      <alignment horizontal="center" vertical="center" wrapText="1"/>
      <protection/>
    </xf>
    <xf numFmtId="0" fontId="93" fillId="0" borderId="42" xfId="0" applyFont="1" applyBorder="1" applyAlignment="1" applyProtection="1">
      <alignment horizontal="center" vertical="center" wrapText="1"/>
      <protection/>
    </xf>
    <xf numFmtId="0" fontId="95" fillId="47" borderId="0" xfId="0" applyFont="1" applyFill="1" applyBorder="1" applyAlignment="1" applyProtection="1">
      <alignment horizontal="center" vertical="center" wrapText="1"/>
      <protection/>
    </xf>
    <xf numFmtId="171" fontId="93" fillId="0" borderId="38" xfId="0" applyNumberFormat="1" applyFont="1" applyBorder="1" applyAlignment="1" applyProtection="1">
      <alignment horizontal="center" vertical="center" wrapText="1"/>
      <protection/>
    </xf>
    <xf numFmtId="0" fontId="95" fillId="46" borderId="39" xfId="0" applyFont="1" applyFill="1" applyBorder="1" applyAlignment="1" applyProtection="1">
      <alignment horizontal="center" vertical="center" wrapText="1"/>
      <protection/>
    </xf>
    <xf numFmtId="0" fontId="103" fillId="40" borderId="38" xfId="0" applyFont="1" applyFill="1" applyBorder="1" applyAlignment="1" applyProtection="1">
      <alignment/>
      <protection/>
    </xf>
    <xf numFmtId="0" fontId="92" fillId="0" borderId="38" xfId="0" applyFont="1" applyBorder="1" applyAlignment="1">
      <alignment horizontal="center" vertical="center" wrapText="1"/>
    </xf>
    <xf numFmtId="0" fontId="92" fillId="44" borderId="38" xfId="0" applyFont="1" applyFill="1" applyBorder="1" applyAlignment="1">
      <alignment horizontal="center" vertical="center" wrapText="1"/>
    </xf>
    <xf numFmtId="0" fontId="92" fillId="48" borderId="38" xfId="0" applyFont="1" applyFill="1" applyBorder="1" applyAlignment="1">
      <alignment horizontal="center" vertical="center" wrapText="1"/>
    </xf>
    <xf numFmtId="0" fontId="92" fillId="48" borderId="41" xfId="0" applyFont="1" applyFill="1" applyBorder="1" applyAlignment="1">
      <alignment horizontal="center" vertical="center" wrapText="1"/>
    </xf>
    <xf numFmtId="171" fontId="93" fillId="0" borderId="39" xfId="0" applyNumberFormat="1" applyFont="1" applyBorder="1" applyAlignment="1">
      <alignment horizontal="center" vertical="center" wrapText="1"/>
    </xf>
    <xf numFmtId="0" fontId="95" fillId="46" borderId="47" xfId="0" applyFont="1" applyFill="1" applyBorder="1" applyAlignment="1" applyProtection="1">
      <alignment horizontal="center" vertical="center" wrapText="1"/>
      <protection/>
    </xf>
    <xf numFmtId="0" fontId="95" fillId="46" borderId="46" xfId="0" applyFont="1" applyFill="1" applyBorder="1" applyAlignment="1" applyProtection="1">
      <alignment horizontal="center" vertical="center" wrapText="1"/>
      <protection/>
    </xf>
    <xf numFmtId="171" fontId="93" fillId="3" borderId="39" xfId="0" applyNumberFormat="1" applyFont="1" applyFill="1" applyBorder="1" applyAlignment="1">
      <alignment horizontal="center" vertical="center" wrapText="1"/>
    </xf>
    <xf numFmtId="0" fontId="95" fillId="0" borderId="47" xfId="0" applyFont="1" applyBorder="1" applyAlignment="1" applyProtection="1">
      <alignment horizontal="center" vertical="center" wrapText="1"/>
      <protection/>
    </xf>
    <xf numFmtId="171" fontId="93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5" fillId="0" borderId="38" xfId="0" applyNumberFormat="1" applyFont="1" applyBorder="1" applyAlignment="1">
      <alignment horizontal="center" vertical="center" wrapText="1"/>
    </xf>
    <xf numFmtId="0" fontId="93" fillId="46" borderId="44" xfId="0" applyFont="1" applyFill="1" applyBorder="1" applyAlignment="1" applyProtection="1">
      <alignment horizontal="center" vertical="center"/>
      <protection/>
    </xf>
    <xf numFmtId="171" fontId="95" fillId="49" borderId="44" xfId="0" applyNumberFormat="1" applyFont="1" applyFill="1" applyBorder="1" applyAlignment="1" applyProtection="1">
      <alignment horizontal="center" vertical="center" wrapText="1"/>
      <protection/>
    </xf>
    <xf numFmtId="171" fontId="95" fillId="49" borderId="43" xfId="0" applyNumberFormat="1" applyFont="1" applyFill="1" applyBorder="1" applyAlignment="1" applyProtection="1">
      <alignment horizontal="center" vertical="center" wrapText="1"/>
      <protection/>
    </xf>
    <xf numFmtId="0" fontId="92" fillId="50" borderId="38" xfId="0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50" borderId="39" xfId="0" applyFont="1" applyFill="1" applyBorder="1" applyAlignment="1">
      <alignment horizontal="center" vertical="center" wrapText="1"/>
    </xf>
    <xf numFmtId="174" fontId="96" fillId="39" borderId="0" xfId="0" applyNumberFormat="1" applyFont="1" applyFill="1" applyBorder="1" applyAlignment="1">
      <alignment/>
    </xf>
    <xf numFmtId="174" fontId="104" fillId="39" borderId="0" xfId="0" applyNumberFormat="1" applyFont="1" applyFill="1" applyBorder="1" applyAlignment="1">
      <alignment/>
    </xf>
    <xf numFmtId="174" fontId="105" fillId="0" borderId="0" xfId="0" applyNumberFormat="1" applyFont="1" applyAlignment="1">
      <alignment horizontal="center"/>
    </xf>
    <xf numFmtId="174" fontId="104" fillId="51" borderId="38" xfId="0" applyNumberFormat="1" applyFont="1" applyFill="1" applyBorder="1" applyAlignment="1">
      <alignment/>
    </xf>
    <xf numFmtId="174" fontId="106" fillId="41" borderId="39" xfId="0" applyNumberFormat="1" applyFont="1" applyFill="1" applyBorder="1" applyAlignment="1">
      <alignment/>
    </xf>
    <xf numFmtId="174" fontId="104" fillId="41" borderId="40" xfId="0" applyNumberFormat="1" applyFont="1" applyFill="1" applyBorder="1" applyAlignment="1">
      <alignment/>
    </xf>
    <xf numFmtId="174" fontId="104" fillId="0" borderId="0" xfId="0" applyNumberFormat="1" applyFont="1" applyAlignment="1">
      <alignment/>
    </xf>
    <xf numFmtId="174" fontId="95" fillId="52" borderId="39" xfId="0" applyNumberFormat="1" applyFont="1" applyFill="1" applyBorder="1" applyAlignment="1">
      <alignment horizontal="center" vertical="center" wrapText="1"/>
    </xf>
    <xf numFmtId="174" fontId="95" fillId="52" borderId="38" xfId="0" applyNumberFormat="1" applyFont="1" applyFill="1" applyBorder="1" applyAlignment="1">
      <alignment horizontal="center" vertical="center" wrapText="1"/>
    </xf>
    <xf numFmtId="174" fontId="98" fillId="52" borderId="38" xfId="0" applyNumberFormat="1" applyFont="1" applyFill="1" applyBorder="1" applyAlignment="1">
      <alignment horizontal="center" vertical="center"/>
    </xf>
    <xf numFmtId="174" fontId="99" fillId="52" borderId="38" xfId="0" applyNumberFormat="1" applyFont="1" applyFill="1" applyBorder="1" applyAlignment="1">
      <alignment horizontal="center" vertical="center"/>
    </xf>
    <xf numFmtId="174" fontId="94" fillId="52" borderId="38" xfId="0" applyNumberFormat="1" applyFont="1" applyFill="1" applyBorder="1" applyAlignment="1">
      <alignment horizontal="center" vertical="center"/>
    </xf>
    <xf numFmtId="174" fontId="107" fillId="0" borderId="38" xfId="0" applyNumberFormat="1" applyFont="1" applyBorder="1" applyAlignment="1">
      <alignment horizontal="center" vertical="center" wrapText="1"/>
    </xf>
    <xf numFmtId="174" fontId="93" fillId="0" borderId="38" xfId="0" applyNumberFormat="1" applyFont="1" applyBorder="1" applyAlignment="1">
      <alignment vertical="center" wrapText="1"/>
    </xf>
    <xf numFmtId="174" fontId="94" fillId="0" borderId="38" xfId="0" applyNumberFormat="1" applyFont="1" applyBorder="1" applyAlignment="1">
      <alignment vertical="center" wrapText="1"/>
    </xf>
    <xf numFmtId="171" fontId="93" fillId="53" borderId="38" xfId="0" applyNumberFormat="1" applyFont="1" applyFill="1" applyBorder="1" applyAlignment="1">
      <alignment horizontal="center" vertical="center" wrapText="1"/>
    </xf>
    <xf numFmtId="174" fontId="107" fillId="44" borderId="38" xfId="0" applyNumberFormat="1" applyFont="1" applyFill="1" applyBorder="1" applyAlignment="1">
      <alignment horizontal="center" vertical="center" wrapText="1"/>
    </xf>
    <xf numFmtId="174" fontId="95" fillId="52" borderId="40" xfId="0" applyNumberFormat="1" applyFont="1" applyFill="1" applyBorder="1" applyAlignment="1">
      <alignment horizontal="center" vertical="center" wrapText="1"/>
    </xf>
    <xf numFmtId="174" fontId="98" fillId="52" borderId="41" xfId="0" applyNumberFormat="1" applyFont="1" applyFill="1" applyBorder="1" applyAlignment="1">
      <alignment horizontal="center" vertical="center"/>
    </xf>
    <xf numFmtId="171" fontId="93" fillId="54" borderId="38" xfId="0" applyNumberFormat="1" applyFont="1" applyFill="1" applyBorder="1" applyAlignment="1">
      <alignment horizontal="center" vertical="center" wrapText="1"/>
    </xf>
    <xf numFmtId="174" fontId="95" fillId="46" borderId="38" xfId="0" applyNumberFormat="1" applyFont="1" applyFill="1" applyBorder="1" applyAlignment="1">
      <alignment horizontal="center" vertical="center" wrapText="1"/>
    </xf>
    <xf numFmtId="174" fontId="93" fillId="0" borderId="38" xfId="0" applyNumberFormat="1" applyFont="1" applyBorder="1" applyAlignment="1">
      <alignment horizontal="center" vertical="center"/>
    </xf>
    <xf numFmtId="174" fontId="93" fillId="46" borderId="44" xfId="0" applyNumberFormat="1" applyFont="1" applyFill="1" applyBorder="1" applyAlignment="1">
      <alignment horizontal="center" vertical="center"/>
    </xf>
    <xf numFmtId="171" fontId="95" fillId="55" borderId="44" xfId="0" applyNumberFormat="1" applyFont="1" applyFill="1" applyBorder="1" applyAlignment="1">
      <alignment horizontal="center" vertical="center" wrapText="1"/>
    </xf>
    <xf numFmtId="171" fontId="95" fillId="55" borderId="43" xfId="0" applyNumberFormat="1" applyFont="1" applyFill="1" applyBorder="1" applyAlignment="1">
      <alignment horizontal="center" vertical="center" wrapText="1"/>
    </xf>
    <xf numFmtId="174" fontId="95" fillId="0" borderId="38" xfId="0" applyNumberFormat="1" applyFont="1" applyBorder="1" applyAlignment="1">
      <alignment horizontal="center" vertical="center" wrapText="1"/>
    </xf>
    <xf numFmtId="174" fontId="93" fillId="0" borderId="38" xfId="0" applyNumberFormat="1" applyFont="1" applyBorder="1" applyAlignment="1">
      <alignment horizontal="left" vertical="center" wrapText="1"/>
    </xf>
    <xf numFmtId="174" fontId="94" fillId="0" borderId="38" xfId="0" applyNumberFormat="1" applyFont="1" applyBorder="1" applyAlignment="1">
      <alignment horizontal="left" vertical="center" wrapText="1"/>
    </xf>
    <xf numFmtId="174" fontId="95" fillId="44" borderId="38" xfId="0" applyNumberFormat="1" applyFont="1" applyFill="1" applyBorder="1" applyAlignment="1">
      <alignment horizontal="center" vertical="center" wrapText="1"/>
    </xf>
    <xf numFmtId="174" fontId="100" fillId="52" borderId="38" xfId="0" applyNumberFormat="1" applyFont="1" applyFill="1" applyBorder="1" applyAlignment="1">
      <alignment horizontal="center" vertical="center" wrapText="1"/>
    </xf>
    <xf numFmtId="174" fontId="95" fillId="46" borderId="41" xfId="0" applyNumberFormat="1" applyFont="1" applyFill="1" applyBorder="1" applyAlignment="1">
      <alignment horizontal="center" vertical="center" wrapText="1"/>
    </xf>
    <xf numFmtId="174" fontId="94" fillId="0" borderId="39" xfId="0" applyNumberFormat="1" applyFont="1" applyBorder="1" applyAlignment="1">
      <alignment horizontal="left" vertical="center" wrapText="1"/>
    </xf>
    <xf numFmtId="171" fontId="93" fillId="54" borderId="39" xfId="0" applyNumberFormat="1" applyFont="1" applyFill="1" applyBorder="1" applyAlignment="1">
      <alignment horizontal="center" vertical="center" wrapText="1"/>
    </xf>
    <xf numFmtId="174" fontId="95" fillId="0" borderId="39" xfId="0" applyNumberFormat="1" applyFont="1" applyBorder="1" applyAlignment="1">
      <alignment horizontal="center" vertical="center" wrapText="1"/>
    </xf>
    <xf numFmtId="171" fontId="93" fillId="0" borderId="0" xfId="0" applyNumberFormat="1" applyFont="1" applyAlignment="1">
      <alignment horizontal="center" vertical="center" wrapText="1"/>
    </xf>
    <xf numFmtId="174" fontId="95" fillId="46" borderId="44" xfId="0" applyNumberFormat="1" applyFont="1" applyFill="1" applyBorder="1" applyAlignment="1">
      <alignment horizontal="center" vertical="center" wrapText="1"/>
    </xf>
    <xf numFmtId="174" fontId="93" fillId="46" borderId="38" xfId="0" applyNumberFormat="1" applyFont="1" applyFill="1" applyBorder="1" applyAlignment="1">
      <alignment horizontal="center" vertical="center"/>
    </xf>
    <xf numFmtId="174" fontId="93" fillId="0" borderId="10" xfId="0" applyNumberFormat="1" applyFont="1" applyBorder="1" applyAlignment="1">
      <alignment vertical="center" wrapText="1"/>
    </xf>
    <xf numFmtId="174" fontId="93" fillId="0" borderId="10" xfId="0" applyNumberFormat="1" applyFont="1" applyBorder="1" applyAlignment="1">
      <alignment vertical="center" wrapText="1"/>
    </xf>
    <xf numFmtId="174" fontId="94" fillId="0" borderId="10" xfId="0" applyNumberFormat="1" applyFont="1" applyBorder="1" applyAlignment="1">
      <alignment vertical="center" wrapText="1"/>
    </xf>
    <xf numFmtId="171" fontId="93" fillId="53" borderId="40" xfId="0" applyNumberFormat="1" applyFont="1" applyFill="1" applyBorder="1" applyAlignment="1">
      <alignment horizontal="center" vertical="center" wrapText="1"/>
    </xf>
    <xf numFmtId="174" fontId="95" fillId="47" borderId="39" xfId="0" applyNumberFormat="1" applyFont="1" applyFill="1" applyBorder="1" applyAlignment="1">
      <alignment horizontal="center" vertical="center" wrapText="1"/>
    </xf>
    <xf numFmtId="171" fontId="93" fillId="0" borderId="38" xfId="0" applyNumberFormat="1" applyFont="1" applyBorder="1" applyAlignment="1">
      <alignment horizontal="center" vertical="center" wrapText="1"/>
    </xf>
    <xf numFmtId="174" fontId="95" fillId="46" borderId="44" xfId="0" applyNumberFormat="1" applyFont="1" applyFill="1" applyBorder="1" applyAlignment="1">
      <alignment horizontal="center" vertical="center" wrapText="1"/>
    </xf>
    <xf numFmtId="174" fontId="93" fillId="56" borderId="38" xfId="0" applyNumberFormat="1" applyFont="1" applyFill="1" applyBorder="1" applyAlignment="1">
      <alignment horizontal="left" vertical="center" wrapText="1"/>
    </xf>
    <xf numFmtId="174" fontId="95" fillId="46" borderId="39" xfId="0" applyNumberFormat="1" applyFont="1" applyFill="1" applyBorder="1" applyAlignment="1">
      <alignment horizontal="center" vertical="center" wrapText="1"/>
    </xf>
    <xf numFmtId="0" fontId="96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6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5" fillId="52" borderId="39" xfId="0" applyFont="1" applyFill="1" applyBorder="1" applyAlignment="1">
      <alignment horizontal="center" vertical="center" wrapText="1"/>
    </xf>
    <xf numFmtId="0" fontId="95" fillId="52" borderId="38" xfId="0" applyFont="1" applyFill="1" applyBorder="1" applyAlignment="1">
      <alignment horizontal="center" vertical="center" wrapText="1"/>
    </xf>
    <xf numFmtId="0" fontId="95" fillId="52" borderId="40" xfId="0" applyFont="1" applyFill="1" applyBorder="1" applyAlignment="1">
      <alignment horizontal="center" vertical="center" wrapText="1"/>
    </xf>
    <xf numFmtId="0" fontId="98" fillId="52" borderId="38" xfId="0" applyFont="1" applyFill="1" applyBorder="1" applyAlignment="1">
      <alignment horizontal="center" vertical="center"/>
    </xf>
    <xf numFmtId="0" fontId="99" fillId="52" borderId="38" xfId="0" applyFont="1" applyFill="1" applyBorder="1" applyAlignment="1">
      <alignment horizontal="center" vertical="center"/>
    </xf>
    <xf numFmtId="0" fontId="94" fillId="52" borderId="38" xfId="0" applyFont="1" applyFill="1" applyBorder="1" applyAlignment="1">
      <alignment horizontal="center" vertical="center"/>
    </xf>
    <xf numFmtId="0" fontId="4" fillId="52" borderId="38" xfId="0" applyFont="1" applyFill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92" fillId="44" borderId="53" xfId="0" applyFont="1" applyFill="1" applyBorder="1" applyAlignment="1">
      <alignment horizontal="center" vertical="center" wrapText="1"/>
    </xf>
    <xf numFmtId="0" fontId="98" fillId="52" borderId="41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71" fontId="6" fillId="53" borderId="38" xfId="0" applyNumberFormat="1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wrapText="1"/>
    </xf>
    <xf numFmtId="0" fontId="92" fillId="0" borderId="53" xfId="0" applyFont="1" applyBorder="1" applyAlignment="1">
      <alignment horizontal="center" vertical="center" wrapText="1"/>
    </xf>
    <xf numFmtId="171" fontId="6" fillId="54" borderId="38" xfId="0" applyNumberFormat="1" applyFont="1" applyFill="1" applyBorder="1" applyAlignment="1">
      <alignment horizontal="center" vertical="center" wrapText="1"/>
    </xf>
    <xf numFmtId="0" fontId="95" fillId="57" borderId="4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57" borderId="38" xfId="0" applyFont="1" applyFill="1" applyBorder="1" applyAlignment="1">
      <alignment horizontal="center" vertical="center" wrapText="1"/>
    </xf>
    <xf numFmtId="0" fontId="4" fillId="46" borderId="46" xfId="0" applyFont="1" applyFill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/>
    </xf>
    <xf numFmtId="171" fontId="6" fillId="0" borderId="38" xfId="0" applyNumberFormat="1" applyFont="1" applyBorder="1" applyAlignment="1">
      <alignment horizontal="center" vertical="center" wrapText="1"/>
    </xf>
    <xf numFmtId="0" fontId="95" fillId="42" borderId="39" xfId="0" applyFont="1" applyFill="1" applyBorder="1" applyAlignment="1">
      <alignment horizontal="center" vertical="center" wrapText="1"/>
    </xf>
    <xf numFmtId="0" fontId="95" fillId="42" borderId="38" xfId="0" applyFont="1" applyFill="1" applyBorder="1" applyAlignment="1">
      <alignment horizontal="center" vertical="center" wrapText="1"/>
    </xf>
    <xf numFmtId="0" fontId="98" fillId="42" borderId="41" xfId="0" applyFont="1" applyFill="1" applyBorder="1" applyAlignment="1">
      <alignment horizontal="center" vertical="center"/>
    </xf>
    <xf numFmtId="0" fontId="99" fillId="42" borderId="38" xfId="0" applyFont="1" applyFill="1" applyBorder="1" applyAlignment="1">
      <alignment horizontal="center" vertical="center"/>
    </xf>
    <xf numFmtId="0" fontId="98" fillId="42" borderId="38" xfId="0" applyFont="1" applyFill="1" applyBorder="1" applyAlignment="1">
      <alignment horizontal="center" vertical="center"/>
    </xf>
    <xf numFmtId="0" fontId="94" fillId="42" borderId="38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6" fillId="58" borderId="40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5" fillId="44" borderId="54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5" fillId="44" borderId="55" xfId="0" applyFont="1" applyFill="1" applyBorder="1" applyAlignment="1">
      <alignment horizontal="center" vertical="center" wrapText="1"/>
    </xf>
    <xf numFmtId="0" fontId="93" fillId="0" borderId="44" xfId="0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 wrapText="1"/>
    </xf>
    <xf numFmtId="0" fontId="6" fillId="58" borderId="38" xfId="0" applyFont="1" applyFill="1" applyBorder="1" applyAlignment="1">
      <alignment horizontal="left" vertical="center" wrapText="1"/>
    </xf>
    <xf numFmtId="0" fontId="5" fillId="57" borderId="53" xfId="0" applyFont="1" applyFill="1" applyBorder="1" applyAlignment="1">
      <alignment horizontal="center" vertical="center" wrapText="1"/>
    </xf>
    <xf numFmtId="0" fontId="109" fillId="0" borderId="10" xfId="0" applyFont="1" applyBorder="1" applyAlignment="1" applyProtection="1">
      <alignment horizontal="center" vertical="center" wrapText="1"/>
      <protection/>
    </xf>
    <xf numFmtId="0" fontId="110" fillId="0" borderId="0" xfId="0" applyFont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2" fillId="0" borderId="0" xfId="60" applyFont="1" applyBorder="1" applyAlignment="1" applyProtection="1">
      <alignment horizontal="center" vertical="center" wrapText="1"/>
      <protection locked="0"/>
    </xf>
    <xf numFmtId="44" fontId="112" fillId="0" borderId="0" xfId="60" applyFont="1" applyBorder="1" applyAlignment="1" applyProtection="1">
      <alignment horizontal="center" vertical="center" wrapText="1"/>
      <protection locked="0"/>
    </xf>
    <xf numFmtId="0" fontId="112" fillId="0" borderId="0" xfId="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166" fontId="114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12" fillId="0" borderId="0" xfId="60" applyNumberFormat="1" applyFont="1" applyBorder="1" applyAlignment="1" applyProtection="1">
      <alignment horizontal="center" vertical="center" wrapText="1"/>
      <protection locked="0"/>
    </xf>
    <xf numFmtId="0" fontId="109" fillId="0" borderId="0" xfId="0" applyFont="1" applyBorder="1" applyAlignment="1" applyProtection="1">
      <alignment horizontal="center" vertical="center" wrapText="1"/>
      <protection locked="0"/>
    </xf>
    <xf numFmtId="0" fontId="113" fillId="59" borderId="10" xfId="0" applyFont="1" applyFill="1" applyBorder="1" applyAlignment="1" applyProtection="1">
      <alignment horizontal="center" vertical="center" wrapText="1"/>
      <protection/>
    </xf>
    <xf numFmtId="0" fontId="115" fillId="59" borderId="10" xfId="0" applyFont="1" applyFill="1" applyBorder="1" applyAlignment="1" applyProtection="1">
      <alignment vertical="center" wrapText="1"/>
      <protection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horizontal="center" vertical="center" wrapText="1"/>
      <protection/>
    </xf>
    <xf numFmtId="0" fontId="110" fillId="0" borderId="0" xfId="0" applyFont="1" applyAlignment="1" applyProtection="1">
      <alignment horizontal="center" vertical="center"/>
      <protection locked="0"/>
    </xf>
    <xf numFmtId="0" fontId="116" fillId="0" borderId="0" xfId="0" applyFont="1" applyBorder="1" applyAlignment="1" applyProtection="1">
      <alignment vertical="center"/>
      <protection locked="0"/>
    </xf>
    <xf numFmtId="0" fontId="115" fillId="59" borderId="56" xfId="0" applyFont="1" applyFill="1" applyBorder="1" applyAlignment="1" applyProtection="1">
      <alignment horizontal="center" vertical="center" wrapText="1"/>
      <protection/>
    </xf>
    <xf numFmtId="0" fontId="109" fillId="0" borderId="10" xfId="0" applyFont="1" applyBorder="1" applyAlignment="1">
      <alignment horizontal="center" vertical="center" wrapText="1"/>
    </xf>
    <xf numFmtId="0" fontId="113" fillId="59" borderId="57" xfId="0" applyFont="1" applyFill="1" applyBorder="1" applyAlignment="1" applyProtection="1">
      <alignment horizontal="center" vertical="center" wrapText="1"/>
      <protection locked="0"/>
    </xf>
    <xf numFmtId="0" fontId="115" fillId="59" borderId="57" xfId="0" applyFont="1" applyFill="1" applyBorder="1" applyAlignment="1" applyProtection="1">
      <alignment horizontal="center" vertical="center" wrapText="1"/>
      <protection locked="0"/>
    </xf>
    <xf numFmtId="0" fontId="116" fillId="0" borderId="58" xfId="0" applyFont="1" applyBorder="1" applyAlignment="1" applyProtection="1">
      <alignment horizontal="center" vertical="center"/>
      <protection locked="0"/>
    </xf>
    <xf numFmtId="0" fontId="110" fillId="0" borderId="0" xfId="0" applyFont="1" applyAlignment="1" applyProtection="1">
      <alignment vertical="center"/>
      <protection locked="0"/>
    </xf>
    <xf numFmtId="0" fontId="117" fillId="60" borderId="0" xfId="41" applyFont="1" applyFill="1" applyBorder="1" applyAlignment="1" applyProtection="1">
      <alignment vertical="center"/>
      <protection locked="0"/>
    </xf>
    <xf numFmtId="0" fontId="113" fillId="59" borderId="14" xfId="0" applyFont="1" applyFill="1" applyBorder="1" applyAlignment="1" applyProtection="1">
      <alignment horizontal="center" vertical="center" wrapText="1"/>
      <protection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176" fontId="112" fillId="0" borderId="10" xfId="0" applyNumberFormat="1" applyFont="1" applyBorder="1" applyAlignment="1" applyProtection="1">
      <alignment horizontal="center" vertical="center" wrapText="1"/>
      <protection/>
    </xf>
    <xf numFmtId="176" fontId="112" fillId="0" borderId="26" xfId="0" applyNumberFormat="1" applyFont="1" applyBorder="1" applyAlignment="1" applyProtection="1">
      <alignment horizontal="center" vertical="center" wrapText="1"/>
      <protection/>
    </xf>
    <xf numFmtId="176" fontId="112" fillId="0" borderId="14" xfId="0" applyNumberFormat="1" applyFont="1" applyBorder="1" applyAlignment="1" applyProtection="1">
      <alignment horizontal="center" vertical="center" wrapText="1"/>
      <protection/>
    </xf>
    <xf numFmtId="176" fontId="112" fillId="0" borderId="59" xfId="0" applyNumberFormat="1" applyFont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vertical="center" wrapText="1"/>
      <protection/>
    </xf>
    <xf numFmtId="173" fontId="78" fillId="61" borderId="10" xfId="60" applyNumberFormat="1" applyFont="1" applyFill="1" applyBorder="1" applyAlignment="1" applyProtection="1">
      <alignment horizontal="center" vertical="center" wrapText="1"/>
      <protection locked="0"/>
    </xf>
    <xf numFmtId="173" fontId="78" fillId="61" borderId="14" xfId="60" applyNumberFormat="1" applyFont="1" applyFill="1" applyBorder="1" applyAlignment="1" applyProtection="1">
      <alignment horizontal="center" vertical="center" wrapText="1"/>
      <protection locked="0"/>
    </xf>
    <xf numFmtId="44" fontId="116" fillId="0" borderId="0" xfId="0" applyNumberFormat="1" applyFont="1" applyBorder="1" applyAlignment="1" applyProtection="1">
      <alignment vertical="center"/>
      <protection locked="0"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 applyProtection="1">
      <alignment vertical="center"/>
      <protection locked="0"/>
    </xf>
    <xf numFmtId="3" fontId="62" fillId="0" borderId="56" xfId="60" applyNumberFormat="1" applyFont="1" applyBorder="1" applyAlignment="1" applyProtection="1">
      <alignment horizontal="center" vertical="center" wrapText="1"/>
      <protection/>
    </xf>
    <xf numFmtId="3" fontId="62" fillId="0" borderId="10" xfId="60" applyNumberFormat="1" applyFont="1" applyBorder="1" applyAlignment="1" applyProtection="1">
      <alignment horizontal="center" vertical="center" wrapText="1"/>
      <protection/>
    </xf>
    <xf numFmtId="3" fontId="62" fillId="0" borderId="26" xfId="60" applyNumberFormat="1" applyFont="1" applyBorder="1" applyAlignment="1" applyProtection="1">
      <alignment horizontal="center" vertical="center" wrapText="1"/>
      <protection/>
    </xf>
    <xf numFmtId="3" fontId="62" fillId="0" borderId="24" xfId="60" applyNumberFormat="1" applyFont="1" applyBorder="1" applyAlignment="1" applyProtection="1">
      <alignment horizontal="center" vertical="center" wrapText="1"/>
      <protection/>
    </xf>
    <xf numFmtId="176" fontId="62" fillId="0" borderId="33" xfId="60" applyNumberFormat="1" applyFont="1" applyBorder="1" applyAlignment="1" applyProtection="1">
      <alignment horizontal="center" vertical="center" wrapText="1"/>
      <protection locked="0"/>
    </xf>
    <xf numFmtId="176" fontId="76" fillId="61" borderId="57" xfId="60" applyNumberFormat="1" applyFont="1" applyFill="1" applyBorder="1" applyAlignment="1" applyProtection="1">
      <alignment horizontal="center" vertical="center" wrapText="1"/>
      <protection locked="0"/>
    </xf>
    <xf numFmtId="176" fontId="62" fillId="0" borderId="27" xfId="60" applyNumberFormat="1" applyFont="1" applyBorder="1" applyAlignment="1" applyProtection="1">
      <alignment horizontal="center" vertical="center" wrapText="1"/>
      <protection locked="0"/>
    </xf>
    <xf numFmtId="176" fontId="76" fillId="61" borderId="60" xfId="60" applyNumberFormat="1" applyFont="1" applyFill="1" applyBorder="1" applyAlignment="1" applyProtection="1">
      <alignment horizontal="center" vertical="center" wrapText="1"/>
      <protection locked="0"/>
    </xf>
    <xf numFmtId="44" fontId="62" fillId="0" borderId="14" xfId="60" applyFont="1" applyBorder="1" applyAlignment="1" applyProtection="1">
      <alignment horizontal="center" vertical="center" wrapText="1"/>
      <protection/>
    </xf>
    <xf numFmtId="44" fontId="62" fillId="0" borderId="59" xfId="60" applyFont="1" applyBorder="1" applyAlignment="1" applyProtection="1">
      <alignment horizontal="center" vertical="center" wrapText="1"/>
      <protection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horizontal="center" vertical="center" wrapText="1"/>
      <protection/>
    </xf>
    <xf numFmtId="0" fontId="115" fillId="59" borderId="10" xfId="0" applyFont="1" applyFill="1" applyBorder="1" applyAlignment="1" applyProtection="1">
      <alignment horizontal="center" vertical="center" wrapText="1"/>
      <protection locked="0"/>
    </xf>
    <xf numFmtId="0" fontId="113" fillId="59" borderId="33" xfId="0" applyFont="1" applyFill="1" applyBorder="1" applyAlignment="1" applyProtection="1">
      <alignment horizontal="center" vertical="center" wrapText="1"/>
      <protection/>
    </xf>
    <xf numFmtId="0" fontId="115" fillId="59" borderId="56" xfId="0" applyFont="1" applyFill="1" applyBorder="1" applyAlignment="1" applyProtection="1">
      <alignment horizontal="center" vertical="center" wrapText="1"/>
      <protection/>
    </xf>
    <xf numFmtId="0" fontId="113" fillId="59" borderId="33" xfId="0" applyFont="1" applyFill="1" applyBorder="1" applyAlignment="1" applyProtection="1">
      <alignment horizontal="center" vertical="center" wrapText="1"/>
      <protection locked="0"/>
    </xf>
    <xf numFmtId="0" fontId="115" fillId="59" borderId="33" xfId="0" applyFont="1" applyFill="1" applyBorder="1" applyAlignment="1" applyProtection="1">
      <alignment horizontal="center" vertical="center" wrapText="1"/>
      <protection locked="0"/>
    </xf>
    <xf numFmtId="0" fontId="113" fillId="59" borderId="14" xfId="0" applyFont="1" applyFill="1" applyBorder="1" applyAlignment="1" applyProtection="1">
      <alignment horizontal="center" vertical="center" wrapText="1"/>
      <protection/>
    </xf>
    <xf numFmtId="165" fontId="114" fillId="0" borderId="10" xfId="42" applyFont="1" applyBorder="1" applyAlignment="1" applyProtection="1">
      <alignment horizontal="center" vertical="center" wrapText="1"/>
      <protection/>
    </xf>
    <xf numFmtId="3" fontId="112" fillId="0" borderId="56" xfId="62" applyNumberFormat="1" applyFont="1" applyBorder="1" applyAlignment="1" applyProtection="1">
      <alignment horizontal="center" vertical="center" wrapText="1"/>
      <protection/>
    </xf>
    <xf numFmtId="3" fontId="112" fillId="0" borderId="10" xfId="62" applyNumberFormat="1" applyFont="1" applyBorder="1" applyAlignment="1" applyProtection="1">
      <alignment horizontal="center" vertical="center" wrapText="1"/>
      <protection/>
    </xf>
    <xf numFmtId="3" fontId="112" fillId="0" borderId="24" xfId="62" applyNumberFormat="1" applyFont="1" applyBorder="1" applyAlignment="1" applyProtection="1">
      <alignment horizontal="center" vertical="center" wrapText="1"/>
      <protection/>
    </xf>
    <xf numFmtId="3" fontId="112" fillId="0" borderId="26" xfId="62" applyNumberFormat="1" applyFont="1" applyBorder="1" applyAlignment="1" applyProtection="1">
      <alignment horizontal="center" vertical="center" wrapText="1"/>
      <protection/>
    </xf>
    <xf numFmtId="0" fontId="115" fillId="59" borderId="14" xfId="0" applyFont="1" applyFill="1" applyBorder="1" applyAlignment="1" applyProtection="1">
      <alignment horizontal="center" vertical="center" wrapText="1"/>
      <protection locked="0"/>
    </xf>
    <xf numFmtId="176" fontId="112" fillId="0" borderId="10" xfId="0" applyNumberFormat="1" applyFont="1" applyBorder="1" applyAlignment="1" applyProtection="1">
      <alignment horizontal="center" vertical="center" wrapText="1"/>
      <protection locked="0"/>
    </xf>
    <xf numFmtId="176" fontId="112" fillId="0" borderId="26" xfId="0" applyNumberFormat="1" applyFont="1" applyBorder="1" applyAlignment="1" applyProtection="1">
      <alignment horizontal="center" vertical="center" wrapText="1"/>
      <protection locked="0"/>
    </xf>
    <xf numFmtId="0" fontId="113" fillId="59" borderId="10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Alignment="1" applyProtection="1">
      <alignment horizontal="center" vertical="center" wrapText="1"/>
      <protection locked="0"/>
    </xf>
    <xf numFmtId="0" fontId="113" fillId="59" borderId="20" xfId="0" applyFont="1" applyFill="1" applyBorder="1" applyAlignment="1" applyProtection="1">
      <alignment horizontal="center" vertical="center" wrapText="1"/>
      <protection/>
    </xf>
    <xf numFmtId="0" fontId="113" fillId="59" borderId="36" xfId="0" applyFont="1" applyFill="1" applyBorder="1" applyAlignment="1" applyProtection="1">
      <alignment horizontal="center" vertical="center" wrapText="1"/>
      <protection/>
    </xf>
    <xf numFmtId="0" fontId="116" fillId="0" borderId="21" xfId="0" applyFont="1" applyBorder="1" applyAlignment="1" applyProtection="1">
      <alignment horizontal="center" vertical="center"/>
      <protection locked="0"/>
    </xf>
    <xf numFmtId="0" fontId="116" fillId="0" borderId="22" xfId="0" applyFont="1" applyBorder="1" applyAlignment="1" applyProtection="1">
      <alignment horizontal="center" vertical="center"/>
      <protection locked="0"/>
    </xf>
    <xf numFmtId="0" fontId="116" fillId="0" borderId="61" xfId="0" applyFont="1" applyBorder="1" applyAlignment="1" applyProtection="1">
      <alignment horizontal="center" vertical="center"/>
      <protection locked="0"/>
    </xf>
    <xf numFmtId="0" fontId="115" fillId="59" borderId="10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Alignment="1" applyProtection="1">
      <alignment horizontal="center" vertical="center" wrapText="1"/>
      <protection locked="0"/>
    </xf>
    <xf numFmtId="0" fontId="116" fillId="0" borderId="23" xfId="0" applyFont="1" applyBorder="1" applyAlignment="1" applyProtection="1">
      <alignment horizontal="center" vertical="center"/>
      <protection locked="0"/>
    </xf>
    <xf numFmtId="0" fontId="113" fillId="59" borderId="56" xfId="0" applyFont="1" applyFill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14" fillId="0" borderId="45" xfId="0" applyFont="1" applyBorder="1" applyAlignment="1">
      <alignment/>
    </xf>
    <xf numFmtId="0" fontId="14" fillId="0" borderId="40" xfId="0" applyFont="1" applyBorder="1" applyAlignment="1">
      <alignment/>
    </xf>
    <xf numFmtId="0" fontId="95" fillId="52" borderId="41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00" fillId="52" borderId="41" xfId="0" applyFont="1" applyFill="1" applyBorder="1" applyAlignment="1">
      <alignment horizontal="center" vertical="center" wrapText="1"/>
    </xf>
    <xf numFmtId="0" fontId="95" fillId="42" borderId="41" xfId="0" applyFont="1" applyFill="1" applyBorder="1" applyAlignment="1">
      <alignment horizontal="center" vertical="center" wrapText="1"/>
    </xf>
    <xf numFmtId="0" fontId="100" fillId="42" borderId="41" xfId="0" applyFont="1" applyFill="1" applyBorder="1" applyAlignment="1">
      <alignment horizontal="center" vertical="center" wrapText="1"/>
    </xf>
    <xf numFmtId="174" fontId="95" fillId="52" borderId="41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174" fontId="93" fillId="0" borderId="39" xfId="0" applyNumberFormat="1" applyFont="1" applyBorder="1" applyAlignment="1">
      <alignment horizontal="center" vertical="center" wrapText="1"/>
    </xf>
    <xf numFmtId="171" fontId="0" fillId="62" borderId="39" xfId="0" applyNumberFormat="1" applyFont="1" applyFill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174" fontId="100" fillId="52" borderId="41" xfId="0" applyNumberFormat="1" applyFont="1" applyFill="1" applyBorder="1" applyAlignment="1">
      <alignment horizontal="center" vertical="center" wrapText="1"/>
    </xf>
    <xf numFmtId="174" fontId="95" fillId="55" borderId="43" xfId="0" applyNumberFormat="1" applyFont="1" applyFill="1" applyBorder="1" applyAlignment="1">
      <alignment horizontal="center" vertical="center" wrapText="1"/>
    </xf>
    <xf numFmtId="0" fontId="13" fillId="0" borderId="62" xfId="0" applyFont="1" applyBorder="1" applyAlignment="1">
      <alignment/>
    </xf>
    <xf numFmtId="171" fontId="104" fillId="63" borderId="39" xfId="0" applyNumberFormat="1" applyFont="1" applyFill="1" applyBorder="1" applyAlignment="1">
      <alignment/>
    </xf>
    <xf numFmtId="0" fontId="93" fillId="0" borderId="38" xfId="0" applyFont="1" applyFill="1" applyBorder="1" applyAlignment="1" applyProtection="1">
      <alignment horizontal="center" vertical="center" wrapText="1"/>
      <protection/>
    </xf>
    <xf numFmtId="171" fontId="104" fillId="62" borderId="39" xfId="0" applyNumberFormat="1" applyFont="1" applyFill="1" applyBorder="1" applyAlignment="1">
      <alignment/>
    </xf>
    <xf numFmtId="0" fontId="95" fillId="42" borderId="38" xfId="0" applyFont="1" applyFill="1" applyBorder="1" applyAlignment="1" applyProtection="1">
      <alignment horizontal="center" vertical="center" wrapText="1"/>
      <protection/>
    </xf>
    <xf numFmtId="0" fontId="100" fillId="42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0" fontId="95" fillId="49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171" fontId="0" fillId="62" borderId="38" xfId="0" applyNumberForma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95" fillId="9" borderId="14" xfId="0" applyFont="1" applyFill="1" applyBorder="1" applyAlignment="1" applyProtection="1">
      <alignment horizontal="center" vertical="center" wrapText="1"/>
      <protection/>
    </xf>
    <xf numFmtId="0" fontId="95" fillId="9" borderId="63" xfId="0" applyFont="1" applyFill="1" applyBorder="1" applyAlignment="1" applyProtection="1">
      <alignment horizontal="center" vertical="center" wrapText="1"/>
      <protection/>
    </xf>
    <xf numFmtId="0" fontId="95" fillId="9" borderId="15" xfId="0" applyFont="1" applyFill="1" applyBorder="1" applyAlignment="1" applyProtection="1">
      <alignment horizontal="center" vertical="center" wrapText="1"/>
      <protection/>
    </xf>
    <xf numFmtId="171" fontId="0" fillId="65" borderId="10" xfId="0" applyNumberForma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95" fillId="34" borderId="10" xfId="0" applyFont="1" applyFill="1" applyBorder="1" applyAlignment="1" applyProtection="1">
      <alignment horizontal="center" vertical="center" wrapText="1"/>
      <protection/>
    </xf>
    <xf numFmtId="0" fontId="100" fillId="34" borderId="10" xfId="0" applyFont="1" applyFill="1" applyBorder="1" applyAlignment="1" applyProtection="1">
      <alignment horizontal="center" vertical="center" wrapText="1"/>
      <protection/>
    </xf>
    <xf numFmtId="171" fontId="0" fillId="37" borderId="10" xfId="0" applyNumberForma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1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G13" sqref="G13"/>
    </sheetView>
  </sheetViews>
  <sheetFormatPr defaultColWidth="8.796875" defaultRowHeight="14.25"/>
  <cols>
    <col min="1" max="1" width="9" style="304" customWidth="1"/>
    <col min="2" max="2" width="18.09765625" style="304" customWidth="1"/>
    <col min="3" max="5" width="11.5" style="298" customWidth="1"/>
    <col min="6" max="7" width="19.3984375" style="304" customWidth="1"/>
    <col min="8" max="8" width="19.09765625" style="304" customWidth="1"/>
    <col min="9" max="9" width="12.69921875" style="304" customWidth="1"/>
    <col min="10" max="11" width="11.59765625" style="304" customWidth="1"/>
    <col min="12" max="12" width="14.09765625" style="304" customWidth="1"/>
    <col min="13" max="14" width="17.19921875" style="304" customWidth="1"/>
    <col min="15" max="15" width="22.59765625" style="304" customWidth="1"/>
    <col min="16" max="16" width="13.09765625" style="304" customWidth="1"/>
    <col min="17" max="18" width="11.69921875" style="304" customWidth="1"/>
    <col min="19" max="19" width="13.5" style="304" customWidth="1"/>
    <col min="20" max="21" width="10.19921875" style="304" customWidth="1"/>
    <col min="22" max="22" width="22.59765625" style="304" customWidth="1"/>
    <col min="23" max="23" width="30.3984375" style="304" customWidth="1"/>
    <col min="24" max="16384" width="9" style="304" customWidth="1"/>
  </cols>
  <sheetData>
    <row r="1" spans="2:22" ht="15.75">
      <c r="B1" s="332" t="s">
        <v>587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V1" s="318" t="s">
        <v>581</v>
      </c>
    </row>
    <row r="2" spans="1:23" ht="65.25" customHeight="1">
      <c r="A2" s="360" t="s">
        <v>563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2" ht="15.75">
      <c r="A3" s="296"/>
      <c r="B3" s="296"/>
      <c r="C3" s="296"/>
      <c r="D3" s="296"/>
      <c r="E3" s="311"/>
      <c r="F3" s="296"/>
      <c r="G3" s="311"/>
      <c r="H3" s="296"/>
      <c r="I3" s="296"/>
      <c r="J3" s="296"/>
      <c r="K3" s="311"/>
      <c r="L3" s="296"/>
      <c r="M3" s="296"/>
      <c r="N3" s="311"/>
      <c r="O3" s="296"/>
      <c r="P3" s="311"/>
      <c r="Q3" s="311"/>
      <c r="R3" s="311"/>
      <c r="S3" s="311"/>
      <c r="T3" s="311"/>
      <c r="U3" s="311"/>
      <c r="V3" s="311"/>
    </row>
    <row r="5" spans="1:2" ht="15.75">
      <c r="A5" s="297" t="s">
        <v>10</v>
      </c>
      <c r="B5" s="297"/>
    </row>
    <row r="6" spans="1:18" ht="16.5" thickBot="1">
      <c r="A6" s="370" t="s">
        <v>11</v>
      </c>
      <c r="B6" s="370"/>
      <c r="P6" s="322"/>
      <c r="Q6" s="322"/>
      <c r="R6" s="322"/>
    </row>
    <row r="7" spans="1:23" ht="39" customHeight="1">
      <c r="A7" s="319"/>
      <c r="B7" s="319"/>
      <c r="C7" s="319"/>
      <c r="D7" s="319"/>
      <c r="E7" s="319"/>
      <c r="F7" s="319"/>
      <c r="G7" s="319"/>
      <c r="H7" s="319"/>
      <c r="I7" s="363" t="s">
        <v>557</v>
      </c>
      <c r="J7" s="364"/>
      <c r="K7" s="364"/>
      <c r="L7" s="364"/>
      <c r="M7" s="364"/>
      <c r="N7" s="365"/>
      <c r="O7" s="365"/>
      <c r="P7" s="363" t="s">
        <v>558</v>
      </c>
      <c r="Q7" s="364"/>
      <c r="R7" s="364"/>
      <c r="S7" s="364"/>
      <c r="T7" s="364"/>
      <c r="U7" s="365"/>
      <c r="V7" s="368"/>
      <c r="W7" s="317" t="s">
        <v>559</v>
      </c>
    </row>
    <row r="8" spans="1:23" ht="25.5">
      <c r="A8" s="359" t="s">
        <v>0</v>
      </c>
      <c r="B8" s="361" t="s">
        <v>582</v>
      </c>
      <c r="C8" s="359" t="s">
        <v>566</v>
      </c>
      <c r="D8" s="359" t="s">
        <v>8</v>
      </c>
      <c r="E8" s="359" t="s">
        <v>9</v>
      </c>
      <c r="F8" s="307" t="s">
        <v>1</v>
      </c>
      <c r="G8" s="320" t="s">
        <v>1</v>
      </c>
      <c r="H8" s="320" t="s">
        <v>1</v>
      </c>
      <c r="I8" s="369" t="s">
        <v>567</v>
      </c>
      <c r="J8" s="359" t="s">
        <v>568</v>
      </c>
      <c r="K8" s="359" t="s">
        <v>570</v>
      </c>
      <c r="L8" s="359" t="s">
        <v>569</v>
      </c>
      <c r="M8" s="359" t="s">
        <v>17</v>
      </c>
      <c r="N8" s="359" t="s">
        <v>16</v>
      </c>
      <c r="O8" s="350" t="s">
        <v>560</v>
      </c>
      <c r="P8" s="369" t="s">
        <v>567</v>
      </c>
      <c r="Q8" s="359" t="s">
        <v>568</v>
      </c>
      <c r="R8" s="359" t="s">
        <v>570</v>
      </c>
      <c r="S8" s="359" t="s">
        <v>569</v>
      </c>
      <c r="T8" s="359" t="s">
        <v>17</v>
      </c>
      <c r="U8" s="359" t="s">
        <v>16</v>
      </c>
      <c r="V8" s="346" t="s">
        <v>561</v>
      </c>
      <c r="W8" s="315" t="s">
        <v>2</v>
      </c>
    </row>
    <row r="9" spans="1:23" ht="28.5" customHeight="1">
      <c r="A9" s="359"/>
      <c r="B9" s="362"/>
      <c r="C9" s="359"/>
      <c r="D9" s="359"/>
      <c r="E9" s="359"/>
      <c r="F9" s="307" t="s">
        <v>564</v>
      </c>
      <c r="G9" s="320" t="s">
        <v>565</v>
      </c>
      <c r="H9" s="320" t="s">
        <v>571</v>
      </c>
      <c r="I9" s="369"/>
      <c r="J9" s="359"/>
      <c r="K9" s="359"/>
      <c r="L9" s="359"/>
      <c r="M9" s="359"/>
      <c r="N9" s="359"/>
      <c r="O9" s="350" t="s">
        <v>3</v>
      </c>
      <c r="P9" s="369"/>
      <c r="Q9" s="359"/>
      <c r="R9" s="359"/>
      <c r="S9" s="359"/>
      <c r="T9" s="359"/>
      <c r="U9" s="359"/>
      <c r="V9" s="348" t="s">
        <v>3</v>
      </c>
      <c r="W9" s="315" t="s">
        <v>3</v>
      </c>
    </row>
    <row r="10" spans="1:23" ht="14.25">
      <c r="A10" s="308">
        <v>1</v>
      </c>
      <c r="B10" s="321">
        <v>2</v>
      </c>
      <c r="C10" s="309">
        <v>2</v>
      </c>
      <c r="D10" s="309">
        <v>3</v>
      </c>
      <c r="E10" s="321">
        <v>4</v>
      </c>
      <c r="F10" s="309">
        <v>5</v>
      </c>
      <c r="G10" s="310">
        <v>6</v>
      </c>
      <c r="H10" s="310">
        <v>7</v>
      </c>
      <c r="I10" s="313">
        <v>8</v>
      </c>
      <c r="J10" s="331">
        <v>9</v>
      </c>
      <c r="K10" s="331">
        <v>10</v>
      </c>
      <c r="L10" s="331">
        <v>11</v>
      </c>
      <c r="M10" s="331">
        <v>12</v>
      </c>
      <c r="N10" s="310">
        <v>13</v>
      </c>
      <c r="O10" s="344">
        <v>14</v>
      </c>
      <c r="P10" s="347">
        <v>15</v>
      </c>
      <c r="Q10" s="343">
        <v>16</v>
      </c>
      <c r="R10" s="343">
        <v>17</v>
      </c>
      <c r="S10" s="345">
        <v>18</v>
      </c>
      <c r="T10" s="345">
        <v>19</v>
      </c>
      <c r="U10" s="356">
        <v>20</v>
      </c>
      <c r="V10" s="349">
        <v>21</v>
      </c>
      <c r="W10" s="316">
        <v>22</v>
      </c>
    </row>
    <row r="11" spans="1:23" ht="14.25">
      <c r="A11" s="366"/>
      <c r="B11" s="366"/>
      <c r="C11" s="309"/>
      <c r="D11" s="309"/>
      <c r="E11" s="321"/>
      <c r="F11" s="308"/>
      <c r="G11" s="327"/>
      <c r="H11" s="310"/>
      <c r="I11" s="313"/>
      <c r="J11" s="331"/>
      <c r="K11" s="331"/>
      <c r="L11" s="331" t="s">
        <v>577</v>
      </c>
      <c r="M11" s="331" t="s">
        <v>572</v>
      </c>
      <c r="N11" s="310" t="s">
        <v>578</v>
      </c>
      <c r="O11" s="344" t="s">
        <v>573</v>
      </c>
      <c r="P11" s="347"/>
      <c r="Q11" s="343"/>
      <c r="R11" s="343"/>
      <c r="S11" s="345" t="s">
        <v>579</v>
      </c>
      <c r="T11" s="345" t="s">
        <v>580</v>
      </c>
      <c r="U11" s="356" t="s">
        <v>574</v>
      </c>
      <c r="V11" s="349" t="s">
        <v>575</v>
      </c>
      <c r="W11" s="316" t="s">
        <v>576</v>
      </c>
    </row>
    <row r="12" spans="1:23" ht="105">
      <c r="A12" s="295" t="s">
        <v>4</v>
      </c>
      <c r="B12" s="314" t="s">
        <v>583</v>
      </c>
      <c r="C12" s="351">
        <v>13.15</v>
      </c>
      <c r="D12" s="351">
        <f>10.95+5.59+3.3+0.7</f>
        <v>20.54</v>
      </c>
      <c r="E12" s="351">
        <v>13.15</v>
      </c>
      <c r="F12" s="328"/>
      <c r="G12" s="328"/>
      <c r="H12" s="329"/>
      <c r="I12" s="352">
        <v>51</v>
      </c>
      <c r="J12" s="353">
        <v>27</v>
      </c>
      <c r="K12" s="353">
        <v>6</v>
      </c>
      <c r="L12" s="323">
        <f>F12:F16*I12</f>
        <v>0</v>
      </c>
      <c r="M12" s="323">
        <f>J12*G12</f>
        <v>0</v>
      </c>
      <c r="N12" s="325">
        <f>K12*H12</f>
        <v>0</v>
      </c>
      <c r="O12" s="341">
        <f>L12+M12+N12</f>
        <v>0</v>
      </c>
      <c r="P12" s="333">
        <f>I12*0.5</f>
        <v>25.5</v>
      </c>
      <c r="Q12" s="334">
        <f>J12*0.5</f>
        <v>13.5</v>
      </c>
      <c r="R12" s="334">
        <f>K12*0.5</f>
        <v>3</v>
      </c>
      <c r="S12" s="357">
        <f>P12*F12</f>
        <v>0</v>
      </c>
      <c r="T12" s="357">
        <f>Q12*G12</f>
        <v>0</v>
      </c>
      <c r="U12" s="357">
        <f>R12*H12</f>
        <v>0</v>
      </c>
      <c r="V12" s="337">
        <f>S12+T12+U12</f>
        <v>0</v>
      </c>
      <c r="W12" s="338">
        <f>V12+O12</f>
        <v>0</v>
      </c>
    </row>
    <row r="13" spans="1:23" ht="57" customHeight="1">
      <c r="A13" s="295" t="s">
        <v>5</v>
      </c>
      <c r="B13" s="314" t="s">
        <v>584</v>
      </c>
      <c r="C13" s="351">
        <v>9.42</v>
      </c>
      <c r="D13" s="351">
        <v>14.85</v>
      </c>
      <c r="E13" s="351">
        <v>9.42</v>
      </c>
      <c r="F13" s="328"/>
      <c r="G13" s="328"/>
      <c r="H13" s="329"/>
      <c r="I13" s="352">
        <v>70</v>
      </c>
      <c r="J13" s="353">
        <v>35</v>
      </c>
      <c r="K13" s="353">
        <v>7</v>
      </c>
      <c r="L13" s="323">
        <f>F13*I13</f>
        <v>0</v>
      </c>
      <c r="M13" s="323">
        <f aca="true" t="shared" si="0" ref="M13:N16">J13*G13</f>
        <v>0</v>
      </c>
      <c r="N13" s="325">
        <f t="shared" si="0"/>
        <v>0</v>
      </c>
      <c r="O13" s="341">
        <f>L13+M13+N13</f>
        <v>0</v>
      </c>
      <c r="P13" s="333">
        <f aca="true" t="shared" si="1" ref="P13:R15">I13*0.2</f>
        <v>14</v>
      </c>
      <c r="Q13" s="334">
        <f t="shared" si="1"/>
        <v>7</v>
      </c>
      <c r="R13" s="334">
        <f t="shared" si="1"/>
        <v>1.4000000000000001</v>
      </c>
      <c r="S13" s="357">
        <f aca="true" t="shared" si="2" ref="S13:U16">P13*F13</f>
        <v>0</v>
      </c>
      <c r="T13" s="357">
        <f t="shared" si="2"/>
        <v>0</v>
      </c>
      <c r="U13" s="357">
        <f t="shared" si="2"/>
        <v>0</v>
      </c>
      <c r="V13" s="337">
        <f>S13+T13+U13</f>
        <v>0</v>
      </c>
      <c r="W13" s="338">
        <f>V13+O13</f>
        <v>0</v>
      </c>
    </row>
    <row r="14" spans="1:23" ht="57" customHeight="1">
      <c r="A14" s="295" t="s">
        <v>6</v>
      </c>
      <c r="B14" s="314" t="s">
        <v>585</v>
      </c>
      <c r="C14" s="351">
        <v>17.03</v>
      </c>
      <c r="D14" s="351">
        <v>17.03</v>
      </c>
      <c r="E14" s="351">
        <v>17.03</v>
      </c>
      <c r="F14" s="328"/>
      <c r="G14" s="328"/>
      <c r="H14" s="329"/>
      <c r="I14" s="352">
        <v>95</v>
      </c>
      <c r="J14" s="353">
        <v>65</v>
      </c>
      <c r="K14" s="353">
        <v>11</v>
      </c>
      <c r="L14" s="323">
        <f>F14*I14</f>
        <v>0</v>
      </c>
      <c r="M14" s="323">
        <f t="shared" si="0"/>
        <v>0</v>
      </c>
      <c r="N14" s="325">
        <f t="shared" si="0"/>
        <v>0</v>
      </c>
      <c r="O14" s="341">
        <f>L14+M14+N14</f>
        <v>0</v>
      </c>
      <c r="P14" s="333">
        <f t="shared" si="1"/>
        <v>19</v>
      </c>
      <c r="Q14" s="334">
        <f t="shared" si="1"/>
        <v>13</v>
      </c>
      <c r="R14" s="334">
        <f t="shared" si="1"/>
        <v>2.2</v>
      </c>
      <c r="S14" s="357">
        <f t="shared" si="2"/>
        <v>0</v>
      </c>
      <c r="T14" s="357">
        <f t="shared" si="2"/>
        <v>0</v>
      </c>
      <c r="U14" s="357">
        <f t="shared" si="2"/>
        <v>0</v>
      </c>
      <c r="V14" s="337">
        <f>S14+T14+U14</f>
        <v>0</v>
      </c>
      <c r="W14" s="338">
        <f>V14+O14</f>
        <v>0</v>
      </c>
    </row>
    <row r="15" spans="1:23" ht="57" customHeight="1">
      <c r="A15" s="295" t="s">
        <v>7</v>
      </c>
      <c r="B15" s="314" t="s">
        <v>586</v>
      </c>
      <c r="C15" s="351">
        <v>0</v>
      </c>
      <c r="D15" s="351">
        <v>14.85</v>
      </c>
      <c r="E15" s="351">
        <v>0</v>
      </c>
      <c r="F15" s="328"/>
      <c r="G15" s="328"/>
      <c r="H15" s="329"/>
      <c r="I15" s="352">
        <v>0</v>
      </c>
      <c r="J15" s="353">
        <v>55</v>
      </c>
      <c r="K15" s="353">
        <v>0</v>
      </c>
      <c r="L15" s="323">
        <f>F15*I15</f>
        <v>0</v>
      </c>
      <c r="M15" s="323">
        <f t="shared" si="0"/>
        <v>0</v>
      </c>
      <c r="N15" s="325">
        <f t="shared" si="0"/>
        <v>0</v>
      </c>
      <c r="O15" s="341">
        <f>L15+M15+N15</f>
        <v>0</v>
      </c>
      <c r="P15" s="333">
        <f t="shared" si="1"/>
        <v>0</v>
      </c>
      <c r="Q15" s="334">
        <f t="shared" si="1"/>
        <v>11</v>
      </c>
      <c r="R15" s="334">
        <f t="shared" si="1"/>
        <v>0</v>
      </c>
      <c r="S15" s="357">
        <f t="shared" si="2"/>
        <v>0</v>
      </c>
      <c r="T15" s="357">
        <f t="shared" si="2"/>
        <v>0</v>
      </c>
      <c r="U15" s="357">
        <f t="shared" si="2"/>
        <v>0</v>
      </c>
      <c r="V15" s="337">
        <f>S15+T15+U15</f>
        <v>0</v>
      </c>
      <c r="W15" s="338">
        <f>V15+O15</f>
        <v>0</v>
      </c>
    </row>
    <row r="16" spans="1:23" ht="120.75" thickBot="1">
      <c r="A16" s="295" t="s">
        <v>13</v>
      </c>
      <c r="B16" s="314" t="s">
        <v>588</v>
      </c>
      <c r="C16" s="351">
        <v>18</v>
      </c>
      <c r="D16" s="351">
        <v>17.5</v>
      </c>
      <c r="E16" s="351">
        <v>18</v>
      </c>
      <c r="F16" s="328"/>
      <c r="G16" s="328"/>
      <c r="H16" s="329"/>
      <c r="I16" s="354">
        <v>57</v>
      </c>
      <c r="J16" s="355">
        <v>45</v>
      </c>
      <c r="K16" s="355">
        <v>27</v>
      </c>
      <c r="L16" s="324">
        <f>F16*I16</f>
        <v>0</v>
      </c>
      <c r="M16" s="324">
        <f t="shared" si="0"/>
        <v>0</v>
      </c>
      <c r="N16" s="326">
        <f t="shared" si="0"/>
        <v>0</v>
      </c>
      <c r="O16" s="342">
        <f>L16+M16+N16</f>
        <v>0</v>
      </c>
      <c r="P16" s="336">
        <f>I16*0.5</f>
        <v>28.5</v>
      </c>
      <c r="Q16" s="335">
        <f>J16*0.5</f>
        <v>22.5</v>
      </c>
      <c r="R16" s="335">
        <f>K16*0.5</f>
        <v>13.5</v>
      </c>
      <c r="S16" s="358">
        <f t="shared" si="2"/>
        <v>0</v>
      </c>
      <c r="T16" s="358">
        <f t="shared" si="2"/>
        <v>0</v>
      </c>
      <c r="U16" s="358">
        <f t="shared" si="2"/>
        <v>0</v>
      </c>
      <c r="V16" s="339">
        <f>S16+T16+U16</f>
        <v>0</v>
      </c>
      <c r="W16" s="340">
        <f>V16+O16</f>
        <v>0</v>
      </c>
    </row>
    <row r="17" spans="1:18" ht="23.25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30"/>
      <c r="P17" s="312"/>
      <c r="Q17" s="312"/>
      <c r="R17" s="312"/>
    </row>
    <row r="18" spans="1:22" ht="15" customHeight="1">
      <c r="A18" s="306"/>
      <c r="B18" s="302"/>
      <c r="C18" s="303"/>
      <c r="D18" s="303"/>
      <c r="E18" s="303"/>
      <c r="F18" s="300"/>
      <c r="G18" s="300"/>
      <c r="H18" s="300"/>
      <c r="I18" s="300"/>
      <c r="J18" s="300"/>
      <c r="K18" s="300"/>
      <c r="L18" s="300"/>
      <c r="M18" s="301"/>
      <c r="N18" s="301"/>
      <c r="O18" s="299"/>
      <c r="P18" s="299"/>
      <c r="Q18" s="299"/>
      <c r="R18" s="299"/>
      <c r="S18" s="300"/>
      <c r="T18" s="301"/>
      <c r="U18" s="301"/>
      <c r="V18" s="299"/>
    </row>
    <row r="19" spans="6:22" ht="15">
      <c r="F19" s="300"/>
      <c r="G19" s="300"/>
      <c r="H19" s="300"/>
      <c r="I19" s="305"/>
      <c r="J19" s="300"/>
      <c r="K19" s="300"/>
      <c r="L19" s="300"/>
      <c r="M19" s="301"/>
      <c r="N19" s="301"/>
      <c r="O19" s="299"/>
      <c r="P19" s="299"/>
      <c r="Q19" s="299"/>
      <c r="R19" s="299"/>
      <c r="S19" s="300"/>
      <c r="T19" s="301"/>
      <c r="U19" s="301"/>
      <c r="V19" s="299"/>
    </row>
    <row r="20" spans="1:22" ht="15">
      <c r="A20" s="367"/>
      <c r="F20" s="300"/>
      <c r="G20" s="300"/>
      <c r="H20" s="300"/>
      <c r="I20" s="300"/>
      <c r="J20" s="300"/>
      <c r="K20" s="300"/>
      <c r="L20" s="300"/>
      <c r="M20" s="301"/>
      <c r="N20" s="301"/>
      <c r="O20" s="299"/>
      <c r="P20" s="299"/>
      <c r="Q20" s="299"/>
      <c r="R20" s="299"/>
      <c r="S20" s="300"/>
      <c r="T20" s="301"/>
      <c r="U20" s="301"/>
      <c r="V20" s="299"/>
    </row>
    <row r="21" spans="1:22" ht="53.25" customHeight="1">
      <c r="A21" s="367"/>
      <c r="B21" s="304" t="s">
        <v>562</v>
      </c>
      <c r="C21" s="298" t="s">
        <v>12</v>
      </c>
      <c r="D21" s="303"/>
      <c r="E21" s="303"/>
      <c r="F21" s="300"/>
      <c r="G21" s="300"/>
      <c r="H21" s="300"/>
      <c r="I21" s="300"/>
      <c r="J21" s="300"/>
      <c r="K21" s="300"/>
      <c r="L21" s="300"/>
      <c r="M21" s="301"/>
      <c r="N21" s="301"/>
      <c r="O21" s="299"/>
      <c r="P21" s="299"/>
      <c r="Q21" s="299"/>
      <c r="R21" s="299"/>
      <c r="S21" s="300"/>
      <c r="T21" s="301"/>
      <c r="U21" s="301"/>
      <c r="V21" s="299"/>
    </row>
  </sheetData>
  <sheetProtection/>
  <protectedRanges>
    <protectedRange password="D2AF" sqref="B12:B16" name="Rozstęp1_4"/>
  </protectedRanges>
  <mergeCells count="23">
    <mergeCell ref="A6:B6"/>
    <mergeCell ref="E8:E9"/>
    <mergeCell ref="K8:K9"/>
    <mergeCell ref="N8:N9"/>
    <mergeCell ref="R8:R9"/>
    <mergeCell ref="L8:L9"/>
    <mergeCell ref="I8:I9"/>
    <mergeCell ref="A11:B11"/>
    <mergeCell ref="A20:A21"/>
    <mergeCell ref="C8:C9"/>
    <mergeCell ref="P7:V7"/>
    <mergeCell ref="P8:P9"/>
    <mergeCell ref="Q8:Q9"/>
    <mergeCell ref="S8:S9"/>
    <mergeCell ref="U8:U9"/>
    <mergeCell ref="A2:W2"/>
    <mergeCell ref="A8:A9"/>
    <mergeCell ref="M8:M9"/>
    <mergeCell ref="D8:D9"/>
    <mergeCell ref="T8:T9"/>
    <mergeCell ref="J8:J9"/>
    <mergeCell ref="B8:B9"/>
    <mergeCell ref="I7:O7"/>
  </mergeCells>
  <dataValidations count="1">
    <dataValidation operator="greaterThan" allowBlank="1" showInputMessage="1" showErrorMessage="1" sqref="F12:G16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8" r:id="rId1"/>
  <headerFooter>
    <oddFooter>&amp;R&amp;P</oddFooter>
  </headerFooter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18</v>
      </c>
      <c r="C4" s="4"/>
      <c r="D4" s="5"/>
      <c r="E4" s="6" t="s">
        <v>19</v>
      </c>
      <c r="F4" s="411" t="s">
        <v>20</v>
      </c>
      <c r="G4" s="411"/>
      <c r="J4" s="3" t="s">
        <v>18</v>
      </c>
      <c r="K4" s="4"/>
      <c r="L4" s="5"/>
      <c r="M4" s="6" t="s">
        <v>19</v>
      </c>
      <c r="N4" s="407" t="s">
        <v>21</v>
      </c>
      <c r="O4" s="407"/>
      <c r="S4" s="7" t="s">
        <v>22</v>
      </c>
      <c r="T4" s="8"/>
      <c r="U4" s="8"/>
      <c r="V4" s="9"/>
    </row>
    <row r="5" spans="2:28" ht="40.5">
      <c r="B5" s="408" t="s">
        <v>23</v>
      </c>
      <c r="C5" s="409" t="s">
        <v>24</v>
      </c>
      <c r="D5" s="409" t="s">
        <v>25</v>
      </c>
      <c r="E5" s="410" t="s">
        <v>26</v>
      </c>
      <c r="F5" s="10" t="s">
        <v>27</v>
      </c>
      <c r="G5" s="408" t="s">
        <v>23</v>
      </c>
      <c r="J5" s="408" t="s">
        <v>28</v>
      </c>
      <c r="K5" s="409" t="s">
        <v>24</v>
      </c>
      <c r="L5" s="409" t="s">
        <v>25</v>
      </c>
      <c r="M5" s="410" t="s">
        <v>26</v>
      </c>
      <c r="N5" s="11"/>
      <c r="O5" s="408" t="s">
        <v>29</v>
      </c>
      <c r="S5" s="12"/>
      <c r="T5" s="13" t="s">
        <v>30</v>
      </c>
      <c r="U5" s="14">
        <f>U7+U12+U16+U21+U27+U33+U39</f>
        <v>193.87000000000003</v>
      </c>
      <c r="V5" s="15">
        <f>V7+V12+V16+V21+V27+V33+V39</f>
        <v>74.21000000000001</v>
      </c>
      <c r="X5" t="s">
        <v>31</v>
      </c>
      <c r="Y5" t="s">
        <v>31</v>
      </c>
      <c r="AA5">
        <v>35</v>
      </c>
      <c r="AB5">
        <v>25</v>
      </c>
    </row>
    <row r="6" spans="2:31" ht="27" thickBot="1">
      <c r="B6" s="408"/>
      <c r="C6" s="409"/>
      <c r="D6" s="409"/>
      <c r="E6" s="410"/>
      <c r="F6" s="16" t="s">
        <v>32</v>
      </c>
      <c r="G6" s="408"/>
      <c r="J6" s="408"/>
      <c r="K6" s="409"/>
      <c r="L6" s="409"/>
      <c r="M6" s="410"/>
      <c r="N6" s="17" t="s">
        <v>33</v>
      </c>
      <c r="O6" s="408"/>
      <c r="S6" s="12"/>
      <c r="T6" s="18"/>
      <c r="U6" s="19" t="s">
        <v>20</v>
      </c>
      <c r="V6" s="20" t="s">
        <v>34</v>
      </c>
      <c r="X6" s="19" t="s">
        <v>20</v>
      </c>
      <c r="Y6" s="20" t="s">
        <v>34</v>
      </c>
      <c r="AA6" s="21" t="s">
        <v>35</v>
      </c>
      <c r="AB6" s="22" t="s">
        <v>35</v>
      </c>
      <c r="AD6" s="21" t="s">
        <v>36</v>
      </c>
      <c r="AE6" s="22" t="s">
        <v>36</v>
      </c>
    </row>
    <row r="7" spans="2:33" ht="27" thickBot="1">
      <c r="B7" s="23" t="s">
        <v>37</v>
      </c>
      <c r="C7" s="24" t="s">
        <v>38</v>
      </c>
      <c r="D7" s="23" t="s">
        <v>37</v>
      </c>
      <c r="E7" s="25" t="s">
        <v>38</v>
      </c>
      <c r="F7" s="24" t="s">
        <v>38</v>
      </c>
      <c r="G7" s="23"/>
      <c r="J7" s="23" t="s">
        <v>37</v>
      </c>
      <c r="K7" s="24" t="s">
        <v>38</v>
      </c>
      <c r="L7" s="23" t="s">
        <v>37</v>
      </c>
      <c r="M7" s="25" t="s">
        <v>38</v>
      </c>
      <c r="N7" s="23" t="s">
        <v>37</v>
      </c>
      <c r="O7" s="23"/>
      <c r="S7" s="26" t="s">
        <v>18</v>
      </c>
      <c r="T7" s="27" t="s">
        <v>39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40</v>
      </c>
      <c r="D8" s="33" t="s">
        <v>41</v>
      </c>
      <c r="E8" s="34" t="s">
        <v>42</v>
      </c>
      <c r="F8" s="35">
        <v>0.4</v>
      </c>
      <c r="G8" s="36">
        <v>33</v>
      </c>
      <c r="J8" s="37">
        <v>33</v>
      </c>
      <c r="K8" s="38" t="s">
        <v>40</v>
      </c>
      <c r="L8" s="38" t="s">
        <v>41</v>
      </c>
      <c r="M8" s="39" t="s">
        <v>42</v>
      </c>
      <c r="N8" s="40">
        <v>0.17</v>
      </c>
      <c r="O8" s="41">
        <v>33</v>
      </c>
      <c r="R8" s="42" t="s">
        <v>40</v>
      </c>
      <c r="S8" s="8"/>
      <c r="T8" s="43" t="s">
        <v>43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40</v>
      </c>
      <c r="D9" s="33" t="s">
        <v>44</v>
      </c>
      <c r="E9" s="34" t="s">
        <v>45</v>
      </c>
      <c r="F9" s="35">
        <v>5.4</v>
      </c>
      <c r="G9" s="36">
        <v>32</v>
      </c>
      <c r="J9" s="37">
        <v>32</v>
      </c>
      <c r="K9" s="38" t="s">
        <v>40</v>
      </c>
      <c r="L9" s="38" t="s">
        <v>44</v>
      </c>
      <c r="M9" s="39" t="s">
        <v>45</v>
      </c>
      <c r="N9" s="40">
        <v>2.2</v>
      </c>
      <c r="O9" s="41">
        <v>32</v>
      </c>
      <c r="R9" s="48" t="s">
        <v>46</v>
      </c>
      <c r="S9" s="49"/>
      <c r="T9" s="50" t="s">
        <v>47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40</v>
      </c>
      <c r="D10" s="33" t="s">
        <v>48</v>
      </c>
      <c r="E10" s="34" t="s">
        <v>49</v>
      </c>
      <c r="F10" s="35">
        <v>0.25</v>
      </c>
      <c r="G10" s="36">
        <v>34</v>
      </c>
      <c r="J10" s="37">
        <v>34</v>
      </c>
      <c r="K10" s="38" t="s">
        <v>40</v>
      </c>
      <c r="L10" s="38" t="s">
        <v>48</v>
      </c>
      <c r="M10" s="39" t="s">
        <v>49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40</v>
      </c>
      <c r="D11" s="33" t="s">
        <v>50</v>
      </c>
      <c r="E11" s="34" t="s">
        <v>51</v>
      </c>
      <c r="F11" s="35">
        <v>0.5</v>
      </c>
      <c r="G11" s="36">
        <v>35</v>
      </c>
      <c r="J11" s="37">
        <v>35</v>
      </c>
      <c r="K11" s="38" t="s">
        <v>40</v>
      </c>
      <c r="L11" s="38" t="s">
        <v>50</v>
      </c>
      <c r="M11" s="39" t="s">
        <v>51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40</v>
      </c>
      <c r="D12" s="33" t="s">
        <v>52</v>
      </c>
      <c r="E12" s="34" t="s">
        <v>53</v>
      </c>
      <c r="F12" s="35">
        <v>1.8</v>
      </c>
      <c r="G12" s="36">
        <v>36</v>
      </c>
      <c r="J12" s="37">
        <v>36</v>
      </c>
      <c r="K12" s="38" t="s">
        <v>40</v>
      </c>
      <c r="L12" s="38" t="s">
        <v>52</v>
      </c>
      <c r="M12" s="39" t="s">
        <v>53</v>
      </c>
      <c r="N12" s="40">
        <v>0.85</v>
      </c>
      <c r="O12" s="41">
        <v>36</v>
      </c>
      <c r="S12" s="26" t="s">
        <v>54</v>
      </c>
      <c r="T12" s="27" t="s">
        <v>39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40</v>
      </c>
      <c r="D13" s="33" t="s">
        <v>55</v>
      </c>
      <c r="E13" s="34" t="s">
        <v>56</v>
      </c>
      <c r="F13" s="35">
        <v>1.2</v>
      </c>
      <c r="G13" s="36">
        <v>37</v>
      </c>
      <c r="J13" s="37">
        <v>37</v>
      </c>
      <c r="K13" s="38" t="s">
        <v>40</v>
      </c>
      <c r="L13" s="38" t="s">
        <v>55</v>
      </c>
      <c r="M13" s="39" t="s">
        <v>56</v>
      </c>
      <c r="N13" s="40">
        <v>0.85</v>
      </c>
      <c r="O13" s="41">
        <v>37</v>
      </c>
      <c r="R13" s="57" t="s">
        <v>14</v>
      </c>
      <c r="S13" s="58"/>
      <c r="T13" s="59" t="s">
        <v>43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40</v>
      </c>
      <c r="D14" s="33" t="s">
        <v>57</v>
      </c>
      <c r="E14" s="34" t="s">
        <v>58</v>
      </c>
      <c r="F14" s="35">
        <v>1.05</v>
      </c>
      <c r="G14" s="36">
        <v>38</v>
      </c>
      <c r="J14" s="37">
        <v>38</v>
      </c>
      <c r="K14" s="38" t="s">
        <v>40</v>
      </c>
      <c r="L14" s="38" t="s">
        <v>57</v>
      </c>
      <c r="M14" s="39" t="s">
        <v>58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40</v>
      </c>
      <c r="D15" s="33" t="s">
        <v>59</v>
      </c>
      <c r="E15" s="34" t="s">
        <v>60</v>
      </c>
      <c r="F15" s="35">
        <v>0.1</v>
      </c>
      <c r="G15" s="36">
        <v>39</v>
      </c>
      <c r="J15" s="37">
        <v>39</v>
      </c>
      <c r="K15" s="38" t="s">
        <v>40</v>
      </c>
      <c r="L15" s="38" t="s">
        <v>59</v>
      </c>
      <c r="M15" s="39" t="s">
        <v>60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40</v>
      </c>
      <c r="D16" s="33" t="s">
        <v>61</v>
      </c>
      <c r="E16" s="34" t="s">
        <v>62</v>
      </c>
      <c r="F16" s="35">
        <v>1</v>
      </c>
      <c r="G16" s="36">
        <v>40</v>
      </c>
      <c r="J16" s="37">
        <v>40</v>
      </c>
      <c r="K16" s="38" t="s">
        <v>40</v>
      </c>
      <c r="L16" s="38" t="s">
        <v>61</v>
      </c>
      <c r="M16" s="39" t="s">
        <v>62</v>
      </c>
      <c r="N16" s="40">
        <v>0.08</v>
      </c>
      <c r="O16" s="41">
        <v>40</v>
      </c>
      <c r="S16" s="26" t="s">
        <v>63</v>
      </c>
      <c r="T16" s="27" t="s">
        <v>39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64</v>
      </c>
      <c r="C17" s="33" t="s">
        <v>40</v>
      </c>
      <c r="D17" s="33" t="s">
        <v>65</v>
      </c>
      <c r="E17" s="34" t="s">
        <v>66</v>
      </c>
      <c r="F17" s="35">
        <v>0.35</v>
      </c>
      <c r="G17" s="36" t="s">
        <v>64</v>
      </c>
      <c r="J17" s="37" t="s">
        <v>64</v>
      </c>
      <c r="K17" s="38" t="s">
        <v>40</v>
      </c>
      <c r="L17" s="38" t="s">
        <v>65</v>
      </c>
      <c r="M17" s="39" t="s">
        <v>66</v>
      </c>
      <c r="N17" s="40">
        <v>0.25</v>
      </c>
      <c r="O17" s="41" t="s">
        <v>64</v>
      </c>
      <c r="R17" s="66" t="s">
        <v>67</v>
      </c>
      <c r="S17" s="67"/>
      <c r="T17" s="43" t="s">
        <v>43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68</v>
      </c>
      <c r="C18" s="33" t="s">
        <v>40</v>
      </c>
      <c r="D18" s="33" t="s">
        <v>69</v>
      </c>
      <c r="E18" s="34" t="s">
        <v>70</v>
      </c>
      <c r="F18" s="35">
        <v>0.5</v>
      </c>
      <c r="G18" s="36" t="s">
        <v>68</v>
      </c>
      <c r="J18" s="37" t="s">
        <v>68</v>
      </c>
      <c r="K18" s="38" t="s">
        <v>40</v>
      </c>
      <c r="L18" s="38" t="s">
        <v>69</v>
      </c>
      <c r="M18" s="39" t="s">
        <v>70</v>
      </c>
      <c r="N18" s="40">
        <v>0.25</v>
      </c>
      <c r="O18" s="41" t="s">
        <v>68</v>
      </c>
      <c r="R18" s="68" t="s">
        <v>71</v>
      </c>
      <c r="S18" s="69"/>
      <c r="T18" s="50" t="s">
        <v>47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72</v>
      </c>
      <c r="C19" s="33" t="s">
        <v>40</v>
      </c>
      <c r="D19" s="33" t="s">
        <v>73</v>
      </c>
      <c r="E19" s="34" t="s">
        <v>74</v>
      </c>
      <c r="F19" s="35">
        <v>0.5</v>
      </c>
      <c r="G19" s="36" t="s">
        <v>72</v>
      </c>
      <c r="J19" s="37" t="s">
        <v>72</v>
      </c>
      <c r="K19" s="38" t="s">
        <v>40</v>
      </c>
      <c r="L19" s="38" t="s">
        <v>73</v>
      </c>
      <c r="M19" s="39" t="s">
        <v>74</v>
      </c>
      <c r="N19" s="40"/>
      <c r="O19" s="70" t="s">
        <v>72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75</v>
      </c>
      <c r="C20" s="33" t="s">
        <v>40</v>
      </c>
      <c r="D20" s="33" t="s">
        <v>76</v>
      </c>
      <c r="E20" s="34" t="s">
        <v>77</v>
      </c>
      <c r="F20" s="35">
        <v>0.15</v>
      </c>
      <c r="G20" s="36" t="s">
        <v>75</v>
      </c>
      <c r="J20" s="37" t="s">
        <v>75</v>
      </c>
      <c r="K20" s="38" t="s">
        <v>40</v>
      </c>
      <c r="L20" s="38" t="s">
        <v>76</v>
      </c>
      <c r="M20" s="39" t="s">
        <v>77</v>
      </c>
      <c r="N20" s="40"/>
      <c r="O20" s="70" t="s">
        <v>75</v>
      </c>
      <c r="S20" s="12"/>
      <c r="T20" s="62"/>
      <c r="U20" s="63"/>
      <c r="V20" s="64"/>
      <c r="X20" s="54"/>
      <c r="Y20" s="54"/>
    </row>
    <row r="21" spans="2:33" ht="27" thickBot="1">
      <c r="B21" s="32" t="s">
        <v>78</v>
      </c>
      <c r="C21" s="33" t="s">
        <v>40</v>
      </c>
      <c r="D21" s="33" t="s">
        <v>73</v>
      </c>
      <c r="E21" s="34" t="s">
        <v>74</v>
      </c>
      <c r="F21" s="35">
        <v>1.6</v>
      </c>
      <c r="G21" s="36" t="s">
        <v>78</v>
      </c>
      <c r="J21" s="37" t="s">
        <v>78</v>
      </c>
      <c r="K21" s="38" t="s">
        <v>40</v>
      </c>
      <c r="L21" s="38" t="s">
        <v>73</v>
      </c>
      <c r="M21" s="39" t="s">
        <v>74</v>
      </c>
      <c r="N21" s="40"/>
      <c r="O21" s="70" t="s">
        <v>78</v>
      </c>
      <c r="S21" s="26" t="s">
        <v>79</v>
      </c>
      <c r="T21" s="27" t="s">
        <v>39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40</v>
      </c>
      <c r="D22" s="33" t="s">
        <v>80</v>
      </c>
      <c r="E22" s="34" t="s">
        <v>40</v>
      </c>
      <c r="F22" s="35">
        <v>0.4</v>
      </c>
      <c r="G22" s="36">
        <v>41</v>
      </c>
      <c r="J22" s="37">
        <v>41</v>
      </c>
      <c r="K22" s="38" t="s">
        <v>40</v>
      </c>
      <c r="L22" s="38" t="s">
        <v>80</v>
      </c>
      <c r="M22" s="39" t="s">
        <v>40</v>
      </c>
      <c r="N22" s="40">
        <v>0.13</v>
      </c>
      <c r="O22" s="41">
        <v>41</v>
      </c>
      <c r="R22" s="66" t="s">
        <v>81</v>
      </c>
      <c r="S22" s="67"/>
      <c r="T22" s="43" t="s">
        <v>43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40</v>
      </c>
      <c r="D23" s="33" t="s">
        <v>82</v>
      </c>
      <c r="E23" s="34"/>
      <c r="F23" s="35">
        <v>0.1</v>
      </c>
      <c r="G23" s="36">
        <v>191</v>
      </c>
      <c r="J23" s="37">
        <v>191</v>
      </c>
      <c r="K23" s="38" t="s">
        <v>40</v>
      </c>
      <c r="L23" s="38" t="s">
        <v>82</v>
      </c>
      <c r="M23" s="39"/>
      <c r="N23" s="40"/>
      <c r="O23" s="70">
        <v>191</v>
      </c>
      <c r="R23" s="71" t="s">
        <v>83</v>
      </c>
      <c r="S23" s="12"/>
      <c r="T23" s="72" t="s">
        <v>47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40</v>
      </c>
      <c r="D24" s="33" t="s">
        <v>84</v>
      </c>
      <c r="E24" s="34"/>
      <c r="F24" s="35">
        <v>0.1</v>
      </c>
      <c r="G24" s="36">
        <v>195</v>
      </c>
      <c r="J24" s="37">
        <v>195</v>
      </c>
      <c r="K24" s="38" t="s">
        <v>40</v>
      </c>
      <c r="L24" s="38" t="s">
        <v>84</v>
      </c>
      <c r="M24" s="39"/>
      <c r="N24" s="40"/>
      <c r="O24" s="70">
        <v>195</v>
      </c>
      <c r="R24" s="68" t="s">
        <v>85</v>
      </c>
      <c r="S24" s="69"/>
      <c r="T24" s="50" t="s">
        <v>86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40</v>
      </c>
      <c r="D25" s="33" t="s">
        <v>87</v>
      </c>
      <c r="E25" s="34"/>
      <c r="F25" s="35">
        <v>0.1</v>
      </c>
      <c r="G25" s="36">
        <v>192</v>
      </c>
      <c r="J25" s="37">
        <v>192</v>
      </c>
      <c r="K25" s="38" t="s">
        <v>40</v>
      </c>
      <c r="L25" s="38" t="s">
        <v>87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40</v>
      </c>
      <c r="D26" s="33" t="s">
        <v>88</v>
      </c>
      <c r="E26" s="34"/>
      <c r="F26" s="35">
        <v>0.3</v>
      </c>
      <c r="G26" s="36">
        <v>193</v>
      </c>
      <c r="J26" s="37">
        <v>193</v>
      </c>
      <c r="K26" s="38" t="s">
        <v>40</v>
      </c>
      <c r="L26" s="38" t="s">
        <v>88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40</v>
      </c>
      <c r="D27" s="33" t="s">
        <v>89</v>
      </c>
      <c r="E27" s="34"/>
      <c r="F27" s="35">
        <v>0.1</v>
      </c>
      <c r="G27" s="36">
        <v>194</v>
      </c>
      <c r="J27" s="37">
        <v>194</v>
      </c>
      <c r="K27" s="38" t="s">
        <v>40</v>
      </c>
      <c r="L27" s="38" t="s">
        <v>89</v>
      </c>
      <c r="M27" s="39"/>
      <c r="N27" s="40"/>
      <c r="O27" s="70">
        <v>194</v>
      </c>
      <c r="S27" s="26" t="s">
        <v>90</v>
      </c>
      <c r="T27" s="27" t="s">
        <v>39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412" t="s">
        <v>91</v>
      </c>
      <c r="D28" s="412"/>
      <c r="E28" s="412"/>
      <c r="F28" s="76">
        <v>2</v>
      </c>
      <c r="G28" s="75"/>
      <c r="J28" s="75"/>
      <c r="K28" s="412" t="s">
        <v>91</v>
      </c>
      <c r="L28" s="412"/>
      <c r="M28" s="412"/>
      <c r="N28" s="76">
        <v>1</v>
      </c>
      <c r="O28" s="77"/>
      <c r="R28" s="66" t="s">
        <v>92</v>
      </c>
      <c r="S28" s="67"/>
      <c r="T28" s="43" t="s">
        <v>43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93</v>
      </c>
      <c r="S29" s="12"/>
      <c r="T29" s="72" t="s">
        <v>47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94</v>
      </c>
      <c r="S30" s="69"/>
      <c r="T30" s="50" t="s">
        <v>86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95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408" t="s">
        <v>96</v>
      </c>
      <c r="C33" s="409" t="s">
        <v>24</v>
      </c>
      <c r="D33" s="409" t="s">
        <v>25</v>
      </c>
      <c r="E33" s="410" t="s">
        <v>26</v>
      </c>
      <c r="F33" s="10" t="s">
        <v>27</v>
      </c>
      <c r="G33" s="408" t="s">
        <v>97</v>
      </c>
      <c r="J33" s="79" t="s">
        <v>95</v>
      </c>
      <c r="K33" s="80"/>
      <c r="L33" s="5"/>
      <c r="M33" s="5"/>
      <c r="N33" s="5"/>
      <c r="O33" s="5"/>
      <c r="S33" s="26" t="s">
        <v>98</v>
      </c>
      <c r="T33" s="27" t="s">
        <v>39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408"/>
      <c r="C34" s="409"/>
      <c r="D34" s="409"/>
      <c r="E34" s="410"/>
      <c r="F34" s="16" t="s">
        <v>99</v>
      </c>
      <c r="G34" s="408"/>
      <c r="J34" s="408" t="s">
        <v>96</v>
      </c>
      <c r="K34" s="409" t="s">
        <v>24</v>
      </c>
      <c r="L34" s="409" t="s">
        <v>25</v>
      </c>
      <c r="M34" s="410" t="s">
        <v>26</v>
      </c>
      <c r="N34" s="11"/>
      <c r="O34" s="408" t="s">
        <v>97</v>
      </c>
      <c r="R34" s="66" t="s">
        <v>100</v>
      </c>
      <c r="S34" s="67"/>
      <c r="T34" s="43" t="s">
        <v>43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37</v>
      </c>
      <c r="C35" s="24" t="s">
        <v>38</v>
      </c>
      <c r="D35" s="23" t="s">
        <v>37</v>
      </c>
      <c r="E35" s="25" t="s">
        <v>38</v>
      </c>
      <c r="F35" s="24" t="s">
        <v>38</v>
      </c>
      <c r="G35" s="23" t="s">
        <v>37</v>
      </c>
      <c r="J35" s="408"/>
      <c r="K35" s="409"/>
      <c r="L35" s="409"/>
      <c r="M35" s="410"/>
      <c r="N35" s="81" t="s">
        <v>21</v>
      </c>
      <c r="O35" s="408"/>
      <c r="R35" s="71" t="s">
        <v>101</v>
      </c>
      <c r="S35" s="12"/>
      <c r="T35" s="72" t="s">
        <v>47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46</v>
      </c>
      <c r="D36" s="83" t="s">
        <v>44</v>
      </c>
      <c r="E36" s="84" t="s">
        <v>45</v>
      </c>
      <c r="F36" s="35">
        <v>1.15</v>
      </c>
      <c r="G36" s="85">
        <v>15</v>
      </c>
      <c r="J36" s="23" t="s">
        <v>37</v>
      </c>
      <c r="K36" s="24" t="s">
        <v>38</v>
      </c>
      <c r="L36" s="23" t="s">
        <v>37</v>
      </c>
      <c r="M36" s="25" t="s">
        <v>38</v>
      </c>
      <c r="N36" s="23" t="s">
        <v>37</v>
      </c>
      <c r="O36" s="23" t="s">
        <v>37</v>
      </c>
      <c r="R36" s="71" t="s">
        <v>102</v>
      </c>
      <c r="S36" s="12"/>
      <c r="T36" s="72" t="s">
        <v>86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46</v>
      </c>
      <c r="D37" s="83" t="s">
        <v>103</v>
      </c>
      <c r="E37" s="84" t="s">
        <v>104</v>
      </c>
      <c r="F37" s="35">
        <v>0.25</v>
      </c>
      <c r="G37" s="85">
        <v>16</v>
      </c>
      <c r="J37" s="86">
        <v>15</v>
      </c>
      <c r="K37" s="87" t="s">
        <v>46</v>
      </c>
      <c r="L37" s="87" t="s">
        <v>44</v>
      </c>
      <c r="M37" s="88" t="s">
        <v>45</v>
      </c>
      <c r="N37" s="40">
        <v>0.15</v>
      </c>
      <c r="O37" s="89">
        <v>15</v>
      </c>
      <c r="R37" s="68" t="s">
        <v>105</v>
      </c>
      <c r="S37" s="69"/>
      <c r="T37" s="50" t="s">
        <v>106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46</v>
      </c>
      <c r="D38" s="83" t="s">
        <v>107</v>
      </c>
      <c r="E38" s="84" t="s">
        <v>108</v>
      </c>
      <c r="F38" s="35">
        <v>0.7</v>
      </c>
      <c r="G38" s="85">
        <v>17</v>
      </c>
      <c r="J38" s="86">
        <v>16</v>
      </c>
      <c r="K38" s="87" t="s">
        <v>46</v>
      </c>
      <c r="L38" s="87" t="s">
        <v>103</v>
      </c>
      <c r="M38" s="88" t="s">
        <v>104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46</v>
      </c>
      <c r="D39" s="83" t="s">
        <v>109</v>
      </c>
      <c r="E39" s="84" t="s">
        <v>110</v>
      </c>
      <c r="F39" s="35">
        <v>2.8</v>
      </c>
      <c r="G39" s="85">
        <v>18</v>
      </c>
      <c r="J39" s="86">
        <v>17</v>
      </c>
      <c r="K39" s="87" t="s">
        <v>46</v>
      </c>
      <c r="L39" s="87" t="s">
        <v>107</v>
      </c>
      <c r="M39" s="88" t="s">
        <v>108</v>
      </c>
      <c r="N39" s="40"/>
      <c r="O39" s="90">
        <v>17</v>
      </c>
      <c r="S39" s="26" t="s">
        <v>111</v>
      </c>
      <c r="T39" s="27" t="s">
        <v>39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46</v>
      </c>
      <c r="D40" s="83" t="s">
        <v>112</v>
      </c>
      <c r="E40" s="84" t="s">
        <v>113</v>
      </c>
      <c r="F40" s="35">
        <v>1.8</v>
      </c>
      <c r="G40" s="85">
        <v>19</v>
      </c>
      <c r="J40" s="86">
        <v>18</v>
      </c>
      <c r="K40" s="87" t="s">
        <v>46</v>
      </c>
      <c r="L40" s="87" t="s">
        <v>109</v>
      </c>
      <c r="M40" s="88" t="s">
        <v>110</v>
      </c>
      <c r="N40" s="40">
        <v>1.45</v>
      </c>
      <c r="O40" s="89">
        <v>18</v>
      </c>
      <c r="R40" s="66" t="s">
        <v>15</v>
      </c>
      <c r="S40" s="67"/>
      <c r="T40" s="43" t="s">
        <v>43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46</v>
      </c>
      <c r="D41" s="83" t="s">
        <v>114</v>
      </c>
      <c r="E41" s="84" t="s">
        <v>115</v>
      </c>
      <c r="F41" s="35">
        <v>0.7</v>
      </c>
      <c r="G41" s="85">
        <v>20</v>
      </c>
      <c r="J41" s="86">
        <v>19</v>
      </c>
      <c r="K41" s="87" t="s">
        <v>46</v>
      </c>
      <c r="L41" s="87" t="s">
        <v>112</v>
      </c>
      <c r="M41" s="88" t="s">
        <v>113</v>
      </c>
      <c r="N41" s="40">
        <v>0.8</v>
      </c>
      <c r="O41" s="90">
        <v>19</v>
      </c>
      <c r="R41" s="68" t="s">
        <v>116</v>
      </c>
      <c r="S41" s="69"/>
      <c r="T41" s="50" t="s">
        <v>47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46</v>
      </c>
      <c r="D42" s="83" t="s">
        <v>117</v>
      </c>
      <c r="E42" s="84" t="s">
        <v>118</v>
      </c>
      <c r="F42" s="35">
        <v>1.25</v>
      </c>
      <c r="G42" s="85">
        <v>21</v>
      </c>
      <c r="J42" s="86">
        <v>20</v>
      </c>
      <c r="K42" s="87" t="s">
        <v>46</v>
      </c>
      <c r="L42" s="87" t="s">
        <v>114</v>
      </c>
      <c r="M42" s="88" t="s">
        <v>115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46</v>
      </c>
      <c r="D43" s="83" t="s">
        <v>119</v>
      </c>
      <c r="E43" s="84" t="s">
        <v>120</v>
      </c>
      <c r="F43" s="35">
        <v>1.45</v>
      </c>
      <c r="G43" s="85">
        <v>22</v>
      </c>
      <c r="J43" s="86">
        <v>21</v>
      </c>
      <c r="K43" s="87" t="s">
        <v>46</v>
      </c>
      <c r="L43" s="87" t="s">
        <v>117</v>
      </c>
      <c r="M43" s="88" t="s">
        <v>118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46</v>
      </c>
      <c r="D44" s="83" t="s">
        <v>121</v>
      </c>
      <c r="E44" s="84" t="s">
        <v>122</v>
      </c>
      <c r="F44" s="35">
        <v>0.45</v>
      </c>
      <c r="G44" s="85">
        <v>23</v>
      </c>
      <c r="J44" s="86">
        <v>22</v>
      </c>
      <c r="K44" s="87" t="s">
        <v>46</v>
      </c>
      <c r="L44" s="87" t="s">
        <v>119</v>
      </c>
      <c r="M44" s="88" t="s">
        <v>120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46</v>
      </c>
      <c r="D45" s="83" t="s">
        <v>123</v>
      </c>
      <c r="E45" s="84" t="s">
        <v>124</v>
      </c>
      <c r="F45" s="35">
        <v>0.15</v>
      </c>
      <c r="G45" s="85">
        <v>29</v>
      </c>
      <c r="J45" s="86">
        <v>23</v>
      </c>
      <c r="K45" s="87" t="s">
        <v>46</v>
      </c>
      <c r="L45" s="87" t="s">
        <v>121</v>
      </c>
      <c r="M45" s="88" t="s">
        <v>122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125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46</v>
      </c>
      <c r="D46" s="83" t="s">
        <v>126</v>
      </c>
      <c r="E46" s="84" t="s">
        <v>127</v>
      </c>
      <c r="F46" s="35">
        <v>0.2</v>
      </c>
      <c r="G46" s="85">
        <v>25</v>
      </c>
      <c r="J46" s="86">
        <v>29</v>
      </c>
      <c r="K46" s="87" t="s">
        <v>46</v>
      </c>
      <c r="L46" s="87" t="s">
        <v>123</v>
      </c>
      <c r="M46" s="88" t="s">
        <v>124</v>
      </c>
      <c r="N46" s="40"/>
      <c r="O46" s="90">
        <v>29</v>
      </c>
    </row>
    <row r="47" spans="2:33" ht="26.25">
      <c r="B47" s="82">
        <v>26</v>
      </c>
      <c r="C47" s="83" t="s">
        <v>46</v>
      </c>
      <c r="D47" s="83" t="s">
        <v>128</v>
      </c>
      <c r="E47" s="84" t="s">
        <v>129</v>
      </c>
      <c r="F47" s="35">
        <v>0.25</v>
      </c>
      <c r="G47" s="85">
        <v>26</v>
      </c>
      <c r="J47" s="86">
        <v>25</v>
      </c>
      <c r="K47" s="87" t="s">
        <v>46</v>
      </c>
      <c r="L47" s="87" t="s">
        <v>126</v>
      </c>
      <c r="M47" s="88" t="s">
        <v>127</v>
      </c>
      <c r="N47" s="40"/>
      <c r="O47" s="90">
        <v>25</v>
      </c>
      <c r="AE47" s="30" t="s">
        <v>130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46</v>
      </c>
      <c r="D48" s="83" t="s">
        <v>131</v>
      </c>
      <c r="E48" s="84" t="s">
        <v>132</v>
      </c>
      <c r="F48" s="35">
        <v>0.15</v>
      </c>
      <c r="G48" s="85">
        <v>27</v>
      </c>
      <c r="J48" s="86">
        <v>26</v>
      </c>
      <c r="K48" s="87" t="s">
        <v>46</v>
      </c>
      <c r="L48" s="87" t="s">
        <v>128</v>
      </c>
      <c r="M48" s="88" t="s">
        <v>129</v>
      </c>
      <c r="N48" s="40"/>
      <c r="O48" s="90">
        <v>26</v>
      </c>
    </row>
    <row r="49" spans="2:15" ht="26.25">
      <c r="B49" s="82">
        <v>28</v>
      </c>
      <c r="C49" s="83" t="s">
        <v>46</v>
      </c>
      <c r="D49" s="83" t="s">
        <v>133</v>
      </c>
      <c r="E49" s="84" t="s">
        <v>134</v>
      </c>
      <c r="F49" s="35">
        <v>0.35</v>
      </c>
      <c r="G49" s="85">
        <v>28</v>
      </c>
      <c r="J49" s="86">
        <v>27</v>
      </c>
      <c r="K49" s="87" t="s">
        <v>46</v>
      </c>
      <c r="L49" s="87" t="s">
        <v>131</v>
      </c>
      <c r="M49" s="88" t="s">
        <v>132</v>
      </c>
      <c r="N49" s="40">
        <v>0.15</v>
      </c>
      <c r="O49" s="89">
        <v>27</v>
      </c>
    </row>
    <row r="50" spans="2:15" ht="26.25">
      <c r="B50" s="82" t="s">
        <v>135</v>
      </c>
      <c r="C50" s="83" t="s">
        <v>46</v>
      </c>
      <c r="D50" s="83" t="s">
        <v>136</v>
      </c>
      <c r="E50" s="84" t="s">
        <v>137</v>
      </c>
      <c r="F50" s="35">
        <v>0.55</v>
      </c>
      <c r="G50" s="85" t="s">
        <v>135</v>
      </c>
      <c r="J50" s="86">
        <v>28</v>
      </c>
      <c r="K50" s="87" t="s">
        <v>46</v>
      </c>
      <c r="L50" s="87" t="s">
        <v>133</v>
      </c>
      <c r="M50" s="88" t="s">
        <v>134</v>
      </c>
      <c r="N50" s="40"/>
      <c r="O50" s="90">
        <v>28</v>
      </c>
    </row>
    <row r="51" spans="2:15" ht="26.25">
      <c r="B51" s="82">
        <v>30</v>
      </c>
      <c r="C51" s="83" t="s">
        <v>46</v>
      </c>
      <c r="D51" s="83" t="s">
        <v>138</v>
      </c>
      <c r="E51" s="84" t="s">
        <v>139</v>
      </c>
      <c r="F51" s="94">
        <v>0.3</v>
      </c>
      <c r="G51" s="85">
        <v>30</v>
      </c>
      <c r="J51" s="86" t="s">
        <v>135</v>
      </c>
      <c r="K51" s="87" t="s">
        <v>46</v>
      </c>
      <c r="L51" s="87" t="s">
        <v>136</v>
      </c>
      <c r="M51" s="88" t="s">
        <v>137</v>
      </c>
      <c r="N51" s="40"/>
      <c r="O51" s="90" t="s">
        <v>135</v>
      </c>
    </row>
    <row r="52" spans="2:15" ht="26.25">
      <c r="B52" s="82">
        <v>31</v>
      </c>
      <c r="C52" s="83" t="s">
        <v>46</v>
      </c>
      <c r="D52" s="83" t="s">
        <v>140</v>
      </c>
      <c r="E52" s="84" t="s">
        <v>141</v>
      </c>
      <c r="F52" s="94">
        <v>0.5</v>
      </c>
      <c r="G52" s="85">
        <v>31</v>
      </c>
      <c r="J52" s="86">
        <v>30</v>
      </c>
      <c r="K52" s="87" t="s">
        <v>46</v>
      </c>
      <c r="L52" s="87" t="s">
        <v>138</v>
      </c>
      <c r="M52" s="88" t="s">
        <v>139</v>
      </c>
      <c r="N52" s="40">
        <v>0.15</v>
      </c>
      <c r="O52" s="89">
        <v>30</v>
      </c>
    </row>
    <row r="53" spans="2:15" ht="26.25">
      <c r="B53" s="82" t="s">
        <v>142</v>
      </c>
      <c r="C53" s="83" t="s">
        <v>46</v>
      </c>
      <c r="D53" s="83" t="s">
        <v>143</v>
      </c>
      <c r="E53" s="84" t="s">
        <v>144</v>
      </c>
      <c r="F53" s="94">
        <v>0.25</v>
      </c>
      <c r="G53" s="85" t="s">
        <v>142</v>
      </c>
      <c r="J53" s="86">
        <v>31</v>
      </c>
      <c r="K53" s="87" t="s">
        <v>46</v>
      </c>
      <c r="L53" s="87" t="s">
        <v>140</v>
      </c>
      <c r="M53" s="88" t="s">
        <v>141</v>
      </c>
      <c r="N53" s="40">
        <v>0.25</v>
      </c>
      <c r="O53" s="89">
        <v>31</v>
      </c>
    </row>
    <row r="54" spans="2:15" ht="26.25">
      <c r="B54" s="95">
        <v>183</v>
      </c>
      <c r="C54" s="83" t="s">
        <v>46</v>
      </c>
      <c r="D54" s="96" t="s">
        <v>145</v>
      </c>
      <c r="E54" s="97" t="s">
        <v>146</v>
      </c>
      <c r="F54" s="35">
        <v>0.13</v>
      </c>
      <c r="G54" s="98">
        <v>183</v>
      </c>
      <c r="J54" s="86" t="s">
        <v>142</v>
      </c>
      <c r="K54" s="87" t="s">
        <v>46</v>
      </c>
      <c r="L54" s="87" t="s">
        <v>143</v>
      </c>
      <c r="M54" s="88" t="s">
        <v>144</v>
      </c>
      <c r="N54" s="40"/>
      <c r="O54" s="90" t="s">
        <v>142</v>
      </c>
    </row>
    <row r="55" spans="2:15" ht="26.25">
      <c r="B55" s="95">
        <v>184</v>
      </c>
      <c r="C55" s="83" t="s">
        <v>46</v>
      </c>
      <c r="D55" s="96">
        <v>391</v>
      </c>
      <c r="E55" s="97" t="s">
        <v>147</v>
      </c>
      <c r="F55" s="94">
        <v>0.6</v>
      </c>
      <c r="G55" s="98">
        <v>184</v>
      </c>
      <c r="J55" s="99">
        <v>183</v>
      </c>
      <c r="K55" s="87" t="s">
        <v>46</v>
      </c>
      <c r="L55" s="100" t="s">
        <v>145</v>
      </c>
      <c r="M55" s="101" t="s">
        <v>146</v>
      </c>
      <c r="N55" s="40"/>
      <c r="O55" s="102">
        <v>183</v>
      </c>
    </row>
    <row r="56" spans="2:15" ht="26.25">
      <c r="B56" s="95">
        <v>185</v>
      </c>
      <c r="C56" s="83" t="s">
        <v>46</v>
      </c>
      <c r="D56" s="96" t="s">
        <v>148</v>
      </c>
      <c r="E56" s="97" t="s">
        <v>149</v>
      </c>
      <c r="F56" s="94">
        <v>0.2</v>
      </c>
      <c r="G56" s="98">
        <v>185</v>
      </c>
      <c r="J56" s="99">
        <v>184</v>
      </c>
      <c r="K56" s="87" t="s">
        <v>46</v>
      </c>
      <c r="L56" s="100">
        <v>391</v>
      </c>
      <c r="M56" s="101" t="s">
        <v>147</v>
      </c>
      <c r="N56" s="40"/>
      <c r="O56" s="102">
        <v>184</v>
      </c>
    </row>
    <row r="57" spans="2:15" ht="26.25">
      <c r="B57" s="95">
        <v>186</v>
      </c>
      <c r="C57" s="83" t="s">
        <v>46</v>
      </c>
      <c r="D57" s="96">
        <v>210</v>
      </c>
      <c r="E57" s="97" t="s">
        <v>150</v>
      </c>
      <c r="F57" s="94">
        <v>0.3</v>
      </c>
      <c r="G57" s="98">
        <v>186</v>
      </c>
      <c r="J57" s="99">
        <v>185</v>
      </c>
      <c r="K57" s="87" t="s">
        <v>46</v>
      </c>
      <c r="L57" s="100" t="s">
        <v>148</v>
      </c>
      <c r="M57" s="101" t="s">
        <v>149</v>
      </c>
      <c r="N57" s="40"/>
      <c r="O57" s="102">
        <v>185</v>
      </c>
    </row>
    <row r="58" spans="2:15" ht="26.25">
      <c r="B58" s="75"/>
      <c r="C58" s="412" t="s">
        <v>91</v>
      </c>
      <c r="D58" s="412"/>
      <c r="E58" s="412"/>
      <c r="F58" s="76">
        <v>2</v>
      </c>
      <c r="G58" s="103"/>
      <c r="J58" s="99">
        <v>186</v>
      </c>
      <c r="K58" s="87" t="s">
        <v>46</v>
      </c>
      <c r="L58" s="100">
        <v>210</v>
      </c>
      <c r="M58" s="101" t="s">
        <v>150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412" t="s">
        <v>91</v>
      </c>
      <c r="L59" s="412"/>
      <c r="M59" s="412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54</v>
      </c>
      <c r="C62" s="4"/>
      <c r="D62" s="5"/>
      <c r="E62" s="6" t="s">
        <v>151</v>
      </c>
      <c r="F62" s="411" t="s">
        <v>20</v>
      </c>
      <c r="G62" s="411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408" t="s">
        <v>23</v>
      </c>
      <c r="C64" s="409" t="s">
        <v>24</v>
      </c>
      <c r="D64" s="409" t="s">
        <v>25</v>
      </c>
      <c r="E64" s="410" t="s">
        <v>26</v>
      </c>
      <c r="F64" s="10" t="s">
        <v>27</v>
      </c>
      <c r="G64" s="408" t="s">
        <v>23</v>
      </c>
      <c r="J64" s="3" t="s">
        <v>54</v>
      </c>
      <c r="K64" s="4"/>
      <c r="L64" s="5"/>
      <c r="M64" s="6" t="s">
        <v>151</v>
      </c>
      <c r="N64" s="407" t="s">
        <v>21</v>
      </c>
      <c r="O64" s="407"/>
    </row>
    <row r="65" spans="2:15" ht="27" thickBot="1">
      <c r="B65" s="408"/>
      <c r="C65" s="409"/>
      <c r="D65" s="409"/>
      <c r="E65" s="410"/>
      <c r="F65" s="16" t="s">
        <v>32</v>
      </c>
      <c r="G65" s="408"/>
      <c r="J65" s="79"/>
      <c r="K65" s="80"/>
      <c r="L65" s="5"/>
      <c r="M65" s="5"/>
      <c r="N65" s="5"/>
      <c r="O65" s="5"/>
    </row>
    <row r="66" spans="2:15" ht="26.25">
      <c r="B66" s="23" t="s">
        <v>37</v>
      </c>
      <c r="C66" s="24" t="s">
        <v>38</v>
      </c>
      <c r="D66" s="23" t="s">
        <v>37</v>
      </c>
      <c r="E66" s="25" t="s">
        <v>38</v>
      </c>
      <c r="F66" s="24" t="s">
        <v>38</v>
      </c>
      <c r="G66" s="23"/>
      <c r="J66" s="408" t="s">
        <v>28</v>
      </c>
      <c r="K66" s="409" t="s">
        <v>24</v>
      </c>
      <c r="L66" s="409" t="s">
        <v>25</v>
      </c>
      <c r="M66" s="410" t="s">
        <v>26</v>
      </c>
      <c r="N66" s="11"/>
      <c r="O66" s="408" t="s">
        <v>29</v>
      </c>
    </row>
    <row r="67" spans="2:15" ht="26.25">
      <c r="B67" s="32">
        <v>112</v>
      </c>
      <c r="C67" s="33" t="s">
        <v>14</v>
      </c>
      <c r="D67" s="33" t="s">
        <v>152</v>
      </c>
      <c r="E67" s="34" t="s">
        <v>153</v>
      </c>
      <c r="F67" s="35">
        <v>3.3</v>
      </c>
      <c r="G67" s="104">
        <v>112</v>
      </c>
      <c r="J67" s="408"/>
      <c r="K67" s="409"/>
      <c r="L67" s="409"/>
      <c r="M67" s="410"/>
      <c r="N67" s="17" t="s">
        <v>33</v>
      </c>
      <c r="O67" s="408"/>
    </row>
    <row r="68" spans="2:15" ht="45">
      <c r="B68" s="32">
        <v>113</v>
      </c>
      <c r="C68" s="33" t="s">
        <v>14</v>
      </c>
      <c r="D68" s="33" t="s">
        <v>154</v>
      </c>
      <c r="E68" s="34" t="s">
        <v>155</v>
      </c>
      <c r="F68" s="35">
        <v>2.5</v>
      </c>
      <c r="G68" s="104">
        <v>113</v>
      </c>
      <c r="J68" s="23" t="s">
        <v>37</v>
      </c>
      <c r="K68" s="24" t="s">
        <v>38</v>
      </c>
      <c r="L68" s="23" t="s">
        <v>37</v>
      </c>
      <c r="M68" s="25" t="s">
        <v>38</v>
      </c>
      <c r="N68" s="23" t="s">
        <v>37</v>
      </c>
      <c r="O68" s="105"/>
    </row>
    <row r="69" spans="2:15" ht="26.25">
      <c r="B69" s="32">
        <v>114</v>
      </c>
      <c r="C69" s="33" t="s">
        <v>14</v>
      </c>
      <c r="D69" s="33" t="s">
        <v>156</v>
      </c>
      <c r="E69" s="34" t="s">
        <v>157</v>
      </c>
      <c r="F69" s="35">
        <v>0.9</v>
      </c>
      <c r="G69" s="104">
        <v>114</v>
      </c>
      <c r="J69" s="32">
        <v>112</v>
      </c>
      <c r="K69" s="33" t="s">
        <v>14</v>
      </c>
      <c r="L69" s="33" t="s">
        <v>152</v>
      </c>
      <c r="M69" s="34" t="s">
        <v>153</v>
      </c>
      <c r="N69" s="40">
        <v>1.5</v>
      </c>
      <c r="O69" s="106">
        <v>112</v>
      </c>
    </row>
    <row r="70" spans="2:15" ht="45.75" thickBot="1">
      <c r="B70" s="32" t="s">
        <v>158</v>
      </c>
      <c r="C70" s="33" t="s">
        <v>14</v>
      </c>
      <c r="D70" s="33" t="s">
        <v>156</v>
      </c>
      <c r="E70" s="34" t="s">
        <v>159</v>
      </c>
      <c r="F70" s="35">
        <v>0.35</v>
      </c>
      <c r="G70" s="104" t="s">
        <v>158</v>
      </c>
      <c r="J70" s="32">
        <v>113</v>
      </c>
      <c r="K70" s="33" t="s">
        <v>14</v>
      </c>
      <c r="L70" s="33" t="s">
        <v>154</v>
      </c>
      <c r="M70" s="34" t="s">
        <v>155</v>
      </c>
      <c r="N70" s="40">
        <v>0.65</v>
      </c>
      <c r="O70" s="106">
        <v>113</v>
      </c>
    </row>
    <row r="71" spans="2:15" ht="26.25">
      <c r="B71" s="32">
        <v>115</v>
      </c>
      <c r="C71" s="33" t="s">
        <v>14</v>
      </c>
      <c r="D71" s="33" t="s">
        <v>160</v>
      </c>
      <c r="E71" s="34" t="s">
        <v>161</v>
      </c>
      <c r="F71" s="35">
        <v>0.87</v>
      </c>
      <c r="G71" s="104">
        <v>115</v>
      </c>
      <c r="J71" s="32">
        <v>114</v>
      </c>
      <c r="K71" s="33" t="s">
        <v>14</v>
      </c>
      <c r="L71" s="33" t="s">
        <v>156</v>
      </c>
      <c r="M71" s="34" t="s">
        <v>157</v>
      </c>
      <c r="N71" s="107"/>
      <c r="O71" s="108"/>
    </row>
    <row r="72" spans="2:15" ht="33.75">
      <c r="B72" s="32">
        <v>116</v>
      </c>
      <c r="C72" s="33" t="s">
        <v>14</v>
      </c>
      <c r="D72" s="33" t="s">
        <v>162</v>
      </c>
      <c r="E72" s="34" t="s">
        <v>163</v>
      </c>
      <c r="F72" s="35">
        <v>1.25</v>
      </c>
      <c r="G72" s="104">
        <v>116</v>
      </c>
      <c r="J72" s="32" t="s">
        <v>158</v>
      </c>
      <c r="K72" s="33" t="s">
        <v>14</v>
      </c>
      <c r="L72" s="33" t="s">
        <v>156</v>
      </c>
      <c r="M72" s="34" t="s">
        <v>159</v>
      </c>
      <c r="N72" s="107"/>
      <c r="O72" s="109"/>
    </row>
    <row r="73" spans="2:15" ht="26.25">
      <c r="B73" s="32">
        <v>117</v>
      </c>
      <c r="C73" s="33" t="s">
        <v>14</v>
      </c>
      <c r="D73" s="33" t="s">
        <v>164</v>
      </c>
      <c r="E73" s="34" t="s">
        <v>165</v>
      </c>
      <c r="F73" s="35">
        <v>1.5</v>
      </c>
      <c r="G73" s="104">
        <v>117</v>
      </c>
      <c r="J73" s="32">
        <v>115</v>
      </c>
      <c r="K73" s="33" t="s">
        <v>14</v>
      </c>
      <c r="L73" s="33" t="s">
        <v>160</v>
      </c>
      <c r="M73" s="34" t="s">
        <v>161</v>
      </c>
      <c r="N73" s="107"/>
      <c r="O73" s="110"/>
    </row>
    <row r="74" spans="2:15" ht="26.25">
      <c r="B74" s="32">
        <v>118</v>
      </c>
      <c r="C74" s="33" t="s">
        <v>14</v>
      </c>
      <c r="D74" s="33" t="s">
        <v>166</v>
      </c>
      <c r="E74" s="34" t="s">
        <v>167</v>
      </c>
      <c r="F74" s="35">
        <v>0.85</v>
      </c>
      <c r="G74" s="104">
        <v>118</v>
      </c>
      <c r="J74" s="32">
        <v>116</v>
      </c>
      <c r="K74" s="33" t="s">
        <v>14</v>
      </c>
      <c r="L74" s="33" t="s">
        <v>162</v>
      </c>
      <c r="M74" s="34" t="s">
        <v>163</v>
      </c>
      <c r="N74" s="40">
        <v>0.5</v>
      </c>
      <c r="O74" s="111">
        <v>116</v>
      </c>
    </row>
    <row r="75" spans="2:15" ht="26.25">
      <c r="B75" s="32">
        <v>119</v>
      </c>
      <c r="C75" s="33" t="s">
        <v>14</v>
      </c>
      <c r="D75" s="33" t="s">
        <v>168</v>
      </c>
      <c r="E75" s="34" t="s">
        <v>169</v>
      </c>
      <c r="F75" s="35">
        <v>0.75</v>
      </c>
      <c r="G75" s="104">
        <v>119</v>
      </c>
      <c r="J75" s="32">
        <v>117</v>
      </c>
      <c r="K75" s="33" t="s">
        <v>14</v>
      </c>
      <c r="L75" s="33" t="s">
        <v>164</v>
      </c>
      <c r="M75" s="34" t="s">
        <v>165</v>
      </c>
      <c r="N75" s="40">
        <v>0.4</v>
      </c>
      <c r="O75" s="110">
        <v>117</v>
      </c>
    </row>
    <row r="76" spans="2:15" ht="26.25">
      <c r="B76" s="32">
        <v>120</v>
      </c>
      <c r="C76" s="33" t="s">
        <v>14</v>
      </c>
      <c r="D76" s="33" t="s">
        <v>170</v>
      </c>
      <c r="E76" s="34" t="s">
        <v>171</v>
      </c>
      <c r="F76" s="35">
        <v>0.25</v>
      </c>
      <c r="G76" s="104">
        <v>120</v>
      </c>
      <c r="J76" s="32">
        <v>118</v>
      </c>
      <c r="K76" s="33" t="s">
        <v>14</v>
      </c>
      <c r="L76" s="33" t="s">
        <v>166</v>
      </c>
      <c r="M76" s="34" t="s">
        <v>167</v>
      </c>
      <c r="N76" s="40">
        <v>0.7</v>
      </c>
      <c r="O76" s="110">
        <v>118</v>
      </c>
    </row>
    <row r="77" spans="2:15" ht="33.75">
      <c r="B77" s="32">
        <v>121</v>
      </c>
      <c r="C77" s="33" t="s">
        <v>14</v>
      </c>
      <c r="D77" s="33" t="s">
        <v>172</v>
      </c>
      <c r="E77" s="34" t="s">
        <v>173</v>
      </c>
      <c r="F77" s="35">
        <v>1</v>
      </c>
      <c r="G77" s="104">
        <v>121</v>
      </c>
      <c r="J77" s="32">
        <v>119</v>
      </c>
      <c r="K77" s="33" t="s">
        <v>14</v>
      </c>
      <c r="L77" s="33" t="s">
        <v>168</v>
      </c>
      <c r="M77" s="34" t="s">
        <v>169</v>
      </c>
      <c r="N77" s="40">
        <v>0.4</v>
      </c>
      <c r="O77" s="110">
        <v>119</v>
      </c>
    </row>
    <row r="78" spans="2:15" ht="26.25">
      <c r="B78" s="32">
        <v>122</v>
      </c>
      <c r="C78" s="33" t="s">
        <v>14</v>
      </c>
      <c r="D78" s="33" t="s">
        <v>174</v>
      </c>
      <c r="E78" s="34" t="s">
        <v>175</v>
      </c>
      <c r="F78" s="35">
        <v>1.7</v>
      </c>
      <c r="G78" s="104">
        <v>122</v>
      </c>
      <c r="J78" s="32">
        <v>120</v>
      </c>
      <c r="K78" s="33" t="s">
        <v>14</v>
      </c>
      <c r="L78" s="33" t="s">
        <v>170</v>
      </c>
      <c r="M78" s="34" t="s">
        <v>171</v>
      </c>
      <c r="N78" s="40">
        <v>0.15</v>
      </c>
      <c r="O78" s="110">
        <v>120</v>
      </c>
    </row>
    <row r="79" spans="2:15" ht="33.75">
      <c r="B79" s="32" t="s">
        <v>176</v>
      </c>
      <c r="C79" s="33" t="s">
        <v>14</v>
      </c>
      <c r="D79" s="33" t="s">
        <v>174</v>
      </c>
      <c r="E79" s="34" t="s">
        <v>177</v>
      </c>
      <c r="F79" s="35">
        <v>0.7</v>
      </c>
      <c r="G79" s="104" t="s">
        <v>176</v>
      </c>
      <c r="J79" s="32">
        <v>121</v>
      </c>
      <c r="K79" s="33" t="s">
        <v>14</v>
      </c>
      <c r="L79" s="33" t="s">
        <v>172</v>
      </c>
      <c r="M79" s="34" t="s">
        <v>173</v>
      </c>
      <c r="N79" s="40">
        <v>0.25</v>
      </c>
      <c r="O79" s="110">
        <v>121</v>
      </c>
    </row>
    <row r="80" spans="2:15" ht="26.25">
      <c r="B80" s="32">
        <v>123</v>
      </c>
      <c r="C80" s="33" t="s">
        <v>14</v>
      </c>
      <c r="D80" s="33" t="s">
        <v>178</v>
      </c>
      <c r="E80" s="34" t="s">
        <v>179</v>
      </c>
      <c r="F80" s="35">
        <v>0.06</v>
      </c>
      <c r="G80" s="104">
        <v>123</v>
      </c>
      <c r="J80" s="32">
        <v>122</v>
      </c>
      <c r="K80" s="33" t="s">
        <v>14</v>
      </c>
      <c r="L80" s="33" t="s">
        <v>174</v>
      </c>
      <c r="M80" s="34" t="s">
        <v>175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14</v>
      </c>
      <c r="D81" s="33" t="s">
        <v>180</v>
      </c>
      <c r="E81" s="34" t="s">
        <v>181</v>
      </c>
      <c r="F81" s="35">
        <v>2.2</v>
      </c>
      <c r="G81" s="104">
        <v>124</v>
      </c>
      <c r="J81" s="32" t="s">
        <v>176</v>
      </c>
      <c r="K81" s="33" t="s">
        <v>14</v>
      </c>
      <c r="L81" s="33" t="s">
        <v>174</v>
      </c>
      <c r="M81" s="34" t="s">
        <v>177</v>
      </c>
      <c r="N81" s="40">
        <v>0.3</v>
      </c>
      <c r="O81" s="106" t="s">
        <v>176</v>
      </c>
    </row>
    <row r="82" spans="2:15" ht="27" thickBot="1">
      <c r="B82" s="32">
        <v>125</v>
      </c>
      <c r="C82" s="33" t="s">
        <v>14</v>
      </c>
      <c r="D82" s="33" t="s">
        <v>182</v>
      </c>
      <c r="E82" s="34" t="s">
        <v>183</v>
      </c>
      <c r="F82" s="35">
        <v>1.38</v>
      </c>
      <c r="G82" s="104">
        <v>125</v>
      </c>
      <c r="J82" s="32">
        <v>123</v>
      </c>
      <c r="K82" s="33" t="s">
        <v>14</v>
      </c>
      <c r="L82" s="33" t="s">
        <v>178</v>
      </c>
      <c r="M82" s="34" t="s">
        <v>179</v>
      </c>
      <c r="N82" s="107"/>
      <c r="O82" s="112"/>
    </row>
    <row r="83" spans="2:15" ht="27" thickBot="1">
      <c r="B83" s="32">
        <v>126</v>
      </c>
      <c r="C83" s="33" t="s">
        <v>14</v>
      </c>
      <c r="D83" s="33" t="s">
        <v>184</v>
      </c>
      <c r="E83" s="34" t="s">
        <v>185</v>
      </c>
      <c r="F83" s="35">
        <v>0.25</v>
      </c>
      <c r="G83" s="104">
        <v>126</v>
      </c>
      <c r="J83" s="32">
        <v>124</v>
      </c>
      <c r="K83" s="33" t="s">
        <v>14</v>
      </c>
      <c r="L83" s="33" t="s">
        <v>180</v>
      </c>
      <c r="M83" s="34" t="s">
        <v>181</v>
      </c>
      <c r="N83" s="40">
        <v>0.75</v>
      </c>
      <c r="O83" s="113">
        <v>124</v>
      </c>
    </row>
    <row r="84" spans="2:15" ht="26.25">
      <c r="B84" s="32">
        <v>127</v>
      </c>
      <c r="C84" s="33" t="s">
        <v>14</v>
      </c>
      <c r="D84" s="33" t="s">
        <v>186</v>
      </c>
      <c r="E84" s="34" t="s">
        <v>187</v>
      </c>
      <c r="F84" s="35">
        <v>0.55</v>
      </c>
      <c r="G84" s="104">
        <v>127</v>
      </c>
      <c r="J84" s="32">
        <v>125</v>
      </c>
      <c r="K84" s="33" t="s">
        <v>14</v>
      </c>
      <c r="L84" s="33" t="s">
        <v>182</v>
      </c>
      <c r="M84" s="34" t="s">
        <v>183</v>
      </c>
      <c r="N84" s="107"/>
      <c r="O84" s="108"/>
    </row>
    <row r="85" spans="2:15" ht="27" thickBot="1">
      <c r="B85" s="32">
        <v>128</v>
      </c>
      <c r="C85" s="33" t="s">
        <v>14</v>
      </c>
      <c r="D85" s="33" t="s">
        <v>188</v>
      </c>
      <c r="E85" s="34" t="s">
        <v>189</v>
      </c>
      <c r="F85" s="35">
        <v>0.25</v>
      </c>
      <c r="G85" s="104">
        <v>128</v>
      </c>
      <c r="J85" s="32">
        <v>126</v>
      </c>
      <c r="K85" s="33" t="s">
        <v>14</v>
      </c>
      <c r="L85" s="33" t="s">
        <v>184</v>
      </c>
      <c r="M85" s="34" t="s">
        <v>185</v>
      </c>
      <c r="N85" s="107"/>
      <c r="O85" s="114"/>
    </row>
    <row r="86" spans="2:15" ht="27" thickBot="1">
      <c r="B86" s="32">
        <v>129</v>
      </c>
      <c r="C86" s="33" t="s">
        <v>14</v>
      </c>
      <c r="D86" s="33" t="s">
        <v>190</v>
      </c>
      <c r="E86" s="34" t="s">
        <v>191</v>
      </c>
      <c r="F86" s="35">
        <v>0.4</v>
      </c>
      <c r="G86" s="104">
        <v>129</v>
      </c>
      <c r="J86" s="32">
        <v>127</v>
      </c>
      <c r="K86" s="33" t="s">
        <v>14</v>
      </c>
      <c r="L86" s="33" t="s">
        <v>186</v>
      </c>
      <c r="M86" s="34" t="s">
        <v>187</v>
      </c>
      <c r="N86" s="40">
        <v>0.2</v>
      </c>
      <c r="O86" s="113">
        <v>127</v>
      </c>
    </row>
    <row r="87" spans="2:15" ht="26.25">
      <c r="B87" s="32">
        <v>130</v>
      </c>
      <c r="C87" s="33" t="s">
        <v>14</v>
      </c>
      <c r="D87" s="33" t="s">
        <v>192</v>
      </c>
      <c r="E87" s="34" t="s">
        <v>193</v>
      </c>
      <c r="F87" s="35">
        <v>0.37</v>
      </c>
      <c r="G87" s="104">
        <v>130</v>
      </c>
      <c r="J87" s="32">
        <v>128</v>
      </c>
      <c r="K87" s="33" t="s">
        <v>14</v>
      </c>
      <c r="L87" s="33" t="s">
        <v>188</v>
      </c>
      <c r="M87" s="34" t="s">
        <v>189</v>
      </c>
      <c r="N87" s="107"/>
      <c r="O87" s="108"/>
    </row>
    <row r="88" spans="2:15" ht="26.25">
      <c r="B88" s="32">
        <v>131</v>
      </c>
      <c r="C88" s="33" t="s">
        <v>14</v>
      </c>
      <c r="D88" s="33" t="s">
        <v>194</v>
      </c>
      <c r="E88" s="34" t="s">
        <v>195</v>
      </c>
      <c r="F88" s="35">
        <v>0.18</v>
      </c>
      <c r="G88" s="104">
        <v>131</v>
      </c>
      <c r="J88" s="32">
        <v>129</v>
      </c>
      <c r="K88" s="33" t="s">
        <v>14</v>
      </c>
      <c r="L88" s="33" t="s">
        <v>190</v>
      </c>
      <c r="M88" s="34" t="s">
        <v>191</v>
      </c>
      <c r="N88" s="107"/>
      <c r="O88" s="109"/>
    </row>
    <row r="89" spans="2:15" ht="26.25">
      <c r="B89" s="32">
        <v>132</v>
      </c>
      <c r="C89" s="33" t="s">
        <v>14</v>
      </c>
      <c r="D89" s="33" t="s">
        <v>196</v>
      </c>
      <c r="E89" s="34" t="s">
        <v>197</v>
      </c>
      <c r="F89" s="35">
        <v>0.1</v>
      </c>
      <c r="G89" s="104">
        <v>132</v>
      </c>
      <c r="J89" s="32">
        <v>130</v>
      </c>
      <c r="K89" s="33" t="s">
        <v>14</v>
      </c>
      <c r="L89" s="33" t="s">
        <v>192</v>
      </c>
      <c r="M89" s="34" t="s">
        <v>193</v>
      </c>
      <c r="N89" s="107"/>
      <c r="O89" s="109"/>
    </row>
    <row r="90" spans="2:15" ht="26.25">
      <c r="B90" s="32">
        <v>133</v>
      </c>
      <c r="C90" s="33" t="s">
        <v>14</v>
      </c>
      <c r="D90" s="33" t="s">
        <v>198</v>
      </c>
      <c r="E90" s="34" t="s">
        <v>199</v>
      </c>
      <c r="F90" s="35">
        <v>0.05</v>
      </c>
      <c r="G90" s="104">
        <v>133</v>
      </c>
      <c r="J90" s="32">
        <v>131</v>
      </c>
      <c r="K90" s="33" t="s">
        <v>14</v>
      </c>
      <c r="L90" s="33" t="s">
        <v>194</v>
      </c>
      <c r="M90" s="34" t="s">
        <v>195</v>
      </c>
      <c r="N90" s="107"/>
      <c r="O90" s="109"/>
    </row>
    <row r="91" spans="2:15" ht="26.25">
      <c r="B91" s="32">
        <v>134</v>
      </c>
      <c r="C91" s="33" t="s">
        <v>14</v>
      </c>
      <c r="D91" s="33" t="s">
        <v>200</v>
      </c>
      <c r="E91" s="34" t="s">
        <v>201</v>
      </c>
      <c r="F91" s="35">
        <v>0.45</v>
      </c>
      <c r="G91" s="104">
        <v>134</v>
      </c>
      <c r="J91" s="32">
        <v>132</v>
      </c>
      <c r="K91" s="33" t="s">
        <v>14</v>
      </c>
      <c r="L91" s="33" t="s">
        <v>196</v>
      </c>
      <c r="M91" s="34" t="s">
        <v>197</v>
      </c>
      <c r="N91" s="107"/>
      <c r="O91" s="109"/>
    </row>
    <row r="92" spans="2:15" ht="27" thickBot="1">
      <c r="B92" s="32">
        <v>135</v>
      </c>
      <c r="C92" s="33" t="s">
        <v>14</v>
      </c>
      <c r="D92" s="33" t="s">
        <v>202</v>
      </c>
      <c r="E92" s="34" t="s">
        <v>203</v>
      </c>
      <c r="F92" s="35">
        <v>0.6</v>
      </c>
      <c r="G92" s="104">
        <v>135</v>
      </c>
      <c r="J92" s="32">
        <v>133</v>
      </c>
      <c r="K92" s="33" t="s">
        <v>14</v>
      </c>
      <c r="L92" s="33" t="s">
        <v>198</v>
      </c>
      <c r="M92" s="34" t="s">
        <v>199</v>
      </c>
      <c r="N92" s="107"/>
      <c r="O92" s="114"/>
    </row>
    <row r="93" spans="2:15" ht="27" thickBot="1">
      <c r="B93" s="32">
        <v>136</v>
      </c>
      <c r="C93" s="33" t="s">
        <v>14</v>
      </c>
      <c r="D93" s="33" t="s">
        <v>204</v>
      </c>
      <c r="E93" s="34" t="s">
        <v>205</v>
      </c>
      <c r="F93" s="35">
        <v>0.4</v>
      </c>
      <c r="G93" s="104">
        <v>136</v>
      </c>
      <c r="J93" s="32">
        <v>134</v>
      </c>
      <c r="K93" s="33" t="s">
        <v>14</v>
      </c>
      <c r="L93" s="33" t="s">
        <v>200</v>
      </c>
      <c r="M93" s="34" t="s">
        <v>201</v>
      </c>
      <c r="N93" s="40">
        <v>0.1</v>
      </c>
      <c r="O93" s="113">
        <v>134</v>
      </c>
    </row>
    <row r="94" spans="2:15" ht="26.25">
      <c r="B94" s="32">
        <v>137</v>
      </c>
      <c r="C94" s="33" t="s">
        <v>14</v>
      </c>
      <c r="D94" s="33" t="s">
        <v>206</v>
      </c>
      <c r="E94" s="34" t="s">
        <v>207</v>
      </c>
      <c r="F94" s="35">
        <v>0.37</v>
      </c>
      <c r="G94" s="104">
        <v>137</v>
      </c>
      <c r="J94" s="32">
        <v>135</v>
      </c>
      <c r="K94" s="33" t="s">
        <v>14</v>
      </c>
      <c r="L94" s="33" t="s">
        <v>202</v>
      </c>
      <c r="M94" s="34" t="s">
        <v>203</v>
      </c>
      <c r="N94" s="107"/>
      <c r="O94" s="108"/>
    </row>
    <row r="95" spans="2:15" ht="26.25">
      <c r="B95" s="32">
        <v>138</v>
      </c>
      <c r="C95" s="33" t="s">
        <v>14</v>
      </c>
      <c r="D95" s="33" t="s">
        <v>208</v>
      </c>
      <c r="E95" s="34" t="s">
        <v>209</v>
      </c>
      <c r="F95" s="35">
        <v>0.47</v>
      </c>
      <c r="G95" s="104">
        <v>138</v>
      </c>
      <c r="J95" s="32">
        <v>136</v>
      </c>
      <c r="K95" s="33" t="s">
        <v>14</v>
      </c>
      <c r="L95" s="33" t="s">
        <v>204</v>
      </c>
      <c r="M95" s="34" t="s">
        <v>205</v>
      </c>
      <c r="N95" s="107"/>
      <c r="O95" s="115"/>
    </row>
    <row r="96" spans="2:15" ht="26.25">
      <c r="B96" s="32">
        <v>139</v>
      </c>
      <c r="C96" s="33" t="s">
        <v>14</v>
      </c>
      <c r="D96" s="33" t="s">
        <v>210</v>
      </c>
      <c r="E96" s="34" t="s">
        <v>211</v>
      </c>
      <c r="F96" s="35">
        <v>0.18</v>
      </c>
      <c r="G96" s="104">
        <v>139</v>
      </c>
      <c r="J96" s="32">
        <v>137</v>
      </c>
      <c r="K96" s="33" t="s">
        <v>14</v>
      </c>
      <c r="L96" s="33" t="s">
        <v>206</v>
      </c>
      <c r="M96" s="34" t="s">
        <v>207</v>
      </c>
      <c r="N96" s="107"/>
      <c r="O96" s="109"/>
    </row>
    <row r="97" spans="2:15" ht="27" thickBot="1">
      <c r="B97" s="32">
        <v>140</v>
      </c>
      <c r="C97" s="33" t="s">
        <v>14</v>
      </c>
      <c r="D97" s="33" t="s">
        <v>212</v>
      </c>
      <c r="E97" s="34" t="s">
        <v>213</v>
      </c>
      <c r="F97" s="35">
        <v>0.17</v>
      </c>
      <c r="G97" s="104">
        <v>140</v>
      </c>
      <c r="J97" s="32">
        <v>138</v>
      </c>
      <c r="K97" s="33" t="s">
        <v>14</v>
      </c>
      <c r="L97" s="33" t="s">
        <v>208</v>
      </c>
      <c r="M97" s="34" t="s">
        <v>209</v>
      </c>
      <c r="N97" s="107"/>
      <c r="O97" s="114"/>
    </row>
    <row r="98" spans="2:15" ht="27" thickBot="1">
      <c r="B98" s="32">
        <v>141</v>
      </c>
      <c r="C98" s="33" t="s">
        <v>14</v>
      </c>
      <c r="D98" s="33" t="s">
        <v>214</v>
      </c>
      <c r="E98" s="34" t="s">
        <v>215</v>
      </c>
      <c r="F98" s="35">
        <v>0.1</v>
      </c>
      <c r="G98" s="104">
        <v>141</v>
      </c>
      <c r="J98" s="32">
        <v>139</v>
      </c>
      <c r="K98" s="33" t="s">
        <v>14</v>
      </c>
      <c r="L98" s="33" t="s">
        <v>210</v>
      </c>
      <c r="M98" s="34" t="s">
        <v>211</v>
      </c>
      <c r="N98" s="40">
        <v>0.2</v>
      </c>
      <c r="O98" s="113">
        <v>139</v>
      </c>
    </row>
    <row r="99" spans="2:15" ht="26.25">
      <c r="B99" s="32">
        <v>142</v>
      </c>
      <c r="C99" s="33" t="s">
        <v>14</v>
      </c>
      <c r="D99" s="33" t="s">
        <v>216</v>
      </c>
      <c r="E99" s="34" t="s">
        <v>217</v>
      </c>
      <c r="F99" s="35">
        <v>0.1</v>
      </c>
      <c r="G99" s="104">
        <v>142</v>
      </c>
      <c r="J99" s="32">
        <v>140</v>
      </c>
      <c r="K99" s="33" t="s">
        <v>14</v>
      </c>
      <c r="L99" s="33" t="s">
        <v>212</v>
      </c>
      <c r="M99" s="34" t="s">
        <v>213</v>
      </c>
      <c r="N99" s="107"/>
      <c r="O99" s="108"/>
    </row>
    <row r="100" spans="2:15" ht="26.25">
      <c r="B100" s="32">
        <v>143</v>
      </c>
      <c r="C100" s="33" t="s">
        <v>14</v>
      </c>
      <c r="D100" s="33" t="s">
        <v>218</v>
      </c>
      <c r="E100" s="34" t="s">
        <v>219</v>
      </c>
      <c r="F100" s="35">
        <v>0.15</v>
      </c>
      <c r="G100" s="104">
        <v>143</v>
      </c>
      <c r="J100" s="32">
        <v>141</v>
      </c>
      <c r="K100" s="33" t="s">
        <v>14</v>
      </c>
      <c r="L100" s="33" t="s">
        <v>214</v>
      </c>
      <c r="M100" s="34" t="s">
        <v>215</v>
      </c>
      <c r="N100" s="107"/>
      <c r="O100" s="109"/>
    </row>
    <row r="101" spans="2:15" ht="26.25">
      <c r="B101" s="32">
        <v>145</v>
      </c>
      <c r="C101" s="33" t="s">
        <v>14</v>
      </c>
      <c r="D101" s="33" t="s">
        <v>220</v>
      </c>
      <c r="E101" s="34" t="s">
        <v>221</v>
      </c>
      <c r="F101" s="35">
        <v>1.1</v>
      </c>
      <c r="G101" s="104">
        <v>145</v>
      </c>
      <c r="J101" s="32">
        <v>142</v>
      </c>
      <c r="K101" s="33" t="s">
        <v>14</v>
      </c>
      <c r="L101" s="33" t="s">
        <v>216</v>
      </c>
      <c r="M101" s="34" t="s">
        <v>217</v>
      </c>
      <c r="N101" s="107"/>
      <c r="O101" s="109"/>
    </row>
    <row r="102" spans="2:15" ht="27" thickBot="1">
      <c r="B102" s="32">
        <v>146</v>
      </c>
      <c r="C102" s="33" t="s">
        <v>14</v>
      </c>
      <c r="D102" s="33" t="s">
        <v>222</v>
      </c>
      <c r="E102" s="34" t="s">
        <v>223</v>
      </c>
      <c r="F102" s="35">
        <v>0.4</v>
      </c>
      <c r="G102" s="104">
        <v>146</v>
      </c>
      <c r="J102" s="32">
        <v>143</v>
      </c>
      <c r="K102" s="33" t="s">
        <v>14</v>
      </c>
      <c r="L102" s="33" t="s">
        <v>218</v>
      </c>
      <c r="M102" s="34" t="s">
        <v>219</v>
      </c>
      <c r="N102" s="107"/>
      <c r="O102" s="114"/>
    </row>
    <row r="103" spans="2:15" ht="27" thickBot="1">
      <c r="B103" s="32">
        <v>147</v>
      </c>
      <c r="C103" s="33" t="s">
        <v>14</v>
      </c>
      <c r="D103" s="33" t="s">
        <v>224</v>
      </c>
      <c r="E103" s="34" t="s">
        <v>223</v>
      </c>
      <c r="F103" s="35">
        <v>0.12</v>
      </c>
      <c r="G103" s="104">
        <v>147</v>
      </c>
      <c r="J103" s="32">
        <v>145</v>
      </c>
      <c r="K103" s="33" t="s">
        <v>14</v>
      </c>
      <c r="L103" s="33" t="s">
        <v>220</v>
      </c>
      <c r="M103" s="34" t="s">
        <v>221</v>
      </c>
      <c r="N103" s="40">
        <v>0.6</v>
      </c>
      <c r="O103" s="113">
        <v>145</v>
      </c>
    </row>
    <row r="104" spans="2:15" ht="27">
      <c r="B104" s="32" t="s">
        <v>225</v>
      </c>
      <c r="C104" s="33" t="s">
        <v>14</v>
      </c>
      <c r="D104" s="33" t="s">
        <v>226</v>
      </c>
      <c r="E104" s="34" t="s">
        <v>221</v>
      </c>
      <c r="F104" s="35">
        <v>0.26</v>
      </c>
      <c r="G104" s="104" t="s">
        <v>225</v>
      </c>
      <c r="J104" s="32">
        <v>146</v>
      </c>
      <c r="K104" s="33" t="s">
        <v>14</v>
      </c>
      <c r="L104" s="33" t="s">
        <v>222</v>
      </c>
      <c r="M104" s="34" t="s">
        <v>223</v>
      </c>
      <c r="N104" s="107"/>
      <c r="O104" s="108"/>
    </row>
    <row r="105" spans="2:15" ht="26.25">
      <c r="B105" s="32">
        <v>187</v>
      </c>
      <c r="C105" s="33" t="s">
        <v>14</v>
      </c>
      <c r="D105" s="33" t="s">
        <v>227</v>
      </c>
      <c r="E105" s="34" t="s">
        <v>228</v>
      </c>
      <c r="F105" s="35">
        <v>0.25</v>
      </c>
      <c r="G105" s="104">
        <v>187</v>
      </c>
      <c r="J105" s="32">
        <v>147</v>
      </c>
      <c r="K105" s="33" t="s">
        <v>14</v>
      </c>
      <c r="L105" s="33" t="s">
        <v>224</v>
      </c>
      <c r="M105" s="34" t="s">
        <v>223</v>
      </c>
      <c r="N105" s="107"/>
      <c r="O105" s="109"/>
    </row>
    <row r="106" spans="2:15" ht="27">
      <c r="B106" s="32">
        <v>188</v>
      </c>
      <c r="C106" s="33" t="s">
        <v>14</v>
      </c>
      <c r="D106" s="33" t="s">
        <v>229</v>
      </c>
      <c r="E106" s="34" t="s">
        <v>223</v>
      </c>
      <c r="F106" s="35">
        <v>0.16</v>
      </c>
      <c r="G106" s="104">
        <v>188</v>
      </c>
      <c r="J106" s="32" t="s">
        <v>225</v>
      </c>
      <c r="K106" s="33" t="s">
        <v>14</v>
      </c>
      <c r="L106" s="33" t="s">
        <v>226</v>
      </c>
      <c r="M106" s="34" t="s">
        <v>221</v>
      </c>
      <c r="N106" s="107"/>
      <c r="O106" s="115"/>
    </row>
    <row r="107" spans="2:15" ht="26.25">
      <c r="B107" s="32">
        <v>189</v>
      </c>
      <c r="C107" s="33" t="s">
        <v>14</v>
      </c>
      <c r="D107" s="33" t="s">
        <v>230</v>
      </c>
      <c r="E107" s="34" t="s">
        <v>223</v>
      </c>
      <c r="F107" s="35">
        <v>0.16</v>
      </c>
      <c r="G107" s="104">
        <v>189</v>
      </c>
      <c r="J107" s="32">
        <v>187</v>
      </c>
      <c r="K107" s="33" t="s">
        <v>14</v>
      </c>
      <c r="L107" s="33" t="s">
        <v>227</v>
      </c>
      <c r="M107" s="34" t="s">
        <v>228</v>
      </c>
      <c r="N107" s="107"/>
      <c r="O107" s="115"/>
    </row>
    <row r="108" spans="2:15" ht="26.25">
      <c r="B108" s="32">
        <v>190</v>
      </c>
      <c r="C108" s="33" t="s">
        <v>14</v>
      </c>
      <c r="D108" s="33" t="s">
        <v>231</v>
      </c>
      <c r="E108" s="34" t="s">
        <v>232</v>
      </c>
      <c r="F108" s="35">
        <v>0.3</v>
      </c>
      <c r="G108" s="104">
        <v>190</v>
      </c>
      <c r="J108" s="32">
        <v>188</v>
      </c>
      <c r="K108" s="33" t="s">
        <v>14</v>
      </c>
      <c r="L108" s="33" t="s">
        <v>229</v>
      </c>
      <c r="M108" s="34" t="s">
        <v>223</v>
      </c>
      <c r="N108" s="107"/>
      <c r="O108" s="109"/>
    </row>
    <row r="109" spans="2:15" ht="26.25">
      <c r="B109" s="32">
        <v>144</v>
      </c>
      <c r="C109" s="33" t="s">
        <v>14</v>
      </c>
      <c r="D109" s="33" t="s">
        <v>233</v>
      </c>
      <c r="E109" s="34" t="s">
        <v>234</v>
      </c>
      <c r="F109" s="35">
        <v>0.1</v>
      </c>
      <c r="G109" s="104">
        <v>144</v>
      </c>
      <c r="J109" s="32">
        <v>189</v>
      </c>
      <c r="K109" s="33" t="s">
        <v>14</v>
      </c>
      <c r="L109" s="33" t="s">
        <v>230</v>
      </c>
      <c r="M109" s="34" t="s">
        <v>223</v>
      </c>
      <c r="N109" s="107"/>
      <c r="O109" s="109"/>
    </row>
    <row r="110" spans="2:15" ht="27" thickBot="1">
      <c r="B110" s="32" t="s">
        <v>235</v>
      </c>
      <c r="C110" s="33" t="s">
        <v>14</v>
      </c>
      <c r="D110" s="33" t="s">
        <v>236</v>
      </c>
      <c r="E110" s="34" t="s">
        <v>237</v>
      </c>
      <c r="F110" s="35">
        <v>0.2</v>
      </c>
      <c r="G110" s="104" t="s">
        <v>235</v>
      </c>
      <c r="J110" s="32">
        <v>190</v>
      </c>
      <c r="K110" s="33" t="s">
        <v>14</v>
      </c>
      <c r="L110" s="33" t="s">
        <v>231</v>
      </c>
      <c r="M110" s="34" t="s">
        <v>232</v>
      </c>
      <c r="N110" s="107"/>
      <c r="O110" s="114"/>
    </row>
    <row r="111" spans="2:15" ht="27" thickBot="1">
      <c r="B111" s="32" t="s">
        <v>238</v>
      </c>
      <c r="C111" s="33" t="s">
        <v>14</v>
      </c>
      <c r="D111" s="33" t="s">
        <v>239</v>
      </c>
      <c r="E111" s="34" t="s">
        <v>240</v>
      </c>
      <c r="F111" s="35">
        <v>0.15</v>
      </c>
      <c r="G111" s="104" t="s">
        <v>238</v>
      </c>
      <c r="J111" s="32">
        <v>144</v>
      </c>
      <c r="K111" s="33" t="s">
        <v>14</v>
      </c>
      <c r="L111" s="33" t="s">
        <v>233</v>
      </c>
      <c r="M111" s="34" t="s">
        <v>234</v>
      </c>
      <c r="N111" s="40">
        <v>0.1</v>
      </c>
      <c r="O111" s="113">
        <v>144</v>
      </c>
    </row>
    <row r="112" spans="2:15" ht="34.5" thickBot="1">
      <c r="B112" s="32" t="s">
        <v>241</v>
      </c>
      <c r="C112" s="33" t="s">
        <v>14</v>
      </c>
      <c r="D112" s="33" t="s">
        <v>242</v>
      </c>
      <c r="E112" s="34" t="s">
        <v>243</v>
      </c>
      <c r="F112" s="35">
        <v>0.2</v>
      </c>
      <c r="G112" s="104" t="s">
        <v>241</v>
      </c>
      <c r="J112" s="32" t="s">
        <v>235</v>
      </c>
      <c r="K112" s="33" t="s">
        <v>14</v>
      </c>
      <c r="L112" s="33" t="s">
        <v>236</v>
      </c>
      <c r="M112" s="34" t="s">
        <v>237</v>
      </c>
      <c r="N112" s="107"/>
      <c r="O112" s="112"/>
    </row>
    <row r="113" spans="2:15" ht="27" thickBot="1">
      <c r="B113" s="32" t="s">
        <v>244</v>
      </c>
      <c r="C113" s="33" t="s">
        <v>14</v>
      </c>
      <c r="D113" s="33" t="s">
        <v>245</v>
      </c>
      <c r="E113" s="34" t="s">
        <v>246</v>
      </c>
      <c r="F113" s="35">
        <v>0.25</v>
      </c>
      <c r="G113" s="104" t="s">
        <v>244</v>
      </c>
      <c r="J113" s="32" t="s">
        <v>238</v>
      </c>
      <c r="K113" s="33" t="s">
        <v>14</v>
      </c>
      <c r="L113" s="33" t="s">
        <v>239</v>
      </c>
      <c r="M113" s="34" t="s">
        <v>240</v>
      </c>
      <c r="N113" s="40">
        <v>0.1</v>
      </c>
      <c r="O113" s="113" t="s">
        <v>247</v>
      </c>
    </row>
    <row r="114" spans="2:15" ht="33.75">
      <c r="B114" s="32" t="s">
        <v>248</v>
      </c>
      <c r="C114" s="33" t="s">
        <v>14</v>
      </c>
      <c r="D114" s="33" t="s">
        <v>249</v>
      </c>
      <c r="E114" s="34" t="s">
        <v>250</v>
      </c>
      <c r="F114" s="35">
        <v>0.15</v>
      </c>
      <c r="G114" s="104" t="s">
        <v>248</v>
      </c>
      <c r="J114" s="32" t="s">
        <v>241</v>
      </c>
      <c r="K114" s="33" t="s">
        <v>14</v>
      </c>
      <c r="L114" s="33" t="s">
        <v>242</v>
      </c>
      <c r="M114" s="34" t="s">
        <v>243</v>
      </c>
      <c r="N114" s="107"/>
      <c r="O114" s="108"/>
    </row>
    <row r="115" spans="2:15" ht="26.25">
      <c r="B115" s="32" t="s">
        <v>251</v>
      </c>
      <c r="C115" s="33" t="s">
        <v>14</v>
      </c>
      <c r="D115" s="33"/>
      <c r="E115" s="34" t="s">
        <v>252</v>
      </c>
      <c r="F115" s="35">
        <v>0.3</v>
      </c>
      <c r="G115" s="104" t="s">
        <v>251</v>
      </c>
      <c r="J115" s="32" t="s">
        <v>244</v>
      </c>
      <c r="K115" s="33" t="s">
        <v>14</v>
      </c>
      <c r="L115" s="33" t="s">
        <v>245</v>
      </c>
      <c r="M115" s="34" t="s">
        <v>246</v>
      </c>
      <c r="N115" s="107"/>
      <c r="O115" s="109"/>
    </row>
    <row r="116" spans="2:15" ht="26.25">
      <c r="B116" s="32" t="s">
        <v>253</v>
      </c>
      <c r="C116" s="33" t="s">
        <v>14</v>
      </c>
      <c r="D116" s="33">
        <v>337</v>
      </c>
      <c r="E116" s="34"/>
      <c r="F116" s="35">
        <v>0.2</v>
      </c>
      <c r="G116" s="104" t="s">
        <v>253</v>
      </c>
      <c r="J116" s="32" t="s">
        <v>248</v>
      </c>
      <c r="K116" s="33" t="s">
        <v>14</v>
      </c>
      <c r="L116" s="33" t="s">
        <v>249</v>
      </c>
      <c r="M116" s="34" t="s">
        <v>250</v>
      </c>
      <c r="N116" s="107"/>
      <c r="O116" s="109"/>
    </row>
    <row r="117" spans="2:15" ht="26.25">
      <c r="B117" s="75"/>
      <c r="C117" s="401" t="s">
        <v>91</v>
      </c>
      <c r="D117" s="402"/>
      <c r="E117" s="403"/>
      <c r="F117" s="76">
        <v>2.85</v>
      </c>
      <c r="G117" s="75"/>
      <c r="J117" s="32" t="s">
        <v>251</v>
      </c>
      <c r="K117" s="33" t="s">
        <v>14</v>
      </c>
      <c r="L117" s="33"/>
      <c r="M117" s="34" t="s">
        <v>252</v>
      </c>
      <c r="N117" s="107"/>
      <c r="O117" s="109"/>
    </row>
    <row r="118" spans="6:15" ht="27" thickBot="1">
      <c r="F118" s="78">
        <f>SUM(F67:F117)</f>
        <v>31.850000000000005</v>
      </c>
      <c r="J118" s="32" t="s">
        <v>253</v>
      </c>
      <c r="K118" s="33" t="s">
        <v>14</v>
      </c>
      <c r="L118" s="33">
        <v>337</v>
      </c>
      <c r="M118" s="34"/>
      <c r="N118" s="107"/>
      <c r="O118" s="114"/>
    </row>
    <row r="119" spans="10:15" ht="26.25">
      <c r="J119" s="75"/>
      <c r="K119" s="401" t="s">
        <v>91</v>
      </c>
      <c r="L119" s="402"/>
      <c r="M119" s="403"/>
      <c r="N119" s="76">
        <v>1</v>
      </c>
      <c r="O119" s="116"/>
    </row>
    <row r="120" spans="10:15" ht="26.25">
      <c r="J120" s="5"/>
      <c r="K120" s="404"/>
      <c r="L120" s="405"/>
      <c r="M120" s="406"/>
      <c r="N120" s="117">
        <f>SUM(N69:N119)</f>
        <v>8.3</v>
      </c>
      <c r="O120" s="118"/>
    </row>
    <row r="122" spans="2:16" ht="27.75">
      <c r="B122" s="119" t="s">
        <v>63</v>
      </c>
      <c r="C122" s="120"/>
      <c r="E122" s="121" t="s">
        <v>254</v>
      </c>
      <c r="F122" s="400" t="s">
        <v>20</v>
      </c>
      <c r="G122" s="400"/>
      <c r="P122" s="78">
        <f>F118+N120</f>
        <v>40.150000000000006</v>
      </c>
    </row>
    <row r="123" spans="2:3" ht="26.25">
      <c r="B123" s="122" t="s">
        <v>255</v>
      </c>
      <c r="C123" s="123"/>
    </row>
    <row r="124" spans="2:7" ht="40.5">
      <c r="B124" s="395" t="s">
        <v>23</v>
      </c>
      <c r="C124" s="395" t="s">
        <v>24</v>
      </c>
      <c r="D124" s="395" t="s">
        <v>256</v>
      </c>
      <c r="E124" s="396" t="s">
        <v>26</v>
      </c>
      <c r="F124" s="124" t="s">
        <v>27</v>
      </c>
      <c r="G124" s="395" t="s">
        <v>23</v>
      </c>
    </row>
    <row r="125" spans="2:15" ht="27.75">
      <c r="B125" s="395"/>
      <c r="C125" s="395"/>
      <c r="D125" s="395"/>
      <c r="E125" s="396"/>
      <c r="F125" s="125" t="s">
        <v>32</v>
      </c>
      <c r="G125" s="395"/>
      <c r="J125" s="119" t="s">
        <v>63</v>
      </c>
      <c r="K125" s="120"/>
      <c r="M125" s="121" t="s">
        <v>254</v>
      </c>
      <c r="N125" s="399" t="s">
        <v>21</v>
      </c>
      <c r="O125" s="399"/>
    </row>
    <row r="126" spans="2:11" ht="26.25">
      <c r="B126" s="126" t="s">
        <v>37</v>
      </c>
      <c r="C126" s="127" t="s">
        <v>38</v>
      </c>
      <c r="D126" s="126" t="s">
        <v>37</v>
      </c>
      <c r="E126" s="128" t="s">
        <v>38</v>
      </c>
      <c r="F126" s="127" t="s">
        <v>38</v>
      </c>
      <c r="G126" s="126"/>
      <c r="J126" s="122" t="s">
        <v>255</v>
      </c>
      <c r="K126" s="123"/>
    </row>
    <row r="127" spans="2:15" ht="26.25">
      <c r="B127" s="129">
        <v>161</v>
      </c>
      <c r="C127" s="130" t="s">
        <v>67</v>
      </c>
      <c r="D127" s="130" t="s">
        <v>257</v>
      </c>
      <c r="E127" s="131" t="s">
        <v>258</v>
      </c>
      <c r="F127" s="132">
        <v>2</v>
      </c>
      <c r="G127" s="133">
        <v>161</v>
      </c>
      <c r="K127" s="395" t="s">
        <v>24</v>
      </c>
      <c r="L127" s="395" t="s">
        <v>256</v>
      </c>
      <c r="M127" s="396" t="s">
        <v>26</v>
      </c>
      <c r="N127" s="134"/>
      <c r="O127" s="395" t="s">
        <v>29</v>
      </c>
    </row>
    <row r="128" spans="2:15" ht="26.25">
      <c r="B128" s="129">
        <v>162</v>
      </c>
      <c r="C128" s="130" t="s">
        <v>67</v>
      </c>
      <c r="D128" s="130" t="s">
        <v>259</v>
      </c>
      <c r="E128" s="131" t="s">
        <v>260</v>
      </c>
      <c r="F128" s="132">
        <v>2.05</v>
      </c>
      <c r="G128" s="133">
        <v>162</v>
      </c>
      <c r="K128" s="395"/>
      <c r="L128" s="395"/>
      <c r="M128" s="396"/>
      <c r="N128" s="125" t="s">
        <v>33</v>
      </c>
      <c r="O128" s="395"/>
    </row>
    <row r="129" spans="2:15" ht="26.25">
      <c r="B129" s="129" t="s">
        <v>261</v>
      </c>
      <c r="C129" s="130" t="s">
        <v>67</v>
      </c>
      <c r="D129" s="130" t="s">
        <v>262</v>
      </c>
      <c r="E129" s="131" t="s">
        <v>263</v>
      </c>
      <c r="F129" s="132">
        <v>0.15</v>
      </c>
      <c r="G129" s="133" t="s">
        <v>261</v>
      </c>
      <c r="J129" s="126" t="s">
        <v>37</v>
      </c>
      <c r="K129" s="127" t="s">
        <v>38</v>
      </c>
      <c r="L129" s="126" t="s">
        <v>37</v>
      </c>
      <c r="M129" s="128" t="s">
        <v>38</v>
      </c>
      <c r="N129" s="135" t="s">
        <v>37</v>
      </c>
      <c r="O129" s="135"/>
    </row>
    <row r="130" spans="2:15" ht="26.25">
      <c r="B130" s="129" t="s">
        <v>264</v>
      </c>
      <c r="C130" s="130" t="s">
        <v>67</v>
      </c>
      <c r="D130" s="130" t="s">
        <v>242</v>
      </c>
      <c r="E130" s="131" t="s">
        <v>265</v>
      </c>
      <c r="F130" s="132">
        <v>0.1</v>
      </c>
      <c r="G130" s="133" t="s">
        <v>264</v>
      </c>
      <c r="J130" s="129">
        <v>161</v>
      </c>
      <c r="K130" s="130" t="s">
        <v>67</v>
      </c>
      <c r="L130" s="130" t="s">
        <v>257</v>
      </c>
      <c r="M130" s="131" t="s">
        <v>258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67</v>
      </c>
      <c r="D131" s="130" t="s">
        <v>266</v>
      </c>
      <c r="E131" s="131" t="s">
        <v>267</v>
      </c>
      <c r="F131" s="132">
        <v>0.38</v>
      </c>
      <c r="G131" s="133">
        <v>163</v>
      </c>
      <c r="J131" s="129">
        <v>162</v>
      </c>
      <c r="K131" s="130" t="s">
        <v>67</v>
      </c>
      <c r="L131" s="130" t="s">
        <v>259</v>
      </c>
      <c r="M131" s="131" t="s">
        <v>260</v>
      </c>
      <c r="N131" s="136">
        <v>0.6</v>
      </c>
      <c r="O131" s="138">
        <v>162</v>
      </c>
    </row>
    <row r="132" spans="2:15" ht="26.25">
      <c r="B132" s="139"/>
      <c r="C132" s="393" t="s">
        <v>268</v>
      </c>
      <c r="D132" s="393"/>
      <c r="E132" s="393"/>
      <c r="F132" s="140">
        <v>1</v>
      </c>
      <c r="G132" s="139"/>
      <c r="J132" s="129" t="s">
        <v>261</v>
      </c>
      <c r="K132" s="130" t="s">
        <v>67</v>
      </c>
      <c r="L132" s="130" t="s">
        <v>262</v>
      </c>
      <c r="M132" s="141" t="s">
        <v>263</v>
      </c>
      <c r="N132" s="142"/>
      <c r="O132" s="143"/>
    </row>
    <row r="133" spans="6:15" ht="26.25">
      <c r="F133" s="78">
        <f>SUM(F127:F132)</f>
        <v>5.68</v>
      </c>
      <c r="J133" s="129" t="s">
        <v>264</v>
      </c>
      <c r="K133" s="130" t="s">
        <v>67</v>
      </c>
      <c r="L133" s="130" t="s">
        <v>242</v>
      </c>
      <c r="M133" s="141" t="s">
        <v>265</v>
      </c>
      <c r="N133" s="142"/>
      <c r="O133" s="144"/>
    </row>
    <row r="134" spans="10:15" ht="26.25">
      <c r="J134" s="129">
        <v>163</v>
      </c>
      <c r="K134" s="130" t="s">
        <v>67</v>
      </c>
      <c r="L134" s="130" t="s">
        <v>266</v>
      </c>
      <c r="M134" s="131" t="s">
        <v>267</v>
      </c>
      <c r="N134" s="136">
        <v>0.27</v>
      </c>
      <c r="O134" s="145">
        <v>163</v>
      </c>
    </row>
    <row r="135" spans="10:15" ht="26.25">
      <c r="J135" s="139"/>
      <c r="K135" s="393" t="s">
        <v>91</v>
      </c>
      <c r="L135" s="393"/>
      <c r="M135" s="393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269</v>
      </c>
      <c r="C137" s="123"/>
    </row>
    <row r="138" spans="2:16" ht="40.5">
      <c r="B138" s="395" t="s">
        <v>97</v>
      </c>
      <c r="C138" s="395" t="s">
        <v>24</v>
      </c>
      <c r="D138" s="395" t="s">
        <v>256</v>
      </c>
      <c r="E138" s="396" t="s">
        <v>26</v>
      </c>
      <c r="F138" s="124" t="s">
        <v>27</v>
      </c>
      <c r="G138" s="395" t="s">
        <v>97</v>
      </c>
      <c r="P138" s="78">
        <f>F133+N136</f>
        <v>8.15</v>
      </c>
    </row>
    <row r="139" spans="2:7" ht="26.25">
      <c r="B139" s="395"/>
      <c r="C139" s="395"/>
      <c r="D139" s="395"/>
      <c r="E139" s="396"/>
      <c r="F139" s="125" t="s">
        <v>99</v>
      </c>
      <c r="G139" s="395"/>
    </row>
    <row r="140" spans="2:11" ht="26.25">
      <c r="B140" s="126" t="s">
        <v>37</v>
      </c>
      <c r="C140" s="127" t="s">
        <v>38</v>
      </c>
      <c r="D140" s="126" t="s">
        <v>37</v>
      </c>
      <c r="E140" s="128" t="s">
        <v>38</v>
      </c>
      <c r="F140" s="127" t="s">
        <v>38</v>
      </c>
      <c r="G140" s="126" t="s">
        <v>37</v>
      </c>
      <c r="J140" s="122" t="s">
        <v>269</v>
      </c>
      <c r="K140" s="123"/>
    </row>
    <row r="141" spans="2:15" ht="26.25">
      <c r="B141" s="129">
        <v>145</v>
      </c>
      <c r="C141" s="130" t="s">
        <v>270</v>
      </c>
      <c r="D141" s="130" t="s">
        <v>271</v>
      </c>
      <c r="E141" s="131" t="s">
        <v>272</v>
      </c>
      <c r="F141" s="132">
        <v>2.88</v>
      </c>
      <c r="G141" s="133">
        <v>145</v>
      </c>
      <c r="J141" s="395" t="s">
        <v>97</v>
      </c>
      <c r="K141" s="395" t="s">
        <v>24</v>
      </c>
      <c r="L141" s="395" t="s">
        <v>256</v>
      </c>
      <c r="M141" s="396" t="s">
        <v>26</v>
      </c>
      <c r="N141" s="147"/>
      <c r="O141" s="395" t="s">
        <v>97</v>
      </c>
    </row>
    <row r="142" spans="2:15" ht="26.25">
      <c r="B142" s="129">
        <v>146</v>
      </c>
      <c r="C142" s="130" t="s">
        <v>270</v>
      </c>
      <c r="D142" s="130" t="s">
        <v>257</v>
      </c>
      <c r="E142" s="131" t="s">
        <v>273</v>
      </c>
      <c r="F142" s="132">
        <v>1.5</v>
      </c>
      <c r="G142" s="133">
        <v>146</v>
      </c>
      <c r="J142" s="395"/>
      <c r="K142" s="395"/>
      <c r="L142" s="395"/>
      <c r="M142" s="396"/>
      <c r="N142" s="148" t="s">
        <v>21</v>
      </c>
      <c r="O142" s="395"/>
    </row>
    <row r="143" spans="2:15" ht="33.75">
      <c r="B143" s="129">
        <v>147</v>
      </c>
      <c r="C143" s="130" t="s">
        <v>270</v>
      </c>
      <c r="D143" s="130" t="s">
        <v>274</v>
      </c>
      <c r="E143" s="131" t="s">
        <v>275</v>
      </c>
      <c r="F143" s="132">
        <v>0.83</v>
      </c>
      <c r="G143" s="133">
        <v>147</v>
      </c>
      <c r="J143" s="126" t="s">
        <v>37</v>
      </c>
      <c r="K143" s="127" t="s">
        <v>38</v>
      </c>
      <c r="L143" s="126" t="s">
        <v>37</v>
      </c>
      <c r="M143" s="128" t="s">
        <v>38</v>
      </c>
      <c r="N143" s="149" t="s">
        <v>37</v>
      </c>
      <c r="O143" s="126" t="s">
        <v>37</v>
      </c>
    </row>
    <row r="144" spans="2:15" ht="26.25">
      <c r="B144" s="129">
        <v>148</v>
      </c>
      <c r="C144" s="130" t="s">
        <v>270</v>
      </c>
      <c r="D144" s="130" t="s">
        <v>276</v>
      </c>
      <c r="E144" s="131" t="s">
        <v>277</v>
      </c>
      <c r="F144" s="132">
        <v>1</v>
      </c>
      <c r="G144" s="133">
        <v>148</v>
      </c>
      <c r="J144" s="129">
        <v>145</v>
      </c>
      <c r="K144" s="130" t="s">
        <v>270</v>
      </c>
      <c r="L144" s="130" t="s">
        <v>271</v>
      </c>
      <c r="M144" s="141" t="s">
        <v>272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270</v>
      </c>
      <c r="D145" s="130" t="s">
        <v>278</v>
      </c>
      <c r="E145" s="131" t="s">
        <v>279</v>
      </c>
      <c r="F145" s="132">
        <v>0.5</v>
      </c>
      <c r="G145" s="133">
        <v>149</v>
      </c>
      <c r="J145" s="129">
        <v>146</v>
      </c>
      <c r="K145" s="130" t="s">
        <v>270</v>
      </c>
      <c r="L145" s="130" t="s">
        <v>257</v>
      </c>
      <c r="M145" s="141" t="s">
        <v>273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270</v>
      </c>
      <c r="D146" s="130" t="s">
        <v>280</v>
      </c>
      <c r="E146" s="131" t="s">
        <v>281</v>
      </c>
      <c r="F146" s="132">
        <v>0.2</v>
      </c>
      <c r="G146" s="133">
        <v>157</v>
      </c>
      <c r="J146" s="129">
        <v>147</v>
      </c>
      <c r="K146" s="130" t="s">
        <v>270</v>
      </c>
      <c r="L146" s="130" t="s">
        <v>274</v>
      </c>
      <c r="M146" s="141" t="s">
        <v>275</v>
      </c>
      <c r="N146" s="136"/>
      <c r="O146" s="152"/>
    </row>
    <row r="147" spans="2:15" ht="26.25">
      <c r="B147" s="129">
        <v>150</v>
      </c>
      <c r="C147" s="130" t="s">
        <v>270</v>
      </c>
      <c r="D147" s="130" t="s">
        <v>282</v>
      </c>
      <c r="E147" s="131" t="s">
        <v>283</v>
      </c>
      <c r="F147" s="132">
        <v>0.26</v>
      </c>
      <c r="G147" s="133">
        <v>150</v>
      </c>
      <c r="J147" s="129">
        <v>148</v>
      </c>
      <c r="K147" s="130" t="s">
        <v>270</v>
      </c>
      <c r="L147" s="130" t="s">
        <v>276</v>
      </c>
      <c r="M147" s="141" t="s">
        <v>277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270</v>
      </c>
      <c r="D148" s="130" t="s">
        <v>284</v>
      </c>
      <c r="E148" s="131" t="s">
        <v>285</v>
      </c>
      <c r="F148" s="132">
        <v>0.18</v>
      </c>
      <c r="G148" s="133">
        <v>158</v>
      </c>
      <c r="J148" s="129">
        <v>149</v>
      </c>
      <c r="K148" s="130" t="s">
        <v>270</v>
      </c>
      <c r="L148" s="130" t="s">
        <v>278</v>
      </c>
      <c r="M148" s="141" t="s">
        <v>279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270</v>
      </c>
      <c r="D149" s="130" t="s">
        <v>286</v>
      </c>
      <c r="E149" s="131" t="s">
        <v>287</v>
      </c>
      <c r="F149" s="132">
        <v>0.75</v>
      </c>
      <c r="G149" s="133">
        <v>151</v>
      </c>
      <c r="J149" s="129">
        <v>157</v>
      </c>
      <c r="K149" s="130" t="s">
        <v>270</v>
      </c>
      <c r="L149" s="130" t="s">
        <v>280</v>
      </c>
      <c r="M149" s="141" t="s">
        <v>281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270</v>
      </c>
      <c r="D150" s="130" t="s">
        <v>288</v>
      </c>
      <c r="E150" s="131" t="s">
        <v>289</v>
      </c>
      <c r="F150" s="132">
        <v>0.285</v>
      </c>
      <c r="G150" s="133">
        <v>152</v>
      </c>
      <c r="J150" s="129">
        <v>150</v>
      </c>
      <c r="K150" s="130" t="s">
        <v>270</v>
      </c>
      <c r="L150" s="130" t="s">
        <v>282</v>
      </c>
      <c r="M150" s="141" t="s">
        <v>283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270</v>
      </c>
      <c r="D151" s="130" t="s">
        <v>290</v>
      </c>
      <c r="E151" s="131" t="s">
        <v>291</v>
      </c>
      <c r="F151" s="132">
        <v>0.1</v>
      </c>
      <c r="G151" s="133">
        <v>153</v>
      </c>
      <c r="J151" s="129">
        <v>158</v>
      </c>
      <c r="K151" s="130" t="s">
        <v>270</v>
      </c>
      <c r="L151" s="130" t="s">
        <v>284</v>
      </c>
      <c r="M151" s="141" t="s">
        <v>285</v>
      </c>
      <c r="N151" s="136"/>
      <c r="O151" s="152"/>
    </row>
    <row r="152" spans="2:15" ht="26.25">
      <c r="B152" s="129">
        <v>154</v>
      </c>
      <c r="C152" s="130" t="s">
        <v>270</v>
      </c>
      <c r="D152" s="130" t="s">
        <v>292</v>
      </c>
      <c r="E152" s="131" t="s">
        <v>293</v>
      </c>
      <c r="F152" s="132">
        <v>0.3</v>
      </c>
      <c r="G152" s="133">
        <v>154</v>
      </c>
      <c r="J152" s="129">
        <v>151</v>
      </c>
      <c r="K152" s="130" t="s">
        <v>270</v>
      </c>
      <c r="L152" s="130" t="s">
        <v>286</v>
      </c>
      <c r="M152" s="141" t="s">
        <v>287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270</v>
      </c>
      <c r="D153" s="130" t="s">
        <v>294</v>
      </c>
      <c r="E153" s="131" t="s">
        <v>295</v>
      </c>
      <c r="F153" s="132">
        <v>0.22</v>
      </c>
      <c r="G153" s="133">
        <v>155</v>
      </c>
      <c r="J153" s="129">
        <v>152</v>
      </c>
      <c r="K153" s="130" t="s">
        <v>270</v>
      </c>
      <c r="L153" s="130" t="s">
        <v>288</v>
      </c>
      <c r="M153" s="141" t="s">
        <v>289</v>
      </c>
      <c r="N153" s="136"/>
      <c r="O153" s="155"/>
    </row>
    <row r="154" spans="2:15" ht="33.75">
      <c r="B154" s="129">
        <v>160</v>
      </c>
      <c r="C154" s="130" t="s">
        <v>270</v>
      </c>
      <c r="D154" s="130" t="s">
        <v>296</v>
      </c>
      <c r="E154" s="131" t="s">
        <v>297</v>
      </c>
      <c r="F154" s="132">
        <v>0.35</v>
      </c>
      <c r="G154" s="133">
        <v>160</v>
      </c>
      <c r="J154" s="129">
        <v>153</v>
      </c>
      <c r="K154" s="130" t="s">
        <v>270</v>
      </c>
      <c r="L154" s="130" t="s">
        <v>290</v>
      </c>
      <c r="M154" s="141" t="s">
        <v>291</v>
      </c>
      <c r="N154" s="136"/>
      <c r="O154" s="156"/>
    </row>
    <row r="155" spans="2:15" ht="26.25">
      <c r="B155" s="129">
        <v>156</v>
      </c>
      <c r="C155" s="130" t="s">
        <v>270</v>
      </c>
      <c r="D155" s="130" t="s">
        <v>298</v>
      </c>
      <c r="E155" s="131" t="s">
        <v>299</v>
      </c>
      <c r="F155" s="132">
        <v>0.45</v>
      </c>
      <c r="G155" s="133">
        <v>156</v>
      </c>
      <c r="J155" s="129">
        <v>154</v>
      </c>
      <c r="K155" s="130" t="s">
        <v>270</v>
      </c>
      <c r="L155" s="130" t="s">
        <v>292</v>
      </c>
      <c r="M155" s="141" t="s">
        <v>293</v>
      </c>
      <c r="N155" s="136"/>
      <c r="O155" s="157"/>
    </row>
    <row r="156" spans="2:15" ht="26.25">
      <c r="B156" s="129" t="s">
        <v>300</v>
      </c>
      <c r="C156" s="130" t="s">
        <v>71</v>
      </c>
      <c r="D156" s="130"/>
      <c r="E156" s="131" t="s">
        <v>301</v>
      </c>
      <c r="F156" s="132">
        <v>0.1</v>
      </c>
      <c r="G156" s="133" t="s">
        <v>300</v>
      </c>
      <c r="J156" s="129">
        <v>155</v>
      </c>
      <c r="K156" s="130" t="s">
        <v>270</v>
      </c>
      <c r="L156" s="130" t="s">
        <v>294</v>
      </c>
      <c r="M156" s="141" t="s">
        <v>295</v>
      </c>
      <c r="N156" s="136">
        <v>0.1</v>
      </c>
      <c r="O156" s="153">
        <v>155</v>
      </c>
    </row>
    <row r="157" spans="2:15" ht="33.75">
      <c r="B157" s="129" t="s">
        <v>302</v>
      </c>
      <c r="C157" s="130" t="s">
        <v>71</v>
      </c>
      <c r="D157" s="130" t="s">
        <v>303</v>
      </c>
      <c r="E157" s="131" t="s">
        <v>304</v>
      </c>
      <c r="F157" s="132">
        <v>0.15</v>
      </c>
      <c r="G157" s="133" t="s">
        <v>302</v>
      </c>
      <c r="J157" s="129">
        <v>160</v>
      </c>
      <c r="K157" s="130" t="s">
        <v>270</v>
      </c>
      <c r="L157" s="130" t="s">
        <v>296</v>
      </c>
      <c r="M157" s="141" t="s">
        <v>297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270</v>
      </c>
      <c r="D158" s="130" t="s">
        <v>182</v>
      </c>
      <c r="E158" s="131" t="s">
        <v>305</v>
      </c>
      <c r="F158" s="132">
        <v>1.55</v>
      </c>
      <c r="G158" s="133">
        <v>166</v>
      </c>
      <c r="J158" s="129">
        <v>156</v>
      </c>
      <c r="K158" s="130" t="s">
        <v>270</v>
      </c>
      <c r="L158" s="130" t="s">
        <v>298</v>
      </c>
      <c r="M158" s="141" t="s">
        <v>299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270</v>
      </c>
      <c r="D159" s="130" t="s">
        <v>306</v>
      </c>
      <c r="E159" s="131" t="s">
        <v>307</v>
      </c>
      <c r="F159" s="132">
        <v>0.45</v>
      </c>
      <c r="G159" s="133">
        <v>167</v>
      </c>
      <c r="J159" s="129" t="s">
        <v>300</v>
      </c>
      <c r="K159" s="130" t="s">
        <v>71</v>
      </c>
      <c r="L159" s="130"/>
      <c r="M159" s="141" t="s">
        <v>301</v>
      </c>
      <c r="N159" s="136"/>
      <c r="O159" s="155"/>
    </row>
    <row r="160" spans="2:15" ht="33.75">
      <c r="B160" s="129">
        <v>168</v>
      </c>
      <c r="C160" s="130" t="s">
        <v>270</v>
      </c>
      <c r="D160" s="130" t="s">
        <v>308</v>
      </c>
      <c r="E160" s="131" t="s">
        <v>309</v>
      </c>
      <c r="F160" s="132">
        <v>1.1</v>
      </c>
      <c r="G160" s="133">
        <v>168</v>
      </c>
      <c r="J160" s="129" t="s">
        <v>302</v>
      </c>
      <c r="K160" s="130" t="s">
        <v>71</v>
      </c>
      <c r="L160" s="130" t="s">
        <v>303</v>
      </c>
      <c r="M160" s="141" t="s">
        <v>304</v>
      </c>
      <c r="N160" s="136"/>
      <c r="O160" s="157"/>
    </row>
    <row r="161" spans="2:15" ht="26.25">
      <c r="B161" s="129">
        <v>169</v>
      </c>
      <c r="C161" s="130" t="s">
        <v>270</v>
      </c>
      <c r="D161" s="130" t="s">
        <v>310</v>
      </c>
      <c r="E161" s="131" t="s">
        <v>311</v>
      </c>
      <c r="F161" s="132">
        <v>0.99</v>
      </c>
      <c r="G161" s="133">
        <v>169</v>
      </c>
      <c r="J161" s="129">
        <v>166</v>
      </c>
      <c r="K161" s="130" t="s">
        <v>270</v>
      </c>
      <c r="L161" s="130" t="s">
        <v>182</v>
      </c>
      <c r="M161" s="141" t="s">
        <v>305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270</v>
      </c>
      <c r="D162" s="130" t="s">
        <v>312</v>
      </c>
      <c r="E162" s="131" t="s">
        <v>313</v>
      </c>
      <c r="F162" s="132">
        <v>1.3</v>
      </c>
      <c r="G162" s="133">
        <v>164</v>
      </c>
      <c r="J162" s="129">
        <v>167</v>
      </c>
      <c r="K162" s="130" t="s">
        <v>270</v>
      </c>
      <c r="L162" s="130" t="s">
        <v>306</v>
      </c>
      <c r="M162" s="141" t="s">
        <v>307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270</v>
      </c>
      <c r="D163" s="130" t="s">
        <v>314</v>
      </c>
      <c r="E163" s="131" t="s">
        <v>315</v>
      </c>
      <c r="F163" s="132">
        <v>0.8</v>
      </c>
      <c r="G163" s="133">
        <v>165</v>
      </c>
      <c r="J163" s="129">
        <v>168</v>
      </c>
      <c r="K163" s="130" t="s">
        <v>270</v>
      </c>
      <c r="L163" s="130" t="s">
        <v>308</v>
      </c>
      <c r="M163" s="141" t="s">
        <v>309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270</v>
      </c>
      <c r="D164" s="130" t="s">
        <v>316</v>
      </c>
      <c r="E164" s="131" t="s">
        <v>317</v>
      </c>
      <c r="F164" s="132">
        <v>0.45</v>
      </c>
      <c r="G164" s="133">
        <v>175</v>
      </c>
      <c r="J164" s="129">
        <v>169</v>
      </c>
      <c r="K164" s="130" t="s">
        <v>270</v>
      </c>
      <c r="L164" s="130" t="s">
        <v>310</v>
      </c>
      <c r="M164" s="141" t="s">
        <v>311</v>
      </c>
      <c r="N164" s="136">
        <v>0.53</v>
      </c>
      <c r="O164" s="150">
        <v>169</v>
      </c>
    </row>
    <row r="165" spans="2:15" ht="26.25">
      <c r="B165" s="129" t="s">
        <v>318</v>
      </c>
      <c r="C165" s="130" t="s">
        <v>270</v>
      </c>
      <c r="D165" s="130" t="s">
        <v>319</v>
      </c>
      <c r="E165" s="131" t="s">
        <v>320</v>
      </c>
      <c r="F165" s="132">
        <v>0.4</v>
      </c>
      <c r="G165" s="133" t="s">
        <v>318</v>
      </c>
      <c r="J165" s="129">
        <v>164</v>
      </c>
      <c r="K165" s="130" t="s">
        <v>270</v>
      </c>
      <c r="L165" s="130" t="s">
        <v>312</v>
      </c>
      <c r="M165" s="141" t="s">
        <v>313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270</v>
      </c>
      <c r="D166" s="130" t="s">
        <v>321</v>
      </c>
      <c r="E166" s="131" t="s">
        <v>322</v>
      </c>
      <c r="F166" s="132">
        <v>0.13</v>
      </c>
      <c r="G166" s="133">
        <v>176</v>
      </c>
      <c r="J166" s="129">
        <v>165</v>
      </c>
      <c r="K166" s="130" t="s">
        <v>270</v>
      </c>
      <c r="L166" s="130" t="s">
        <v>314</v>
      </c>
      <c r="M166" s="141" t="s">
        <v>315</v>
      </c>
      <c r="N166" s="136"/>
      <c r="O166" s="152"/>
    </row>
    <row r="167" spans="2:15" ht="26.25">
      <c r="B167" s="129" t="s">
        <v>323</v>
      </c>
      <c r="C167" s="130" t="s">
        <v>270</v>
      </c>
      <c r="D167" s="130" t="s">
        <v>324</v>
      </c>
      <c r="E167" s="131" t="s">
        <v>325</v>
      </c>
      <c r="F167" s="132">
        <v>0.1</v>
      </c>
      <c r="G167" s="133" t="s">
        <v>323</v>
      </c>
      <c r="J167" s="129">
        <v>175</v>
      </c>
      <c r="K167" s="130" t="s">
        <v>270</v>
      </c>
      <c r="L167" s="130" t="s">
        <v>316</v>
      </c>
      <c r="M167" s="141" t="s">
        <v>317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270</v>
      </c>
      <c r="D168" s="130" t="s">
        <v>326</v>
      </c>
      <c r="E168" s="131" t="s">
        <v>327</v>
      </c>
      <c r="F168" s="132">
        <v>0.075</v>
      </c>
      <c r="G168" s="133">
        <v>177</v>
      </c>
      <c r="J168" s="129" t="s">
        <v>318</v>
      </c>
      <c r="K168" s="130" t="s">
        <v>270</v>
      </c>
      <c r="L168" s="130" t="s">
        <v>319</v>
      </c>
      <c r="M168" s="141" t="s">
        <v>320</v>
      </c>
      <c r="N168" s="136"/>
      <c r="O168" s="155"/>
    </row>
    <row r="169" spans="2:15" ht="26.25">
      <c r="B169" s="139"/>
      <c r="C169" s="393" t="s">
        <v>91</v>
      </c>
      <c r="D169" s="393"/>
      <c r="E169" s="393"/>
      <c r="F169" s="140">
        <v>2</v>
      </c>
      <c r="G169" s="158"/>
      <c r="J169" s="129" t="s">
        <v>323</v>
      </c>
      <c r="K169" s="130" t="s">
        <v>270</v>
      </c>
      <c r="L169" s="130" t="s">
        <v>324</v>
      </c>
      <c r="M169" s="131" t="s">
        <v>325</v>
      </c>
      <c r="N169" s="132">
        <v>0.1</v>
      </c>
      <c r="O169" s="159" t="s">
        <v>323</v>
      </c>
    </row>
    <row r="170" spans="6:15" ht="33.75">
      <c r="F170" s="78">
        <f>SUM(F141:F169)</f>
        <v>19.4</v>
      </c>
      <c r="J170" s="129">
        <v>176</v>
      </c>
      <c r="K170" s="130" t="s">
        <v>270</v>
      </c>
      <c r="L170" s="130" t="s">
        <v>321</v>
      </c>
      <c r="M170" s="141" t="s">
        <v>322</v>
      </c>
      <c r="N170" s="136"/>
      <c r="O170" s="156"/>
    </row>
    <row r="171" spans="10:15" ht="33.75">
      <c r="J171" s="129">
        <v>177</v>
      </c>
      <c r="K171" s="130" t="s">
        <v>270</v>
      </c>
      <c r="L171" s="130" t="s">
        <v>326</v>
      </c>
      <c r="M171" s="141" t="s">
        <v>327</v>
      </c>
      <c r="N171" s="136"/>
      <c r="O171" s="157"/>
    </row>
    <row r="172" spans="10:15" ht="26.25">
      <c r="J172" s="139"/>
      <c r="K172" s="393" t="s">
        <v>91</v>
      </c>
      <c r="L172" s="393"/>
      <c r="M172" s="393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328</v>
      </c>
      <c r="C175" s="120"/>
      <c r="D175" s="161">
        <v>4</v>
      </c>
      <c r="E175" s="121" t="s">
        <v>329</v>
      </c>
      <c r="F175" s="400" t="s">
        <v>20</v>
      </c>
      <c r="G175" s="400"/>
      <c r="P175" s="78">
        <f>F170+N173</f>
        <v>26.279999999999998</v>
      </c>
    </row>
    <row r="176" spans="2:3" ht="26.25">
      <c r="B176" s="122" t="s">
        <v>255</v>
      </c>
      <c r="C176" s="123"/>
    </row>
    <row r="177" spans="2:7" ht="40.5">
      <c r="B177" s="395" t="s">
        <v>23</v>
      </c>
      <c r="C177" s="395" t="s">
        <v>24</v>
      </c>
      <c r="D177" s="395" t="s">
        <v>256</v>
      </c>
      <c r="E177" s="396" t="s">
        <v>26</v>
      </c>
      <c r="F177" s="124" t="s">
        <v>27</v>
      </c>
      <c r="G177" s="395" t="s">
        <v>23</v>
      </c>
    </row>
    <row r="178" spans="2:15" ht="27.75">
      <c r="B178" s="395"/>
      <c r="C178" s="395"/>
      <c r="D178" s="395"/>
      <c r="E178" s="396"/>
      <c r="F178" s="125" t="s">
        <v>32</v>
      </c>
      <c r="G178" s="395"/>
      <c r="J178" s="119" t="s">
        <v>328</v>
      </c>
      <c r="K178" s="120"/>
      <c r="L178" s="162">
        <v>4</v>
      </c>
      <c r="M178" s="121" t="s">
        <v>329</v>
      </c>
      <c r="N178" s="399" t="s">
        <v>21</v>
      </c>
      <c r="O178" s="399"/>
    </row>
    <row r="179" spans="2:11" ht="26.25">
      <c r="B179" s="126" t="s">
        <v>37</v>
      </c>
      <c r="C179" s="127" t="s">
        <v>38</v>
      </c>
      <c r="D179" s="126" t="s">
        <v>37</v>
      </c>
      <c r="E179" s="128" t="s">
        <v>38</v>
      </c>
      <c r="F179" s="127" t="s">
        <v>38</v>
      </c>
      <c r="G179" s="126"/>
      <c r="J179" s="122" t="s">
        <v>255</v>
      </c>
      <c r="K179" s="123"/>
    </row>
    <row r="180" spans="2:15" ht="26.25">
      <c r="B180" s="163">
        <v>105</v>
      </c>
      <c r="C180" s="164" t="s">
        <v>329</v>
      </c>
      <c r="D180" s="164" t="s">
        <v>330</v>
      </c>
      <c r="E180" s="165" t="s">
        <v>331</v>
      </c>
      <c r="F180" s="132">
        <v>2.65</v>
      </c>
      <c r="G180" s="166">
        <v>105</v>
      </c>
      <c r="J180" s="395" t="s">
        <v>28</v>
      </c>
      <c r="K180" s="395" t="s">
        <v>24</v>
      </c>
      <c r="L180" s="395" t="s">
        <v>256</v>
      </c>
      <c r="M180" s="396" t="s">
        <v>26</v>
      </c>
      <c r="N180" s="134"/>
      <c r="O180" s="395" t="s">
        <v>29</v>
      </c>
    </row>
    <row r="181" spans="2:15" ht="26.25">
      <c r="B181" s="163">
        <v>108</v>
      </c>
      <c r="C181" s="164" t="s">
        <v>329</v>
      </c>
      <c r="D181" s="164" t="s">
        <v>332</v>
      </c>
      <c r="E181" s="165" t="s">
        <v>333</v>
      </c>
      <c r="F181" s="132">
        <v>1</v>
      </c>
      <c r="G181" s="166">
        <v>108</v>
      </c>
      <c r="J181" s="395"/>
      <c r="K181" s="395"/>
      <c r="L181" s="395"/>
      <c r="M181" s="396"/>
      <c r="N181" s="125" t="s">
        <v>33</v>
      </c>
      <c r="O181" s="395"/>
    </row>
    <row r="182" spans="2:15" ht="33.75">
      <c r="B182" s="163">
        <v>106</v>
      </c>
      <c r="C182" s="164" t="s">
        <v>329</v>
      </c>
      <c r="D182" s="164" t="s">
        <v>314</v>
      </c>
      <c r="E182" s="165" t="s">
        <v>334</v>
      </c>
      <c r="F182" s="132">
        <v>1</v>
      </c>
      <c r="G182" s="166">
        <v>106</v>
      </c>
      <c r="J182" s="126" t="s">
        <v>37</v>
      </c>
      <c r="K182" s="127" t="s">
        <v>38</v>
      </c>
      <c r="L182" s="126" t="s">
        <v>37</v>
      </c>
      <c r="M182" s="128" t="s">
        <v>38</v>
      </c>
      <c r="N182" s="126" t="s">
        <v>37</v>
      </c>
      <c r="O182" s="135"/>
    </row>
    <row r="183" spans="2:15" ht="26.25">
      <c r="B183" s="163">
        <v>110</v>
      </c>
      <c r="C183" s="164" t="s">
        <v>329</v>
      </c>
      <c r="D183" s="164" t="s">
        <v>335</v>
      </c>
      <c r="E183" s="165" t="s">
        <v>336</v>
      </c>
      <c r="F183" s="132">
        <v>1.35</v>
      </c>
      <c r="G183" s="166">
        <v>110</v>
      </c>
      <c r="J183" s="163">
        <v>105</v>
      </c>
      <c r="K183" s="164" t="s">
        <v>329</v>
      </c>
      <c r="L183" s="164" t="s">
        <v>330</v>
      </c>
      <c r="M183" s="165" t="s">
        <v>331</v>
      </c>
      <c r="N183" s="136">
        <v>1.4</v>
      </c>
      <c r="O183" s="167">
        <v>105</v>
      </c>
    </row>
    <row r="184" spans="2:15" ht="26.25">
      <c r="B184" s="163" t="s">
        <v>337</v>
      </c>
      <c r="C184" s="164" t="s">
        <v>329</v>
      </c>
      <c r="D184" s="164" t="s">
        <v>338</v>
      </c>
      <c r="E184" s="165" t="s">
        <v>339</v>
      </c>
      <c r="F184" s="132">
        <v>0.4</v>
      </c>
      <c r="G184" s="166" t="s">
        <v>337</v>
      </c>
      <c r="J184" s="163">
        <v>108</v>
      </c>
      <c r="K184" s="164" t="s">
        <v>329</v>
      </c>
      <c r="L184" s="164" t="s">
        <v>332</v>
      </c>
      <c r="M184" s="165" t="s">
        <v>333</v>
      </c>
      <c r="N184" s="136">
        <v>0.56</v>
      </c>
      <c r="O184" s="167">
        <v>108</v>
      </c>
    </row>
    <row r="185" spans="2:15" ht="33.75">
      <c r="B185" s="163" t="s">
        <v>340</v>
      </c>
      <c r="C185" s="164" t="s">
        <v>329</v>
      </c>
      <c r="D185" s="164" t="s">
        <v>341</v>
      </c>
      <c r="E185" s="165" t="s">
        <v>342</v>
      </c>
      <c r="F185" s="132">
        <v>0.1</v>
      </c>
      <c r="G185" s="166" t="s">
        <v>340</v>
      </c>
      <c r="J185" s="163">
        <v>106</v>
      </c>
      <c r="K185" s="164" t="s">
        <v>329</v>
      </c>
      <c r="L185" s="164" t="s">
        <v>314</v>
      </c>
      <c r="M185" s="165" t="s">
        <v>334</v>
      </c>
      <c r="N185" s="136">
        <v>0.3</v>
      </c>
      <c r="O185" s="167">
        <v>106</v>
      </c>
    </row>
    <row r="186" spans="2:15" ht="27">
      <c r="B186" s="163" t="s">
        <v>343</v>
      </c>
      <c r="C186" s="164" t="s">
        <v>329</v>
      </c>
      <c r="D186" s="164" t="s">
        <v>344</v>
      </c>
      <c r="E186" s="165" t="s">
        <v>345</v>
      </c>
      <c r="F186" s="132">
        <v>0.5</v>
      </c>
      <c r="G186" s="166" t="s">
        <v>343</v>
      </c>
      <c r="J186" s="163">
        <v>110</v>
      </c>
      <c r="K186" s="164" t="s">
        <v>329</v>
      </c>
      <c r="L186" s="164" t="s">
        <v>335</v>
      </c>
      <c r="M186" s="165" t="s">
        <v>336</v>
      </c>
      <c r="N186" s="136">
        <v>1</v>
      </c>
      <c r="O186" s="168">
        <v>110</v>
      </c>
    </row>
    <row r="187" spans="2:15" ht="26.25">
      <c r="B187" s="163" t="s">
        <v>346</v>
      </c>
      <c r="C187" s="164" t="s">
        <v>329</v>
      </c>
      <c r="D187" s="164" t="s">
        <v>312</v>
      </c>
      <c r="E187" s="165" t="s">
        <v>313</v>
      </c>
      <c r="F187" s="132">
        <v>0.7</v>
      </c>
      <c r="G187" s="166" t="s">
        <v>346</v>
      </c>
      <c r="J187" s="163" t="s">
        <v>337</v>
      </c>
      <c r="K187" s="164" t="s">
        <v>329</v>
      </c>
      <c r="L187" s="164" t="s">
        <v>338</v>
      </c>
      <c r="M187" s="165" t="s">
        <v>339</v>
      </c>
      <c r="N187" s="136">
        <v>0.1</v>
      </c>
      <c r="O187" s="168" t="s">
        <v>337</v>
      </c>
    </row>
    <row r="188" spans="2:15" ht="26.25">
      <c r="B188" s="139"/>
      <c r="C188" s="393" t="s">
        <v>91</v>
      </c>
      <c r="D188" s="393"/>
      <c r="E188" s="393"/>
      <c r="F188" s="140">
        <v>1.5</v>
      </c>
      <c r="G188" s="139"/>
      <c r="J188" s="163" t="s">
        <v>340</v>
      </c>
      <c r="K188" s="164" t="s">
        <v>329</v>
      </c>
      <c r="L188" s="164" t="s">
        <v>341</v>
      </c>
      <c r="M188" s="165" t="s">
        <v>342</v>
      </c>
      <c r="N188" s="142"/>
      <c r="O188" s="169"/>
    </row>
    <row r="189" spans="6:15" ht="27">
      <c r="F189" s="78">
        <f>SUM(F180:F188)</f>
        <v>9.2</v>
      </c>
      <c r="J189" s="163" t="s">
        <v>343</v>
      </c>
      <c r="K189" s="164" t="s">
        <v>329</v>
      </c>
      <c r="L189" s="164" t="s">
        <v>344</v>
      </c>
      <c r="M189" s="165" t="s">
        <v>345</v>
      </c>
      <c r="N189" s="142"/>
      <c r="O189" s="170"/>
    </row>
    <row r="190" spans="10:15" ht="26.25">
      <c r="J190" s="163" t="s">
        <v>346</v>
      </c>
      <c r="K190" s="164" t="s">
        <v>329</v>
      </c>
      <c r="L190" s="164" t="s">
        <v>312</v>
      </c>
      <c r="M190" s="165" t="s">
        <v>313</v>
      </c>
      <c r="N190" s="136">
        <v>0.4</v>
      </c>
      <c r="O190" s="171" t="s">
        <v>346</v>
      </c>
    </row>
    <row r="191" spans="10:15" ht="26.25">
      <c r="J191" s="139"/>
      <c r="K191" s="393" t="s">
        <v>91</v>
      </c>
      <c r="L191" s="393"/>
      <c r="M191" s="393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269</v>
      </c>
      <c r="C194" s="123"/>
      <c r="P194" s="78">
        <f>F189+N192</f>
        <v>13.959999999999999</v>
      </c>
    </row>
    <row r="195" spans="2:7" ht="40.5">
      <c r="B195" s="395" t="s">
        <v>97</v>
      </c>
      <c r="C195" s="395" t="s">
        <v>24</v>
      </c>
      <c r="D195" s="395" t="s">
        <v>256</v>
      </c>
      <c r="E195" s="396" t="s">
        <v>26</v>
      </c>
      <c r="F195" s="124" t="s">
        <v>27</v>
      </c>
      <c r="G195" s="395" t="s">
        <v>97</v>
      </c>
    </row>
    <row r="196" spans="2:7" ht="26.25">
      <c r="B196" s="395"/>
      <c r="C196" s="395"/>
      <c r="D196" s="395"/>
      <c r="E196" s="396"/>
      <c r="F196" s="125" t="s">
        <v>99</v>
      </c>
      <c r="G196" s="395"/>
    </row>
    <row r="197" spans="2:11" ht="26.25">
      <c r="B197" s="126" t="s">
        <v>37</v>
      </c>
      <c r="C197" s="127" t="s">
        <v>38</v>
      </c>
      <c r="D197" s="126" t="s">
        <v>37</v>
      </c>
      <c r="E197" s="128" t="s">
        <v>38</v>
      </c>
      <c r="F197" s="127" t="s">
        <v>38</v>
      </c>
      <c r="G197" s="126" t="s">
        <v>37</v>
      </c>
      <c r="J197" s="122" t="s">
        <v>269</v>
      </c>
      <c r="K197" s="123"/>
    </row>
    <row r="198" spans="2:15" ht="26.25">
      <c r="B198" s="172">
        <v>73</v>
      </c>
      <c r="C198" s="164" t="s">
        <v>83</v>
      </c>
      <c r="D198" s="164" t="s">
        <v>347</v>
      </c>
      <c r="E198" s="165" t="s">
        <v>348</v>
      </c>
      <c r="F198" s="132">
        <v>3.85</v>
      </c>
      <c r="G198" s="166">
        <v>73</v>
      </c>
      <c r="J198" s="395" t="s">
        <v>97</v>
      </c>
      <c r="K198" s="395" t="s">
        <v>24</v>
      </c>
      <c r="L198" s="395" t="s">
        <v>256</v>
      </c>
      <c r="M198" s="396" t="s">
        <v>26</v>
      </c>
      <c r="N198" s="134"/>
      <c r="O198" s="395" t="s">
        <v>97</v>
      </c>
    </row>
    <row r="199" spans="2:15" ht="26.25">
      <c r="B199" s="172">
        <v>74</v>
      </c>
      <c r="C199" s="164" t="s">
        <v>83</v>
      </c>
      <c r="D199" s="164" t="s">
        <v>349</v>
      </c>
      <c r="E199" s="165" t="s">
        <v>350</v>
      </c>
      <c r="F199" s="132">
        <v>0.3</v>
      </c>
      <c r="G199" s="166">
        <v>74</v>
      </c>
      <c r="J199" s="395"/>
      <c r="K199" s="395"/>
      <c r="L199" s="395"/>
      <c r="M199" s="396"/>
      <c r="N199" s="173" t="s">
        <v>21</v>
      </c>
      <c r="O199" s="395"/>
    </row>
    <row r="200" spans="2:15" ht="26.25">
      <c r="B200" s="172">
        <v>75</v>
      </c>
      <c r="C200" s="164" t="s">
        <v>83</v>
      </c>
      <c r="D200" s="164" t="s">
        <v>351</v>
      </c>
      <c r="E200" s="165" t="s">
        <v>352</v>
      </c>
      <c r="F200" s="132">
        <v>0.3</v>
      </c>
      <c r="G200" s="166">
        <v>75</v>
      </c>
      <c r="J200" s="126" t="s">
        <v>37</v>
      </c>
      <c r="K200" s="127" t="s">
        <v>38</v>
      </c>
      <c r="L200" s="126" t="s">
        <v>37</v>
      </c>
      <c r="M200" s="128" t="s">
        <v>38</v>
      </c>
      <c r="N200" s="126" t="s">
        <v>37</v>
      </c>
      <c r="O200" s="126" t="s">
        <v>37</v>
      </c>
    </row>
    <row r="201" spans="2:15" ht="26.25">
      <c r="B201" s="172">
        <v>77</v>
      </c>
      <c r="C201" s="164" t="s">
        <v>83</v>
      </c>
      <c r="D201" s="164" t="s">
        <v>353</v>
      </c>
      <c r="E201" s="165" t="s">
        <v>354</v>
      </c>
      <c r="F201" s="132">
        <v>0.2</v>
      </c>
      <c r="G201" s="166">
        <v>77</v>
      </c>
      <c r="J201" s="172">
        <v>73</v>
      </c>
      <c r="K201" s="164" t="s">
        <v>83</v>
      </c>
      <c r="L201" s="164" t="s">
        <v>347</v>
      </c>
      <c r="M201" s="165" t="s">
        <v>348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83</v>
      </c>
      <c r="D202" s="164" t="s">
        <v>355</v>
      </c>
      <c r="E202" s="165" t="s">
        <v>356</v>
      </c>
      <c r="F202" s="132">
        <v>0.18</v>
      </c>
      <c r="G202" s="166">
        <v>78</v>
      </c>
      <c r="J202" s="172">
        <v>74</v>
      </c>
      <c r="K202" s="164" t="s">
        <v>83</v>
      </c>
      <c r="L202" s="164" t="s">
        <v>349</v>
      </c>
      <c r="M202" s="165" t="s">
        <v>350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83</v>
      </c>
      <c r="D203" s="164" t="s">
        <v>357</v>
      </c>
      <c r="E203" s="165" t="s">
        <v>358</v>
      </c>
      <c r="F203" s="132">
        <v>0.3</v>
      </c>
      <c r="G203" s="166">
        <v>79</v>
      </c>
      <c r="J203" s="172">
        <v>75</v>
      </c>
      <c r="K203" s="164" t="s">
        <v>83</v>
      </c>
      <c r="L203" s="164" t="s">
        <v>351</v>
      </c>
      <c r="M203" s="165" t="s">
        <v>352</v>
      </c>
      <c r="N203" s="142"/>
      <c r="O203" s="176"/>
    </row>
    <row r="204" spans="2:15" ht="26.25">
      <c r="B204" s="172">
        <v>81</v>
      </c>
      <c r="C204" s="164" t="s">
        <v>83</v>
      </c>
      <c r="D204" s="164" t="s">
        <v>359</v>
      </c>
      <c r="E204" s="165" t="s">
        <v>360</v>
      </c>
      <c r="F204" s="132">
        <v>0.5</v>
      </c>
      <c r="G204" s="166">
        <v>81</v>
      </c>
      <c r="J204" s="172">
        <v>77</v>
      </c>
      <c r="K204" s="164" t="s">
        <v>83</v>
      </c>
      <c r="L204" s="164" t="s">
        <v>353</v>
      </c>
      <c r="M204" s="165" t="s">
        <v>354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361</v>
      </c>
      <c r="D205" s="164" t="s">
        <v>362</v>
      </c>
      <c r="E205" s="165" t="s">
        <v>363</v>
      </c>
      <c r="F205" s="132">
        <v>0.25</v>
      </c>
      <c r="G205" s="178">
        <v>107</v>
      </c>
      <c r="J205" s="172">
        <v>78</v>
      </c>
      <c r="K205" s="164" t="s">
        <v>83</v>
      </c>
      <c r="L205" s="164" t="s">
        <v>355</v>
      </c>
      <c r="M205" s="165" t="s">
        <v>356</v>
      </c>
      <c r="N205" s="136">
        <v>0.05</v>
      </c>
      <c r="O205" s="175">
        <v>78</v>
      </c>
    </row>
    <row r="206" spans="2:15" ht="26.25">
      <c r="B206" s="172" t="s">
        <v>364</v>
      </c>
      <c r="C206" s="164" t="s">
        <v>83</v>
      </c>
      <c r="D206" s="164"/>
      <c r="E206" s="165" t="s">
        <v>365</v>
      </c>
      <c r="F206" s="132">
        <v>0.2</v>
      </c>
      <c r="G206" s="166" t="s">
        <v>364</v>
      </c>
      <c r="J206" s="172">
        <v>79</v>
      </c>
      <c r="K206" s="164" t="s">
        <v>83</v>
      </c>
      <c r="L206" s="164" t="s">
        <v>357</v>
      </c>
      <c r="M206" s="165" t="s">
        <v>358</v>
      </c>
      <c r="N206" s="142"/>
      <c r="O206" s="176"/>
    </row>
    <row r="207" spans="2:15" ht="26.25">
      <c r="B207" s="172" t="s">
        <v>366</v>
      </c>
      <c r="C207" s="164" t="s">
        <v>83</v>
      </c>
      <c r="D207" s="164" t="s">
        <v>367</v>
      </c>
      <c r="E207" s="165" t="s">
        <v>368</v>
      </c>
      <c r="F207" s="132">
        <v>0.55</v>
      </c>
      <c r="G207" s="179" t="s">
        <v>366</v>
      </c>
      <c r="J207" s="172">
        <v>81</v>
      </c>
      <c r="K207" s="164" t="s">
        <v>83</v>
      </c>
      <c r="L207" s="164" t="s">
        <v>359</v>
      </c>
      <c r="M207" s="165" t="s">
        <v>360</v>
      </c>
      <c r="N207" s="136">
        <v>0.05</v>
      </c>
      <c r="O207" s="180">
        <v>81</v>
      </c>
    </row>
    <row r="208" spans="2:15" ht="27">
      <c r="B208" s="139"/>
      <c r="C208" s="393" t="s">
        <v>91</v>
      </c>
      <c r="D208" s="393"/>
      <c r="E208" s="393"/>
      <c r="F208" s="140">
        <v>1.5</v>
      </c>
      <c r="G208" s="181"/>
      <c r="J208" s="163">
        <v>107</v>
      </c>
      <c r="K208" s="164" t="s">
        <v>361</v>
      </c>
      <c r="L208" s="164" t="s">
        <v>362</v>
      </c>
      <c r="M208" s="165" t="s">
        <v>363</v>
      </c>
      <c r="N208" s="142"/>
      <c r="O208" s="182"/>
    </row>
    <row r="209" spans="6:15" ht="26.25">
      <c r="F209" s="78">
        <f>SUM(F198:F208)</f>
        <v>8.129999999999999</v>
      </c>
      <c r="J209" s="172" t="s">
        <v>364</v>
      </c>
      <c r="K209" s="164" t="s">
        <v>83</v>
      </c>
      <c r="L209" s="164"/>
      <c r="M209" s="165" t="s">
        <v>365</v>
      </c>
      <c r="N209" s="142"/>
      <c r="O209" s="170"/>
    </row>
    <row r="210" spans="10:15" ht="26.25">
      <c r="J210" s="172" t="s">
        <v>366</v>
      </c>
      <c r="K210" s="164" t="s">
        <v>83</v>
      </c>
      <c r="L210" s="164" t="s">
        <v>367</v>
      </c>
      <c r="M210" s="165" t="s">
        <v>368</v>
      </c>
      <c r="N210" s="132">
        <v>0.1</v>
      </c>
      <c r="O210" s="183" t="s">
        <v>366</v>
      </c>
    </row>
    <row r="211" spans="10:15" ht="26.25">
      <c r="J211" s="139"/>
      <c r="K211" s="393" t="s">
        <v>91</v>
      </c>
      <c r="L211" s="393"/>
      <c r="M211" s="393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369</v>
      </c>
      <c r="C214" s="123"/>
      <c r="P214" s="78">
        <f>F209+N212</f>
        <v>10.879999999999999</v>
      </c>
    </row>
    <row r="215" spans="2:7" ht="40.5">
      <c r="B215" s="395" t="s">
        <v>97</v>
      </c>
      <c r="C215" s="395" t="s">
        <v>24</v>
      </c>
      <c r="D215" s="395" t="s">
        <v>256</v>
      </c>
      <c r="E215" s="396" t="s">
        <v>26</v>
      </c>
      <c r="F215" s="124" t="s">
        <v>27</v>
      </c>
      <c r="G215" s="395" t="s">
        <v>97</v>
      </c>
    </row>
    <row r="216" spans="2:7" ht="26.25">
      <c r="B216" s="395"/>
      <c r="C216" s="395"/>
      <c r="D216" s="395"/>
      <c r="E216" s="396"/>
      <c r="F216" s="125" t="s">
        <v>99</v>
      </c>
      <c r="G216" s="395"/>
    </row>
    <row r="217" spans="2:11" ht="26.25">
      <c r="B217" s="126" t="s">
        <v>37</v>
      </c>
      <c r="C217" s="127" t="s">
        <v>38</v>
      </c>
      <c r="D217" s="126" t="s">
        <v>37</v>
      </c>
      <c r="E217" s="128" t="s">
        <v>38</v>
      </c>
      <c r="F217" s="127" t="s">
        <v>38</v>
      </c>
      <c r="G217" s="126" t="s">
        <v>37</v>
      </c>
      <c r="J217" s="122" t="s">
        <v>369</v>
      </c>
      <c r="K217" s="123"/>
    </row>
    <row r="218" spans="2:15" ht="26.25">
      <c r="B218" s="172">
        <v>89</v>
      </c>
      <c r="C218" s="164" t="s">
        <v>92</v>
      </c>
      <c r="D218" s="164" t="s">
        <v>370</v>
      </c>
      <c r="E218" s="165" t="s">
        <v>371</v>
      </c>
      <c r="F218" s="132">
        <v>1.07</v>
      </c>
      <c r="G218" s="166">
        <v>89</v>
      </c>
      <c r="J218" s="395" t="s">
        <v>97</v>
      </c>
      <c r="K218" s="395" t="s">
        <v>24</v>
      </c>
      <c r="L218" s="395" t="s">
        <v>256</v>
      </c>
      <c r="M218" s="396" t="s">
        <v>26</v>
      </c>
      <c r="N218" s="134"/>
      <c r="O218" s="395" t="s">
        <v>97</v>
      </c>
    </row>
    <row r="219" spans="2:15" ht="26.25">
      <c r="B219" s="172">
        <v>90</v>
      </c>
      <c r="C219" s="164" t="s">
        <v>92</v>
      </c>
      <c r="D219" s="164" t="s">
        <v>128</v>
      </c>
      <c r="E219" s="165" t="s">
        <v>372</v>
      </c>
      <c r="F219" s="132">
        <v>0.2</v>
      </c>
      <c r="G219" s="166">
        <v>90</v>
      </c>
      <c r="J219" s="395"/>
      <c r="K219" s="395"/>
      <c r="L219" s="395"/>
      <c r="M219" s="396"/>
      <c r="N219" s="173" t="s">
        <v>21</v>
      </c>
      <c r="O219" s="395"/>
    </row>
    <row r="220" spans="6:15" ht="26.25">
      <c r="F220" s="78">
        <f>SUM(F218:F219)</f>
        <v>1.27</v>
      </c>
      <c r="J220" s="126" t="s">
        <v>37</v>
      </c>
      <c r="K220" s="127" t="s">
        <v>38</v>
      </c>
      <c r="L220" s="126" t="s">
        <v>37</v>
      </c>
      <c r="M220" s="128" t="s">
        <v>38</v>
      </c>
      <c r="N220" s="126" t="s">
        <v>37</v>
      </c>
      <c r="O220" s="126" t="s">
        <v>37</v>
      </c>
    </row>
    <row r="221" spans="10:15" ht="26.25">
      <c r="J221" s="172">
        <v>89</v>
      </c>
      <c r="K221" s="164" t="s">
        <v>92</v>
      </c>
      <c r="L221" s="164" t="s">
        <v>370</v>
      </c>
      <c r="M221" s="165" t="s">
        <v>371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92</v>
      </c>
      <c r="L222" s="164" t="s">
        <v>128</v>
      </c>
      <c r="M222" s="165" t="s">
        <v>372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373</v>
      </c>
      <c r="F223" s="400" t="s">
        <v>20</v>
      </c>
      <c r="G223" s="400"/>
      <c r="N223" s="78">
        <f>SUM(N221:N222)</f>
        <v>0.5</v>
      </c>
    </row>
    <row r="224" spans="2:3" ht="26.25">
      <c r="B224" s="122" t="s">
        <v>255</v>
      </c>
      <c r="C224" s="123"/>
    </row>
    <row r="225" spans="2:16" ht="40.5">
      <c r="B225" s="395" t="s">
        <v>23</v>
      </c>
      <c r="C225" s="395" t="s">
        <v>24</v>
      </c>
      <c r="D225" s="395" t="s">
        <v>256</v>
      </c>
      <c r="E225" s="396" t="s">
        <v>26</v>
      </c>
      <c r="F225" s="124" t="s">
        <v>27</v>
      </c>
      <c r="G225" s="395" t="s">
        <v>23</v>
      </c>
      <c r="P225" s="78">
        <f>F220+N223</f>
        <v>1.77</v>
      </c>
    </row>
    <row r="226" spans="2:7" ht="26.25">
      <c r="B226" s="395"/>
      <c r="C226" s="395"/>
      <c r="D226" s="395"/>
      <c r="E226" s="396"/>
      <c r="F226" s="125" t="s">
        <v>32</v>
      </c>
      <c r="G226" s="395"/>
    </row>
    <row r="227" spans="2:15" ht="27.75">
      <c r="B227" s="126" t="s">
        <v>37</v>
      </c>
      <c r="C227" s="127" t="s">
        <v>38</v>
      </c>
      <c r="D227" s="126" t="s">
        <v>37</v>
      </c>
      <c r="E227" s="128" t="s">
        <v>38</v>
      </c>
      <c r="F227" s="127" t="s">
        <v>38</v>
      </c>
      <c r="G227" s="126"/>
      <c r="J227" s="119" t="s">
        <v>328</v>
      </c>
      <c r="K227" s="120"/>
      <c r="L227" s="161">
        <v>5</v>
      </c>
      <c r="M227" s="186" t="s">
        <v>373</v>
      </c>
      <c r="N227" s="399" t="s">
        <v>21</v>
      </c>
      <c r="O227" s="399"/>
    </row>
    <row r="228" spans="2:11" ht="26.25">
      <c r="B228" s="187">
        <v>84</v>
      </c>
      <c r="C228" s="130" t="s">
        <v>92</v>
      </c>
      <c r="D228" s="130" t="s">
        <v>330</v>
      </c>
      <c r="E228" s="165" t="s">
        <v>331</v>
      </c>
      <c r="F228" s="132">
        <v>1.25</v>
      </c>
      <c r="G228" s="188">
        <v>84</v>
      </c>
      <c r="J228" s="122" t="s">
        <v>255</v>
      </c>
      <c r="K228" s="123"/>
    </row>
    <row r="229" spans="2:15" ht="26.25">
      <c r="B229" s="187" t="s">
        <v>374</v>
      </c>
      <c r="C229" s="130" t="s">
        <v>92</v>
      </c>
      <c r="D229" s="130" t="s">
        <v>330</v>
      </c>
      <c r="E229" s="165" t="s">
        <v>331</v>
      </c>
      <c r="F229" s="132">
        <v>1.5</v>
      </c>
      <c r="G229" s="188" t="s">
        <v>374</v>
      </c>
      <c r="J229" s="395" t="s">
        <v>28</v>
      </c>
      <c r="K229" s="395" t="s">
        <v>24</v>
      </c>
      <c r="L229" s="395" t="s">
        <v>256</v>
      </c>
      <c r="M229" s="396" t="s">
        <v>26</v>
      </c>
      <c r="N229" s="134"/>
      <c r="O229" s="395" t="s">
        <v>29</v>
      </c>
    </row>
    <row r="230" spans="2:15" ht="26.25">
      <c r="B230" s="187">
        <v>85</v>
      </c>
      <c r="C230" s="130" t="s">
        <v>92</v>
      </c>
      <c r="D230" s="130" t="s">
        <v>375</v>
      </c>
      <c r="E230" s="165" t="s">
        <v>376</v>
      </c>
      <c r="F230" s="132">
        <v>2.15</v>
      </c>
      <c r="G230" s="188">
        <v>85</v>
      </c>
      <c r="J230" s="395"/>
      <c r="K230" s="395"/>
      <c r="L230" s="395"/>
      <c r="M230" s="396"/>
      <c r="N230" s="125" t="s">
        <v>33</v>
      </c>
      <c r="O230" s="395"/>
    </row>
    <row r="231" spans="2:15" ht="26.25">
      <c r="B231" s="187">
        <v>86</v>
      </c>
      <c r="C231" s="130" t="s">
        <v>92</v>
      </c>
      <c r="D231" s="130" t="s">
        <v>377</v>
      </c>
      <c r="E231" s="165" t="s">
        <v>378</v>
      </c>
      <c r="F231" s="132">
        <v>0.94</v>
      </c>
      <c r="G231" s="188">
        <v>86</v>
      </c>
      <c r="J231" s="126" t="s">
        <v>37</v>
      </c>
      <c r="K231" s="127" t="s">
        <v>38</v>
      </c>
      <c r="L231" s="126" t="s">
        <v>37</v>
      </c>
      <c r="M231" s="128" t="s">
        <v>38</v>
      </c>
      <c r="N231" s="126" t="s">
        <v>37</v>
      </c>
      <c r="O231" s="135"/>
    </row>
    <row r="232" spans="2:15" ht="26.25">
      <c r="B232" s="187">
        <v>87</v>
      </c>
      <c r="C232" s="130" t="s">
        <v>92</v>
      </c>
      <c r="D232" s="130" t="s">
        <v>379</v>
      </c>
      <c r="E232" s="165" t="s">
        <v>380</v>
      </c>
      <c r="F232" s="132">
        <v>0.95</v>
      </c>
      <c r="G232" s="188">
        <v>87</v>
      </c>
      <c r="J232" s="187">
        <v>84</v>
      </c>
      <c r="K232" s="130" t="s">
        <v>92</v>
      </c>
      <c r="L232" s="130" t="s">
        <v>330</v>
      </c>
      <c r="M232" s="131" t="s">
        <v>331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92</v>
      </c>
      <c r="D233" s="130" t="s">
        <v>381</v>
      </c>
      <c r="E233" s="165" t="s">
        <v>382</v>
      </c>
      <c r="F233" s="132">
        <v>0.8</v>
      </c>
      <c r="G233" s="188">
        <v>88</v>
      </c>
      <c r="J233" s="187" t="s">
        <v>374</v>
      </c>
      <c r="K233" s="130" t="s">
        <v>92</v>
      </c>
      <c r="L233" s="130" t="s">
        <v>330</v>
      </c>
      <c r="M233" s="131" t="s">
        <v>331</v>
      </c>
      <c r="N233" s="136">
        <v>0.65</v>
      </c>
      <c r="O233" s="189" t="s">
        <v>374</v>
      </c>
    </row>
    <row r="234" spans="2:15" ht="26.25">
      <c r="B234" s="187">
        <v>96</v>
      </c>
      <c r="C234" s="130" t="s">
        <v>92</v>
      </c>
      <c r="D234" s="130" t="s">
        <v>383</v>
      </c>
      <c r="E234" s="165" t="s">
        <v>384</v>
      </c>
      <c r="F234" s="132">
        <v>0.23</v>
      </c>
      <c r="G234" s="188">
        <v>96</v>
      </c>
      <c r="J234" s="187">
        <v>85</v>
      </c>
      <c r="K234" s="130" t="s">
        <v>92</v>
      </c>
      <c r="L234" s="130" t="s">
        <v>375</v>
      </c>
      <c r="M234" s="131" t="s">
        <v>376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92</v>
      </c>
      <c r="D235" s="130" t="s">
        <v>385</v>
      </c>
      <c r="E235" s="165" t="s">
        <v>386</v>
      </c>
      <c r="F235" s="132">
        <v>0.14</v>
      </c>
      <c r="G235" s="188">
        <v>91</v>
      </c>
      <c r="J235" s="187">
        <v>86</v>
      </c>
      <c r="K235" s="130" t="s">
        <v>92</v>
      </c>
      <c r="L235" s="130" t="s">
        <v>377</v>
      </c>
      <c r="M235" s="131" t="s">
        <v>378</v>
      </c>
      <c r="N235" s="136">
        <v>0.65</v>
      </c>
      <c r="O235" s="189">
        <v>86</v>
      </c>
    </row>
    <row r="236" spans="2:15" ht="26.25">
      <c r="B236" s="187" t="s">
        <v>387</v>
      </c>
      <c r="C236" s="130" t="s">
        <v>92</v>
      </c>
      <c r="D236" s="130" t="s">
        <v>388</v>
      </c>
      <c r="E236" s="165" t="s">
        <v>389</v>
      </c>
      <c r="F236" s="132">
        <v>1.3</v>
      </c>
      <c r="G236" s="188" t="s">
        <v>387</v>
      </c>
      <c r="J236" s="187">
        <v>87</v>
      </c>
      <c r="K236" s="130" t="s">
        <v>92</v>
      </c>
      <c r="L236" s="130" t="s">
        <v>379</v>
      </c>
      <c r="M236" s="131" t="s">
        <v>380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92</v>
      </c>
      <c r="D237" s="130" t="s">
        <v>390</v>
      </c>
      <c r="E237" s="165" t="s">
        <v>391</v>
      </c>
      <c r="F237" s="132">
        <v>0.35</v>
      </c>
      <c r="G237" s="188">
        <v>92</v>
      </c>
      <c r="J237" s="187">
        <v>88</v>
      </c>
      <c r="K237" s="130" t="s">
        <v>92</v>
      </c>
      <c r="L237" s="130" t="s">
        <v>381</v>
      </c>
      <c r="M237" s="131" t="s">
        <v>382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92</v>
      </c>
      <c r="D238" s="130" t="s">
        <v>392</v>
      </c>
      <c r="E238" s="165" t="s">
        <v>393</v>
      </c>
      <c r="F238" s="132">
        <v>0.4</v>
      </c>
      <c r="G238" s="188">
        <v>93</v>
      </c>
      <c r="J238" s="187">
        <v>96</v>
      </c>
      <c r="K238" s="130" t="s">
        <v>92</v>
      </c>
      <c r="L238" s="130" t="s">
        <v>383</v>
      </c>
      <c r="M238" s="131" t="s">
        <v>384</v>
      </c>
      <c r="N238" s="191"/>
      <c r="O238" s="169"/>
    </row>
    <row r="239" spans="2:15" ht="33.75">
      <c r="B239" s="187">
        <v>95</v>
      </c>
      <c r="C239" s="130" t="s">
        <v>92</v>
      </c>
      <c r="D239" s="130" t="s">
        <v>394</v>
      </c>
      <c r="E239" s="165" t="s">
        <v>395</v>
      </c>
      <c r="F239" s="132">
        <v>0.13</v>
      </c>
      <c r="G239" s="188">
        <v>95</v>
      </c>
      <c r="J239" s="187">
        <v>91</v>
      </c>
      <c r="K239" s="130" t="s">
        <v>92</v>
      </c>
      <c r="L239" s="130" t="s">
        <v>385</v>
      </c>
      <c r="M239" s="131" t="s">
        <v>386</v>
      </c>
      <c r="N239" s="191"/>
      <c r="O239" s="170"/>
    </row>
    <row r="240" spans="2:15" ht="26.25">
      <c r="B240" s="187">
        <v>94</v>
      </c>
      <c r="C240" s="130" t="s">
        <v>92</v>
      </c>
      <c r="D240" s="130" t="s">
        <v>396</v>
      </c>
      <c r="E240" s="165" t="s">
        <v>397</v>
      </c>
      <c r="F240" s="132">
        <v>0.13</v>
      </c>
      <c r="G240" s="188">
        <v>94</v>
      </c>
      <c r="J240" s="187" t="s">
        <v>387</v>
      </c>
      <c r="K240" s="130" t="s">
        <v>92</v>
      </c>
      <c r="L240" s="130" t="s">
        <v>388</v>
      </c>
      <c r="M240" s="131" t="s">
        <v>389</v>
      </c>
      <c r="N240" s="136">
        <v>0.7</v>
      </c>
      <c r="O240" s="192" t="s">
        <v>387</v>
      </c>
    </row>
    <row r="241" spans="2:15" ht="26.25">
      <c r="B241" s="187">
        <v>97</v>
      </c>
      <c r="C241" s="130" t="s">
        <v>92</v>
      </c>
      <c r="D241" s="130" t="s">
        <v>398</v>
      </c>
      <c r="E241" s="165" t="s">
        <v>399</v>
      </c>
      <c r="F241" s="132">
        <v>0.61</v>
      </c>
      <c r="G241" s="188">
        <v>97</v>
      </c>
      <c r="J241" s="187">
        <v>92</v>
      </c>
      <c r="K241" s="130" t="s">
        <v>92</v>
      </c>
      <c r="L241" s="130" t="s">
        <v>390</v>
      </c>
      <c r="M241" s="131" t="s">
        <v>393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92</v>
      </c>
      <c r="D242" s="130" t="s">
        <v>400</v>
      </c>
      <c r="E242" s="165" t="s">
        <v>401</v>
      </c>
      <c r="F242" s="132">
        <v>0.25</v>
      </c>
      <c r="G242" s="188">
        <v>98</v>
      </c>
      <c r="J242" s="187">
        <v>93</v>
      </c>
      <c r="K242" s="130" t="s">
        <v>92</v>
      </c>
      <c r="L242" s="130" t="s">
        <v>392</v>
      </c>
      <c r="M242" s="131" t="s">
        <v>395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92</v>
      </c>
      <c r="D243" s="130" t="s">
        <v>402</v>
      </c>
      <c r="E243" s="165" t="s">
        <v>403</v>
      </c>
      <c r="F243" s="132">
        <v>1.2</v>
      </c>
      <c r="G243" s="188">
        <v>99</v>
      </c>
      <c r="J243" s="187">
        <v>95</v>
      </c>
      <c r="K243" s="130" t="s">
        <v>92</v>
      </c>
      <c r="L243" s="130" t="s">
        <v>394</v>
      </c>
      <c r="M243" s="131" t="s">
        <v>397</v>
      </c>
      <c r="N243" s="191"/>
      <c r="O243" s="170"/>
    </row>
    <row r="244" spans="2:15" ht="26.25">
      <c r="B244" s="187">
        <v>100</v>
      </c>
      <c r="C244" s="130" t="s">
        <v>92</v>
      </c>
      <c r="D244" s="130" t="s">
        <v>404</v>
      </c>
      <c r="E244" s="165" t="s">
        <v>405</v>
      </c>
      <c r="F244" s="132">
        <v>0.2</v>
      </c>
      <c r="G244" s="188">
        <v>100</v>
      </c>
      <c r="J244" s="187">
        <v>94</v>
      </c>
      <c r="K244" s="130" t="s">
        <v>92</v>
      </c>
      <c r="L244" s="130" t="s">
        <v>396</v>
      </c>
      <c r="M244" s="131" t="s">
        <v>399</v>
      </c>
      <c r="N244" s="136">
        <v>0.13</v>
      </c>
      <c r="O244" s="193">
        <v>94</v>
      </c>
    </row>
    <row r="245" spans="2:15" ht="26.25">
      <c r="B245" s="187" t="s">
        <v>406</v>
      </c>
      <c r="C245" s="130" t="s">
        <v>92</v>
      </c>
      <c r="D245" s="130" t="s">
        <v>407</v>
      </c>
      <c r="E245" s="165" t="s">
        <v>408</v>
      </c>
      <c r="F245" s="132">
        <v>0.65</v>
      </c>
      <c r="G245" s="188" t="s">
        <v>406</v>
      </c>
      <c r="J245" s="187">
        <v>97</v>
      </c>
      <c r="K245" s="130" t="s">
        <v>92</v>
      </c>
      <c r="L245" s="130" t="s">
        <v>398</v>
      </c>
      <c r="M245" s="131" t="s">
        <v>401</v>
      </c>
      <c r="N245" s="191"/>
      <c r="O245" s="169"/>
    </row>
    <row r="246" spans="2:15" ht="26.25">
      <c r="B246" s="187">
        <v>101</v>
      </c>
      <c r="C246" s="130" t="s">
        <v>92</v>
      </c>
      <c r="D246" s="130" t="s">
        <v>409</v>
      </c>
      <c r="E246" s="165" t="s">
        <v>410</v>
      </c>
      <c r="F246" s="132">
        <v>0.2</v>
      </c>
      <c r="G246" s="188">
        <v>101</v>
      </c>
      <c r="J246" s="187">
        <v>98</v>
      </c>
      <c r="K246" s="130" t="s">
        <v>92</v>
      </c>
      <c r="L246" s="130" t="s">
        <v>400</v>
      </c>
      <c r="M246" s="131" t="s">
        <v>403</v>
      </c>
      <c r="N246" s="191"/>
      <c r="O246" s="170"/>
    </row>
    <row r="247" spans="2:15" ht="26.25">
      <c r="B247" s="187">
        <v>102</v>
      </c>
      <c r="C247" s="130" t="s">
        <v>92</v>
      </c>
      <c r="D247" s="130" t="s">
        <v>411</v>
      </c>
      <c r="E247" s="165" t="s">
        <v>412</v>
      </c>
      <c r="F247" s="132">
        <v>0.15</v>
      </c>
      <c r="G247" s="188">
        <v>102</v>
      </c>
      <c r="J247" s="187">
        <v>99</v>
      </c>
      <c r="K247" s="130" t="s">
        <v>92</v>
      </c>
      <c r="L247" s="130" t="s">
        <v>402</v>
      </c>
      <c r="M247" s="131" t="s">
        <v>405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92</v>
      </c>
      <c r="D248" s="130" t="s">
        <v>413</v>
      </c>
      <c r="E248" s="165" t="s">
        <v>414</v>
      </c>
      <c r="F248" s="132">
        <v>0.6</v>
      </c>
      <c r="G248" s="188">
        <v>103</v>
      </c>
      <c r="J248" s="187">
        <v>100</v>
      </c>
      <c r="K248" s="130" t="s">
        <v>92</v>
      </c>
      <c r="L248" s="130" t="s">
        <v>404</v>
      </c>
      <c r="M248" s="131" t="s">
        <v>408</v>
      </c>
      <c r="N248" s="191"/>
      <c r="O248" s="169"/>
    </row>
    <row r="249" spans="2:15" ht="27">
      <c r="B249" s="187">
        <v>104</v>
      </c>
      <c r="C249" s="130" t="s">
        <v>92</v>
      </c>
      <c r="D249" s="130" t="s">
        <v>415</v>
      </c>
      <c r="E249" s="165" t="s">
        <v>416</v>
      </c>
      <c r="F249" s="132">
        <v>1.75</v>
      </c>
      <c r="G249" s="188">
        <v>104</v>
      </c>
      <c r="J249" s="187" t="s">
        <v>406</v>
      </c>
      <c r="K249" s="130" t="s">
        <v>92</v>
      </c>
      <c r="L249" s="130" t="s">
        <v>407</v>
      </c>
      <c r="M249" s="131" t="s">
        <v>410</v>
      </c>
      <c r="N249" s="136">
        <v>0.15</v>
      </c>
      <c r="O249" s="193" t="s">
        <v>406</v>
      </c>
    </row>
    <row r="250" spans="2:15" ht="26.25">
      <c r="B250" s="187" t="s">
        <v>417</v>
      </c>
      <c r="C250" s="130" t="s">
        <v>92</v>
      </c>
      <c r="D250" s="130" t="s">
        <v>418</v>
      </c>
      <c r="E250" s="165" t="s">
        <v>419</v>
      </c>
      <c r="F250" s="132">
        <v>0.06</v>
      </c>
      <c r="G250" s="188" t="s">
        <v>417</v>
      </c>
      <c r="J250" s="187">
        <v>101</v>
      </c>
      <c r="K250" s="130" t="s">
        <v>92</v>
      </c>
      <c r="L250" s="130" t="s">
        <v>409</v>
      </c>
      <c r="M250" s="131" t="s">
        <v>412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92</v>
      </c>
      <c r="D251" s="130" t="s">
        <v>420</v>
      </c>
      <c r="E251" s="165" t="s">
        <v>421</v>
      </c>
      <c r="F251" s="132">
        <v>0.2</v>
      </c>
      <c r="G251" s="188">
        <v>181</v>
      </c>
      <c r="J251" s="187">
        <v>102</v>
      </c>
      <c r="K251" s="130" t="s">
        <v>92</v>
      </c>
      <c r="L251" s="130" t="s">
        <v>411</v>
      </c>
      <c r="M251" s="131" t="s">
        <v>414</v>
      </c>
      <c r="N251" s="191"/>
      <c r="O251" s="195"/>
    </row>
    <row r="252" spans="2:15" ht="26.25">
      <c r="B252" s="187">
        <v>182</v>
      </c>
      <c r="C252" s="130" t="s">
        <v>92</v>
      </c>
      <c r="D252" s="130" t="s">
        <v>422</v>
      </c>
      <c r="E252" s="165" t="s">
        <v>423</v>
      </c>
      <c r="F252" s="132">
        <v>0.11</v>
      </c>
      <c r="G252" s="188">
        <v>182</v>
      </c>
      <c r="J252" s="187">
        <v>103</v>
      </c>
      <c r="K252" s="130" t="s">
        <v>92</v>
      </c>
      <c r="L252" s="130" t="s">
        <v>413</v>
      </c>
      <c r="M252" s="131" t="s">
        <v>416</v>
      </c>
      <c r="N252" s="191"/>
      <c r="O252" s="170"/>
    </row>
    <row r="253" spans="2:15" ht="27">
      <c r="B253" s="187">
        <v>67</v>
      </c>
      <c r="C253" s="130" t="s">
        <v>92</v>
      </c>
      <c r="D253" s="130" t="s">
        <v>424</v>
      </c>
      <c r="E253" s="165" t="s">
        <v>425</v>
      </c>
      <c r="F253" s="132">
        <v>0.6</v>
      </c>
      <c r="G253" s="188">
        <v>67</v>
      </c>
      <c r="J253" s="187">
        <v>104</v>
      </c>
      <c r="K253" s="130" t="s">
        <v>92</v>
      </c>
      <c r="L253" s="130" t="s">
        <v>415</v>
      </c>
      <c r="M253" s="131" t="s">
        <v>419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92</v>
      </c>
      <c r="D254" s="130" t="s">
        <v>426</v>
      </c>
      <c r="E254" s="165" t="s">
        <v>427</v>
      </c>
      <c r="F254" s="132">
        <v>0.3</v>
      </c>
      <c r="G254" s="188">
        <v>68</v>
      </c>
      <c r="J254" s="187" t="s">
        <v>417</v>
      </c>
      <c r="K254" s="130" t="s">
        <v>92</v>
      </c>
      <c r="L254" s="130" t="s">
        <v>418</v>
      </c>
      <c r="M254" s="131" t="s">
        <v>421</v>
      </c>
      <c r="N254" s="191"/>
      <c r="O254" s="169"/>
    </row>
    <row r="255" spans="2:15" ht="26.25">
      <c r="B255" s="187" t="s">
        <v>428</v>
      </c>
      <c r="C255" s="130" t="s">
        <v>92</v>
      </c>
      <c r="D255" s="130" t="s">
        <v>429</v>
      </c>
      <c r="E255" s="165" t="s">
        <v>430</v>
      </c>
      <c r="F255" s="132">
        <v>0.4</v>
      </c>
      <c r="G255" s="188" t="s">
        <v>428</v>
      </c>
      <c r="J255" s="187">
        <v>181</v>
      </c>
      <c r="K255" s="130" t="s">
        <v>92</v>
      </c>
      <c r="L255" s="130" t="s">
        <v>420</v>
      </c>
      <c r="M255" s="131" t="s">
        <v>423</v>
      </c>
      <c r="N255" s="191"/>
      <c r="O255" s="195"/>
    </row>
    <row r="256" spans="2:15" ht="26.25">
      <c r="B256" s="139"/>
      <c r="C256" s="393" t="s">
        <v>91</v>
      </c>
      <c r="D256" s="393"/>
      <c r="E256" s="393"/>
      <c r="F256" s="196">
        <v>3</v>
      </c>
      <c r="G256" s="139"/>
      <c r="J256" s="187">
        <v>182</v>
      </c>
      <c r="K256" s="130" t="s">
        <v>92</v>
      </c>
      <c r="L256" s="130" t="s">
        <v>422</v>
      </c>
      <c r="M256" s="131" t="s">
        <v>425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92</v>
      </c>
      <c r="L257" s="130" t="s">
        <v>424</v>
      </c>
      <c r="M257" s="131" t="s">
        <v>427</v>
      </c>
      <c r="N257" s="191"/>
      <c r="O257" s="170"/>
    </row>
    <row r="258" spans="10:15" ht="26.25">
      <c r="J258" s="187">
        <v>68</v>
      </c>
      <c r="K258" s="130" t="s">
        <v>92</v>
      </c>
      <c r="L258" s="130" t="s">
        <v>426</v>
      </c>
      <c r="M258" s="131" t="s">
        <v>430</v>
      </c>
      <c r="N258" s="136">
        <v>0.22</v>
      </c>
      <c r="O258" s="192">
        <v>68</v>
      </c>
    </row>
    <row r="259" spans="10:15" ht="26.25">
      <c r="J259" s="187" t="s">
        <v>428</v>
      </c>
      <c r="K259" s="130" t="s">
        <v>92</v>
      </c>
      <c r="L259" s="130" t="s">
        <v>429</v>
      </c>
      <c r="M259" s="131" t="s">
        <v>431</v>
      </c>
      <c r="N259" s="191"/>
      <c r="O259" s="197"/>
    </row>
    <row r="260" spans="10:15" ht="26.25">
      <c r="J260" s="139"/>
      <c r="K260" s="393" t="s">
        <v>91</v>
      </c>
      <c r="L260" s="393"/>
      <c r="M260" s="393"/>
      <c r="N260" s="198">
        <v>1</v>
      </c>
      <c r="O260" s="199"/>
    </row>
    <row r="261" spans="2:15" ht="26.25">
      <c r="B261" s="122" t="s">
        <v>269</v>
      </c>
      <c r="C261" s="123"/>
      <c r="K261" s="398" t="s">
        <v>432</v>
      </c>
      <c r="L261" s="398"/>
      <c r="M261" s="398"/>
      <c r="N261" s="200">
        <f>SUM(N232:N260)</f>
        <v>8.67</v>
      </c>
      <c r="O261" s="201"/>
    </row>
    <row r="262" spans="2:7" ht="40.5">
      <c r="B262" s="395" t="s">
        <v>97</v>
      </c>
      <c r="C262" s="395" t="s">
        <v>24</v>
      </c>
      <c r="D262" s="395" t="s">
        <v>256</v>
      </c>
      <c r="E262" s="396" t="s">
        <v>26</v>
      </c>
      <c r="F262" s="124" t="s">
        <v>27</v>
      </c>
      <c r="G262" s="395" t="s">
        <v>97</v>
      </c>
    </row>
    <row r="263" spans="2:16" ht="26.25">
      <c r="B263" s="395"/>
      <c r="C263" s="395"/>
      <c r="D263" s="395"/>
      <c r="E263" s="396"/>
      <c r="F263" s="125" t="s">
        <v>99</v>
      </c>
      <c r="G263" s="395"/>
      <c r="P263" s="78">
        <f>F257+N261</f>
        <v>29.22</v>
      </c>
    </row>
    <row r="264" spans="2:7" ht="26.25">
      <c r="B264" s="126" t="s">
        <v>37</v>
      </c>
      <c r="C264" s="127" t="s">
        <v>38</v>
      </c>
      <c r="D264" s="126" t="s">
        <v>37</v>
      </c>
      <c r="E264" s="128" t="s">
        <v>38</v>
      </c>
      <c r="F264" s="127" t="s">
        <v>38</v>
      </c>
      <c r="G264" s="126" t="s">
        <v>37</v>
      </c>
    </row>
    <row r="265" spans="2:7" ht="26.25">
      <c r="B265" s="172">
        <v>69</v>
      </c>
      <c r="C265" s="164" t="s">
        <v>93</v>
      </c>
      <c r="D265" s="164" t="s">
        <v>330</v>
      </c>
      <c r="E265" s="165" t="s">
        <v>331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93</v>
      </c>
      <c r="D266" s="164" t="s">
        <v>433</v>
      </c>
      <c r="E266" s="165" t="s">
        <v>434</v>
      </c>
      <c r="F266" s="132">
        <v>1.85</v>
      </c>
      <c r="G266" s="166">
        <v>70</v>
      </c>
      <c r="J266" s="122" t="s">
        <v>269</v>
      </c>
      <c r="K266" s="123"/>
    </row>
    <row r="267" spans="2:15" ht="26.25">
      <c r="B267" s="172">
        <v>72</v>
      </c>
      <c r="C267" s="164" t="s">
        <v>93</v>
      </c>
      <c r="D267" s="164" t="s">
        <v>435</v>
      </c>
      <c r="E267" s="165" t="s">
        <v>436</v>
      </c>
      <c r="F267" s="132">
        <v>2.46</v>
      </c>
      <c r="G267" s="166">
        <v>72</v>
      </c>
      <c r="J267" s="395" t="s">
        <v>97</v>
      </c>
      <c r="K267" s="395" t="s">
        <v>24</v>
      </c>
      <c r="L267" s="395" t="s">
        <v>256</v>
      </c>
      <c r="M267" s="396" t="s">
        <v>26</v>
      </c>
      <c r="N267" s="134"/>
      <c r="O267" s="395" t="s">
        <v>97</v>
      </c>
    </row>
    <row r="268" spans="2:15" ht="26.25">
      <c r="B268" s="172" t="s">
        <v>437</v>
      </c>
      <c r="C268" s="164" t="s">
        <v>93</v>
      </c>
      <c r="D268" s="164" t="s">
        <v>133</v>
      </c>
      <c r="E268" s="165" t="s">
        <v>100</v>
      </c>
      <c r="F268" s="132">
        <v>0.75</v>
      </c>
      <c r="G268" s="166" t="s">
        <v>437</v>
      </c>
      <c r="J268" s="395"/>
      <c r="K268" s="395"/>
      <c r="L268" s="395"/>
      <c r="M268" s="396"/>
      <c r="N268" s="173" t="s">
        <v>21</v>
      </c>
      <c r="O268" s="395"/>
    </row>
    <row r="269" spans="2:15" ht="27">
      <c r="B269" s="172">
        <v>179</v>
      </c>
      <c r="C269" s="164" t="s">
        <v>93</v>
      </c>
      <c r="D269" s="164" t="s">
        <v>438</v>
      </c>
      <c r="E269" s="165" t="s">
        <v>439</v>
      </c>
      <c r="F269" s="132">
        <v>0.6</v>
      </c>
      <c r="G269" s="166">
        <v>179</v>
      </c>
      <c r="J269" s="126" t="s">
        <v>37</v>
      </c>
      <c r="K269" s="127" t="s">
        <v>38</v>
      </c>
      <c r="L269" s="126" t="s">
        <v>37</v>
      </c>
      <c r="M269" s="128" t="s">
        <v>38</v>
      </c>
      <c r="N269" s="126" t="s">
        <v>37</v>
      </c>
      <c r="O269" s="126" t="s">
        <v>37</v>
      </c>
    </row>
    <row r="270" spans="2:15" ht="26.25">
      <c r="B270" s="172" t="s">
        <v>440</v>
      </c>
      <c r="C270" s="164" t="s">
        <v>93</v>
      </c>
      <c r="D270" s="164" t="s">
        <v>441</v>
      </c>
      <c r="E270" s="165"/>
      <c r="F270" s="132">
        <v>0.12</v>
      </c>
      <c r="G270" s="166" t="s">
        <v>440</v>
      </c>
      <c r="J270" s="172">
        <v>69</v>
      </c>
      <c r="K270" s="164" t="s">
        <v>93</v>
      </c>
      <c r="L270" s="164" t="s">
        <v>330</v>
      </c>
      <c r="M270" s="165" t="s">
        <v>331</v>
      </c>
      <c r="N270" s="136">
        <v>0.75</v>
      </c>
      <c r="O270" s="167">
        <v>69</v>
      </c>
    </row>
    <row r="271" spans="2:15" ht="26.25">
      <c r="B271" s="139"/>
      <c r="C271" s="393" t="s">
        <v>91</v>
      </c>
      <c r="D271" s="393"/>
      <c r="E271" s="393"/>
      <c r="F271" s="140">
        <v>1.5</v>
      </c>
      <c r="G271" s="181"/>
      <c r="J271" s="172">
        <v>70</v>
      </c>
      <c r="K271" s="164" t="s">
        <v>93</v>
      </c>
      <c r="L271" s="164" t="s">
        <v>433</v>
      </c>
      <c r="M271" s="165" t="s">
        <v>434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93</v>
      </c>
      <c r="L272" s="164" t="s">
        <v>435</v>
      </c>
      <c r="M272" s="165" t="s">
        <v>436</v>
      </c>
      <c r="N272" s="136">
        <v>0.5</v>
      </c>
      <c r="O272" s="168">
        <v>72</v>
      </c>
    </row>
    <row r="273" spans="10:15" ht="26.25">
      <c r="J273" s="172" t="s">
        <v>437</v>
      </c>
      <c r="K273" s="164" t="s">
        <v>93</v>
      </c>
      <c r="L273" s="164" t="s">
        <v>133</v>
      </c>
      <c r="M273" s="165" t="s">
        <v>100</v>
      </c>
      <c r="N273" s="142"/>
      <c r="O273" s="169"/>
    </row>
    <row r="274" spans="10:15" ht="27">
      <c r="J274" s="172">
        <v>179</v>
      </c>
      <c r="K274" s="164" t="s">
        <v>93</v>
      </c>
      <c r="L274" s="164" t="s">
        <v>438</v>
      </c>
      <c r="M274" s="165" t="s">
        <v>439</v>
      </c>
      <c r="N274" s="142"/>
      <c r="O274" s="195"/>
    </row>
    <row r="275" spans="10:15" ht="26.25">
      <c r="J275" s="172" t="s">
        <v>440</v>
      </c>
      <c r="K275" s="164" t="s">
        <v>93</v>
      </c>
      <c r="L275" s="164" t="s">
        <v>441</v>
      </c>
      <c r="M275" s="165"/>
      <c r="N275" s="142"/>
      <c r="O275" s="170"/>
    </row>
    <row r="276" spans="10:15" ht="26.25">
      <c r="J276" s="139"/>
      <c r="K276" s="393" t="s">
        <v>91</v>
      </c>
      <c r="L276" s="393"/>
      <c r="M276" s="393"/>
      <c r="N276" s="140">
        <v>1</v>
      </c>
      <c r="O276" s="199"/>
    </row>
    <row r="277" spans="2:14" ht="26.25">
      <c r="B277" s="122" t="s">
        <v>369</v>
      </c>
      <c r="C277" s="123"/>
      <c r="N277" s="78">
        <f>SUM(N270:N276)</f>
        <v>3.25</v>
      </c>
    </row>
    <row r="278" spans="2:16" ht="40.5">
      <c r="B278" s="395" t="s">
        <v>97</v>
      </c>
      <c r="C278" s="395" t="s">
        <v>24</v>
      </c>
      <c r="D278" s="395" t="s">
        <v>256</v>
      </c>
      <c r="E278" s="396" t="s">
        <v>26</v>
      </c>
      <c r="F278" s="124" t="s">
        <v>27</v>
      </c>
      <c r="G278" s="395" t="s">
        <v>97</v>
      </c>
      <c r="P278" s="78">
        <f>F272+N277</f>
        <v>11.93</v>
      </c>
    </row>
    <row r="279" spans="2:7" ht="26.25">
      <c r="B279" s="395"/>
      <c r="C279" s="395"/>
      <c r="D279" s="395"/>
      <c r="E279" s="396"/>
      <c r="F279" s="125" t="s">
        <v>99</v>
      </c>
      <c r="G279" s="395"/>
    </row>
    <row r="280" spans="2:7" ht="26.25">
      <c r="B280" s="126" t="s">
        <v>37</v>
      </c>
      <c r="C280" s="127" t="s">
        <v>38</v>
      </c>
      <c r="D280" s="126" t="s">
        <v>37</v>
      </c>
      <c r="E280" s="128" t="s">
        <v>38</v>
      </c>
      <c r="F280" s="127" t="s">
        <v>38</v>
      </c>
      <c r="G280" s="126" t="s">
        <v>37</v>
      </c>
    </row>
    <row r="281" spans="2:11" ht="26.25">
      <c r="B281" s="187">
        <v>76</v>
      </c>
      <c r="C281" s="130" t="s">
        <v>83</v>
      </c>
      <c r="D281" s="130" t="s">
        <v>442</v>
      </c>
      <c r="E281" s="131" t="s">
        <v>391</v>
      </c>
      <c r="F281" s="132">
        <v>1.5</v>
      </c>
      <c r="G281" s="188">
        <v>76</v>
      </c>
      <c r="J281" s="122" t="s">
        <v>369</v>
      </c>
      <c r="K281" s="123"/>
    </row>
    <row r="282" spans="2:15" ht="26.25">
      <c r="B282" s="187">
        <v>80</v>
      </c>
      <c r="C282" s="130" t="s">
        <v>83</v>
      </c>
      <c r="D282" s="130" t="s">
        <v>443</v>
      </c>
      <c r="E282" s="131" t="s">
        <v>444</v>
      </c>
      <c r="F282" s="132">
        <v>0.25</v>
      </c>
      <c r="G282" s="188">
        <v>80</v>
      </c>
      <c r="J282" s="395" t="s">
        <v>97</v>
      </c>
      <c r="K282" s="395" t="s">
        <v>24</v>
      </c>
      <c r="L282" s="395" t="s">
        <v>256</v>
      </c>
      <c r="M282" s="396" t="s">
        <v>26</v>
      </c>
      <c r="N282" s="134"/>
      <c r="O282" s="395" t="s">
        <v>97</v>
      </c>
    </row>
    <row r="283" spans="2:15" ht="26.25">
      <c r="B283" s="187">
        <v>82</v>
      </c>
      <c r="C283" s="130" t="s">
        <v>83</v>
      </c>
      <c r="D283" s="130" t="s">
        <v>445</v>
      </c>
      <c r="E283" s="131" t="s">
        <v>446</v>
      </c>
      <c r="F283" s="132">
        <v>1.6</v>
      </c>
      <c r="G283" s="188">
        <v>82</v>
      </c>
      <c r="J283" s="395"/>
      <c r="K283" s="395"/>
      <c r="L283" s="395"/>
      <c r="M283" s="396"/>
      <c r="N283" s="173" t="s">
        <v>21</v>
      </c>
      <c r="O283" s="395"/>
    </row>
    <row r="284" spans="2:15" ht="26.25">
      <c r="B284" s="187">
        <v>83</v>
      </c>
      <c r="C284" s="130" t="s">
        <v>83</v>
      </c>
      <c r="D284" s="130" t="s">
        <v>447</v>
      </c>
      <c r="E284" s="131" t="s">
        <v>448</v>
      </c>
      <c r="F284" s="132">
        <v>0.35</v>
      </c>
      <c r="G284" s="188">
        <v>83</v>
      </c>
      <c r="J284" s="126" t="s">
        <v>37</v>
      </c>
      <c r="K284" s="127" t="s">
        <v>38</v>
      </c>
      <c r="L284" s="126" t="s">
        <v>37</v>
      </c>
      <c r="M284" s="128" t="s">
        <v>38</v>
      </c>
      <c r="N284" s="126" t="s">
        <v>37</v>
      </c>
      <c r="O284" s="126" t="s">
        <v>37</v>
      </c>
    </row>
    <row r="285" spans="2:15" ht="26.25">
      <c r="B285" s="187" t="s">
        <v>449</v>
      </c>
      <c r="C285" s="130" t="s">
        <v>83</v>
      </c>
      <c r="D285" s="130" t="s">
        <v>442</v>
      </c>
      <c r="E285" s="131" t="s">
        <v>391</v>
      </c>
      <c r="F285" s="132">
        <v>1.15</v>
      </c>
      <c r="G285" s="188" t="s">
        <v>449</v>
      </c>
      <c r="J285" s="187">
        <v>76</v>
      </c>
      <c r="K285" s="130" t="s">
        <v>83</v>
      </c>
      <c r="L285" s="130" t="s">
        <v>442</v>
      </c>
      <c r="M285" s="131" t="s">
        <v>391</v>
      </c>
      <c r="N285" s="136">
        <v>0.7</v>
      </c>
      <c r="O285" s="202">
        <v>76</v>
      </c>
    </row>
    <row r="286" spans="2:15" ht="26.25">
      <c r="B286" s="139"/>
      <c r="C286" s="397"/>
      <c r="D286" s="397"/>
      <c r="E286" s="397"/>
      <c r="F286" s="140">
        <v>1</v>
      </c>
      <c r="G286" s="139"/>
      <c r="J286" s="187">
        <v>80</v>
      </c>
      <c r="K286" s="130" t="s">
        <v>83</v>
      </c>
      <c r="L286" s="130" t="s">
        <v>443</v>
      </c>
      <c r="M286" s="131" t="s">
        <v>444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83</v>
      </c>
      <c r="L287" s="130" t="s">
        <v>445</v>
      </c>
      <c r="M287" s="131" t="s">
        <v>446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83</v>
      </c>
      <c r="L288" s="130" t="s">
        <v>447</v>
      </c>
      <c r="M288" s="131" t="s">
        <v>448</v>
      </c>
      <c r="N288" s="136">
        <v>0.15</v>
      </c>
      <c r="O288" s="204">
        <v>83</v>
      </c>
    </row>
    <row r="289" spans="10:15" ht="26.25">
      <c r="J289" s="187" t="s">
        <v>449</v>
      </c>
      <c r="K289" s="130" t="s">
        <v>83</v>
      </c>
      <c r="L289" s="130" t="s">
        <v>442</v>
      </c>
      <c r="M289" s="131" t="s">
        <v>391</v>
      </c>
      <c r="N289" s="140"/>
      <c r="O289" s="203"/>
    </row>
    <row r="290" spans="10:15" ht="26.25">
      <c r="J290" s="393" t="s">
        <v>268</v>
      </c>
      <c r="K290" s="393"/>
      <c r="L290" s="393"/>
      <c r="M290" s="393"/>
      <c r="N290" s="140">
        <v>0.5</v>
      </c>
      <c r="O290" s="185"/>
    </row>
    <row r="291" spans="2:14" ht="27.75">
      <c r="B291" s="205" t="s">
        <v>328</v>
      </c>
      <c r="C291" s="206"/>
      <c r="D291" s="207">
        <v>6</v>
      </c>
      <c r="E291" s="208" t="s">
        <v>450</v>
      </c>
      <c r="F291" s="394" t="s">
        <v>20</v>
      </c>
      <c r="G291" s="383"/>
      <c r="N291" s="78">
        <f>SUM(N285:N290)</f>
        <v>2</v>
      </c>
    </row>
    <row r="292" spans="2:7" ht="26.25">
      <c r="B292" s="209" t="s">
        <v>255</v>
      </c>
      <c r="C292" s="210"/>
      <c r="D292" s="211"/>
      <c r="E292" s="211"/>
      <c r="F292" s="211"/>
      <c r="G292" s="211"/>
    </row>
    <row r="293" spans="2:16" ht="40.5">
      <c r="B293" s="379" t="s">
        <v>23</v>
      </c>
      <c r="C293" s="379" t="s">
        <v>24</v>
      </c>
      <c r="D293" s="379" t="s">
        <v>256</v>
      </c>
      <c r="E293" s="389" t="s">
        <v>26</v>
      </c>
      <c r="F293" s="212" t="s">
        <v>27</v>
      </c>
      <c r="G293" s="379" t="s">
        <v>23</v>
      </c>
      <c r="P293" s="78">
        <f>F287+N291</f>
        <v>7.85</v>
      </c>
    </row>
    <row r="294" spans="2:7" ht="26.25">
      <c r="B294" s="380"/>
      <c r="C294" s="380"/>
      <c r="D294" s="380"/>
      <c r="E294" s="380"/>
      <c r="F294" s="213" t="s">
        <v>32</v>
      </c>
      <c r="G294" s="380"/>
    </row>
    <row r="295" spans="2:15" ht="27.75">
      <c r="B295" s="214" t="s">
        <v>37</v>
      </c>
      <c r="C295" s="215" t="s">
        <v>38</v>
      </c>
      <c r="D295" s="214" t="s">
        <v>37</v>
      </c>
      <c r="E295" s="216" t="s">
        <v>38</v>
      </c>
      <c r="F295" s="215" t="s">
        <v>38</v>
      </c>
      <c r="G295" s="214"/>
      <c r="J295" s="205" t="s">
        <v>328</v>
      </c>
      <c r="K295" s="206"/>
      <c r="L295" s="207">
        <v>6</v>
      </c>
      <c r="M295" s="208" t="s">
        <v>450</v>
      </c>
      <c r="N295" s="392" t="s">
        <v>21</v>
      </c>
      <c r="O295" s="383"/>
    </row>
    <row r="296" spans="2:15" ht="26.25">
      <c r="B296" s="217" t="s">
        <v>451</v>
      </c>
      <c r="C296" s="218" t="s">
        <v>100</v>
      </c>
      <c r="D296" s="218" t="s">
        <v>330</v>
      </c>
      <c r="E296" s="219" t="s">
        <v>331</v>
      </c>
      <c r="F296" s="220">
        <v>1.15</v>
      </c>
      <c r="G296" s="221" t="s">
        <v>451</v>
      </c>
      <c r="J296" s="209" t="s">
        <v>255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100</v>
      </c>
      <c r="D297" s="218" t="s">
        <v>452</v>
      </c>
      <c r="E297" s="219" t="s">
        <v>453</v>
      </c>
      <c r="F297" s="220">
        <v>0.15</v>
      </c>
      <c r="G297" s="221">
        <v>64</v>
      </c>
      <c r="J297" s="379" t="s">
        <v>28</v>
      </c>
      <c r="K297" s="379" t="s">
        <v>24</v>
      </c>
      <c r="L297" s="379" t="s">
        <v>256</v>
      </c>
      <c r="M297" s="389" t="s">
        <v>26</v>
      </c>
      <c r="N297" s="222"/>
      <c r="O297" s="379" t="s">
        <v>29</v>
      </c>
    </row>
    <row r="298" spans="2:15" ht="26.25">
      <c r="B298" s="217">
        <v>59</v>
      </c>
      <c r="C298" s="218" t="s">
        <v>100</v>
      </c>
      <c r="D298" s="218" t="s">
        <v>454</v>
      </c>
      <c r="E298" s="219" t="s">
        <v>455</v>
      </c>
      <c r="F298" s="220">
        <v>1</v>
      </c>
      <c r="G298" s="221">
        <v>59</v>
      </c>
      <c r="J298" s="380"/>
      <c r="K298" s="380"/>
      <c r="L298" s="380"/>
      <c r="M298" s="380"/>
      <c r="N298" s="213" t="s">
        <v>33</v>
      </c>
      <c r="O298" s="380"/>
    </row>
    <row r="299" spans="2:15" ht="26.25">
      <c r="B299" s="217">
        <v>60</v>
      </c>
      <c r="C299" s="218" t="s">
        <v>100</v>
      </c>
      <c r="D299" s="218" t="s">
        <v>456</v>
      </c>
      <c r="E299" s="219" t="s">
        <v>457</v>
      </c>
      <c r="F299" s="220">
        <v>1.5</v>
      </c>
      <c r="G299" s="221">
        <v>60</v>
      </c>
      <c r="J299" s="214" t="s">
        <v>37</v>
      </c>
      <c r="K299" s="215" t="s">
        <v>38</v>
      </c>
      <c r="L299" s="214" t="s">
        <v>37</v>
      </c>
      <c r="M299" s="216" t="s">
        <v>38</v>
      </c>
      <c r="N299" s="214" t="s">
        <v>37</v>
      </c>
      <c r="O299" s="223"/>
    </row>
    <row r="300" spans="2:15" ht="26.25">
      <c r="B300" s="217" t="s">
        <v>458</v>
      </c>
      <c r="C300" s="218" t="s">
        <v>100</v>
      </c>
      <c r="D300" s="218" t="s">
        <v>459</v>
      </c>
      <c r="E300" s="219" t="s">
        <v>460</v>
      </c>
      <c r="F300" s="220">
        <v>0.2</v>
      </c>
      <c r="G300" s="221" t="s">
        <v>458</v>
      </c>
      <c r="J300" s="217" t="s">
        <v>451</v>
      </c>
      <c r="K300" s="218" t="s">
        <v>100</v>
      </c>
      <c r="L300" s="218" t="s">
        <v>330</v>
      </c>
      <c r="M300" s="219" t="s">
        <v>331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100</v>
      </c>
      <c r="D301" s="218" t="s">
        <v>461</v>
      </c>
      <c r="E301" s="219" t="s">
        <v>462</v>
      </c>
      <c r="F301" s="220">
        <v>0.8</v>
      </c>
      <c r="G301" s="221">
        <v>61</v>
      </c>
      <c r="J301" s="217">
        <v>64</v>
      </c>
      <c r="K301" s="218" t="s">
        <v>100</v>
      </c>
      <c r="L301" s="218" t="s">
        <v>452</v>
      </c>
      <c r="M301" s="219" t="s">
        <v>453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100</v>
      </c>
      <c r="D302" s="218" t="s">
        <v>463</v>
      </c>
      <c r="E302" s="219" t="s">
        <v>464</v>
      </c>
      <c r="F302" s="220">
        <v>0.6</v>
      </c>
      <c r="G302" s="221">
        <v>62</v>
      </c>
      <c r="J302" s="217">
        <v>59</v>
      </c>
      <c r="K302" s="218" t="s">
        <v>100</v>
      </c>
      <c r="L302" s="218" t="s">
        <v>454</v>
      </c>
      <c r="M302" s="219" t="s">
        <v>455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100</v>
      </c>
      <c r="D303" s="218" t="s">
        <v>465</v>
      </c>
      <c r="E303" s="219" t="s">
        <v>466</v>
      </c>
      <c r="F303" s="220">
        <v>0.25</v>
      </c>
      <c r="G303" s="221">
        <v>65</v>
      </c>
      <c r="J303" s="217">
        <v>60</v>
      </c>
      <c r="K303" s="218" t="s">
        <v>100</v>
      </c>
      <c r="L303" s="218" t="s">
        <v>456</v>
      </c>
      <c r="M303" s="219" t="s">
        <v>457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100</v>
      </c>
      <c r="D304" s="218" t="s">
        <v>467</v>
      </c>
      <c r="E304" s="219" t="s">
        <v>468</v>
      </c>
      <c r="F304" s="220">
        <v>0.25</v>
      </c>
      <c r="G304" s="221">
        <v>63</v>
      </c>
      <c r="J304" s="217" t="s">
        <v>458</v>
      </c>
      <c r="K304" s="218" t="s">
        <v>100</v>
      </c>
      <c r="L304" s="218" t="s">
        <v>459</v>
      </c>
      <c r="M304" s="219" t="s">
        <v>460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100</v>
      </c>
      <c r="D305" s="218" t="s">
        <v>469</v>
      </c>
      <c r="E305" s="219" t="s">
        <v>470</v>
      </c>
      <c r="F305" s="220">
        <v>1.1</v>
      </c>
      <c r="G305" s="221">
        <v>66</v>
      </c>
      <c r="J305" s="217">
        <v>61</v>
      </c>
      <c r="K305" s="218" t="s">
        <v>100</v>
      </c>
      <c r="L305" s="218" t="s">
        <v>461</v>
      </c>
      <c r="M305" s="219" t="s">
        <v>462</v>
      </c>
      <c r="N305" s="224">
        <v>0.67</v>
      </c>
      <c r="O305" s="225">
        <f t="shared" si="3"/>
        <v>61</v>
      </c>
    </row>
    <row r="306" spans="2:15" ht="26.25">
      <c r="B306" s="226"/>
      <c r="C306" s="384" t="s">
        <v>91</v>
      </c>
      <c r="D306" s="382"/>
      <c r="E306" s="383"/>
      <c r="F306" s="140">
        <v>1.5</v>
      </c>
      <c r="G306" s="226"/>
      <c r="J306" s="217">
        <v>62</v>
      </c>
      <c r="K306" s="218" t="s">
        <v>100</v>
      </c>
      <c r="L306" s="218" t="s">
        <v>463</v>
      </c>
      <c r="M306" s="219" t="s">
        <v>464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100</v>
      </c>
      <c r="L307" s="218" t="s">
        <v>465</v>
      </c>
      <c r="M307" s="219" t="s">
        <v>466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100</v>
      </c>
      <c r="L308" s="218" t="s">
        <v>467</v>
      </c>
      <c r="M308" s="219" t="s">
        <v>468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100</v>
      </c>
      <c r="L309" s="218" t="s">
        <v>469</v>
      </c>
      <c r="M309" s="219" t="s">
        <v>470</v>
      </c>
      <c r="N309" s="224">
        <v>0.25</v>
      </c>
      <c r="O309" s="225">
        <f t="shared" si="3"/>
        <v>66</v>
      </c>
    </row>
    <row r="310" spans="10:15" ht="26.25">
      <c r="J310" s="226"/>
      <c r="K310" s="384" t="s">
        <v>91</v>
      </c>
      <c r="L310" s="382"/>
      <c r="M310" s="383"/>
      <c r="N310" s="140">
        <v>0.65</v>
      </c>
      <c r="O310" s="227"/>
    </row>
    <row r="311" spans="10:15" ht="26.25">
      <c r="J311" s="211"/>
      <c r="K311" s="390" t="s">
        <v>432</v>
      </c>
      <c r="L311" s="391"/>
      <c r="M311" s="391"/>
      <c r="N311" s="228">
        <f>SUM(N300:N310)</f>
        <v>3.6599999999999997</v>
      </c>
      <c r="O311" s="229"/>
    </row>
    <row r="312" spans="2:7" ht="26.25">
      <c r="B312" s="209" t="s">
        <v>269</v>
      </c>
      <c r="C312" s="210"/>
      <c r="D312" s="211"/>
      <c r="E312" s="211"/>
      <c r="F312" s="211"/>
      <c r="G312" s="211"/>
    </row>
    <row r="313" spans="2:16" ht="40.5">
      <c r="B313" s="379" t="s">
        <v>97</v>
      </c>
      <c r="C313" s="379" t="s">
        <v>24</v>
      </c>
      <c r="D313" s="379" t="s">
        <v>256</v>
      </c>
      <c r="E313" s="389" t="s">
        <v>26</v>
      </c>
      <c r="F313" s="212" t="s">
        <v>27</v>
      </c>
      <c r="G313" s="379" t="s">
        <v>97</v>
      </c>
      <c r="P313" s="78">
        <f>F307+N311</f>
        <v>12.16</v>
      </c>
    </row>
    <row r="314" spans="2:7" ht="26.25">
      <c r="B314" s="380"/>
      <c r="C314" s="380"/>
      <c r="D314" s="380"/>
      <c r="E314" s="380"/>
      <c r="F314" s="213" t="s">
        <v>99</v>
      </c>
      <c r="G314" s="380"/>
    </row>
    <row r="315" spans="2:7" ht="26.25">
      <c r="B315" s="214" t="s">
        <v>37</v>
      </c>
      <c r="C315" s="215" t="s">
        <v>38</v>
      </c>
      <c r="D315" s="214" t="s">
        <v>37</v>
      </c>
      <c r="E315" s="216" t="s">
        <v>38</v>
      </c>
      <c r="F315" s="215" t="s">
        <v>38</v>
      </c>
      <c r="G315" s="214" t="s">
        <v>37</v>
      </c>
    </row>
    <row r="316" spans="2:15" ht="26.25">
      <c r="B316" s="230" t="s">
        <v>471</v>
      </c>
      <c r="C316" s="231" t="s">
        <v>101</v>
      </c>
      <c r="D316" s="232" t="s">
        <v>472</v>
      </c>
      <c r="E316" s="232" t="s">
        <v>473</v>
      </c>
      <c r="F316" s="220">
        <v>0.6</v>
      </c>
      <c r="G316" s="233" t="str">
        <f aca="true" t="shared" si="4" ref="G316:G324">B316</f>
        <v>5a</v>
      </c>
      <c r="J316" s="209" t="s">
        <v>269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101</v>
      </c>
      <c r="D317" s="232" t="s">
        <v>474</v>
      </c>
      <c r="E317" s="232" t="s">
        <v>475</v>
      </c>
      <c r="F317" s="220">
        <v>0.27</v>
      </c>
      <c r="G317" s="233">
        <f t="shared" si="4"/>
        <v>8</v>
      </c>
      <c r="J317" s="379" t="s">
        <v>97</v>
      </c>
      <c r="K317" s="379" t="s">
        <v>24</v>
      </c>
      <c r="L317" s="379" t="s">
        <v>256</v>
      </c>
      <c r="M317" s="389" t="s">
        <v>26</v>
      </c>
      <c r="N317" s="222"/>
      <c r="O317" s="379" t="s">
        <v>97</v>
      </c>
    </row>
    <row r="318" spans="2:15" ht="26.25">
      <c r="B318" s="230">
        <v>9</v>
      </c>
      <c r="C318" s="231" t="s">
        <v>101</v>
      </c>
      <c r="D318" s="232" t="s">
        <v>476</v>
      </c>
      <c r="E318" s="232" t="s">
        <v>477</v>
      </c>
      <c r="F318" s="220">
        <v>1</v>
      </c>
      <c r="G318" s="233">
        <f t="shared" si="4"/>
        <v>9</v>
      </c>
      <c r="J318" s="380"/>
      <c r="K318" s="380"/>
      <c r="L318" s="380"/>
      <c r="M318" s="380"/>
      <c r="N318" s="234" t="s">
        <v>21</v>
      </c>
      <c r="O318" s="380"/>
    </row>
    <row r="319" spans="2:15" ht="26.25">
      <c r="B319" s="230">
        <v>10</v>
      </c>
      <c r="C319" s="231" t="s">
        <v>101</v>
      </c>
      <c r="D319" s="232" t="s">
        <v>478</v>
      </c>
      <c r="E319" s="232" t="s">
        <v>479</v>
      </c>
      <c r="F319" s="220">
        <v>1.8</v>
      </c>
      <c r="G319" s="233">
        <f t="shared" si="4"/>
        <v>10</v>
      </c>
      <c r="J319" s="214" t="s">
        <v>37</v>
      </c>
      <c r="K319" s="215" t="s">
        <v>38</v>
      </c>
      <c r="L319" s="214" t="s">
        <v>37</v>
      </c>
      <c r="M319" s="216" t="s">
        <v>38</v>
      </c>
      <c r="N319" s="214" t="s">
        <v>37</v>
      </c>
      <c r="O319" s="214" t="s">
        <v>37</v>
      </c>
    </row>
    <row r="320" spans="2:15" ht="26.25">
      <c r="B320" s="230">
        <v>12</v>
      </c>
      <c r="C320" s="231" t="s">
        <v>101</v>
      </c>
      <c r="D320" s="232" t="s">
        <v>262</v>
      </c>
      <c r="E320" s="232" t="s">
        <v>480</v>
      </c>
      <c r="F320" s="220">
        <v>0.28</v>
      </c>
      <c r="G320" s="233">
        <f t="shared" si="4"/>
        <v>12</v>
      </c>
      <c r="J320" s="230" t="s">
        <v>471</v>
      </c>
      <c r="K320" s="231" t="s">
        <v>101</v>
      </c>
      <c r="L320" s="232" t="s">
        <v>472</v>
      </c>
      <c r="M320" s="232" t="s">
        <v>473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101</v>
      </c>
      <c r="D321" s="232" t="s">
        <v>481</v>
      </c>
      <c r="E321" s="232" t="s">
        <v>482</v>
      </c>
      <c r="F321" s="220">
        <v>0.4</v>
      </c>
      <c r="G321" s="233">
        <f t="shared" si="4"/>
        <v>11</v>
      </c>
      <c r="J321" s="230">
        <v>8</v>
      </c>
      <c r="K321" s="231" t="s">
        <v>101</v>
      </c>
      <c r="L321" s="232" t="s">
        <v>474</v>
      </c>
      <c r="M321" s="232" t="s">
        <v>475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101</v>
      </c>
      <c r="D322" s="232" t="s">
        <v>483</v>
      </c>
      <c r="E322" s="232" t="s">
        <v>484</v>
      </c>
      <c r="F322" s="220">
        <v>1.1</v>
      </c>
      <c r="G322" s="233">
        <f t="shared" si="4"/>
        <v>13</v>
      </c>
      <c r="J322" s="230">
        <v>9</v>
      </c>
      <c r="K322" s="231" t="s">
        <v>101</v>
      </c>
      <c r="L322" s="232" t="s">
        <v>476</v>
      </c>
      <c r="M322" s="232" t="s">
        <v>477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101</v>
      </c>
      <c r="D323" s="232" t="s">
        <v>485</v>
      </c>
      <c r="E323" s="232" t="s">
        <v>486</v>
      </c>
      <c r="F323" s="220">
        <v>0.15</v>
      </c>
      <c r="G323" s="233">
        <f t="shared" si="4"/>
        <v>14</v>
      </c>
      <c r="J323" s="230">
        <v>10</v>
      </c>
      <c r="K323" s="231" t="s">
        <v>101</v>
      </c>
      <c r="L323" s="232" t="s">
        <v>478</v>
      </c>
      <c r="M323" s="232" t="s">
        <v>479</v>
      </c>
      <c r="N323" s="224">
        <v>0.3</v>
      </c>
      <c r="O323" s="235">
        <f>J323</f>
        <v>10</v>
      </c>
    </row>
    <row r="324" spans="2:15" ht="26.25">
      <c r="B324" s="230" t="s">
        <v>487</v>
      </c>
      <c r="C324" s="231" t="s">
        <v>101</v>
      </c>
      <c r="D324" s="232" t="s">
        <v>488</v>
      </c>
      <c r="E324" s="232" t="s">
        <v>489</v>
      </c>
      <c r="F324" s="220">
        <v>0.4</v>
      </c>
      <c r="G324" s="233" t="str">
        <f t="shared" si="4"/>
        <v>10a</v>
      </c>
      <c r="J324" s="230">
        <v>12</v>
      </c>
      <c r="K324" s="231" t="s">
        <v>101</v>
      </c>
      <c r="L324" s="232" t="s">
        <v>262</v>
      </c>
      <c r="M324" s="236" t="s">
        <v>480</v>
      </c>
      <c r="N324" s="237"/>
      <c r="O324" s="238"/>
    </row>
    <row r="325" spans="2:15" ht="26.25">
      <c r="B325" s="226"/>
      <c r="C325" s="384" t="s">
        <v>91</v>
      </c>
      <c r="D325" s="382"/>
      <c r="E325" s="383"/>
      <c r="F325" s="140">
        <v>2</v>
      </c>
      <c r="G325" s="239"/>
      <c r="J325" s="230">
        <v>11</v>
      </c>
      <c r="K325" s="231" t="s">
        <v>101</v>
      </c>
      <c r="L325" s="232" t="s">
        <v>481</v>
      </c>
      <c r="M325" s="232" t="s">
        <v>482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101</v>
      </c>
      <c r="L326" s="232" t="s">
        <v>483</v>
      </c>
      <c r="M326" s="232" t="s">
        <v>484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101</v>
      </c>
      <c r="L327" s="232" t="s">
        <v>485</v>
      </c>
      <c r="M327" s="232" t="s">
        <v>486</v>
      </c>
      <c r="N327" s="224">
        <v>0.15</v>
      </c>
      <c r="O327" s="225">
        <f>J327</f>
        <v>14</v>
      </c>
    </row>
    <row r="328" spans="10:15" ht="26.25">
      <c r="J328" s="226"/>
      <c r="K328" s="384" t="s">
        <v>91</v>
      </c>
      <c r="L328" s="382"/>
      <c r="M328" s="383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369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79" t="s">
        <v>97</v>
      </c>
      <c r="C332" s="379" t="s">
        <v>24</v>
      </c>
      <c r="D332" s="379" t="s">
        <v>256</v>
      </c>
      <c r="E332" s="389" t="s">
        <v>26</v>
      </c>
      <c r="F332" s="212" t="s">
        <v>27</v>
      </c>
      <c r="G332" s="379" t="s">
        <v>97</v>
      </c>
    </row>
    <row r="333" spans="2:15" ht="26.25">
      <c r="B333" s="380"/>
      <c r="C333" s="380"/>
      <c r="D333" s="380"/>
      <c r="E333" s="380"/>
      <c r="F333" s="213" t="s">
        <v>99</v>
      </c>
      <c r="G333" s="380"/>
      <c r="J333" s="209" t="s">
        <v>369</v>
      </c>
      <c r="K333" s="210"/>
      <c r="L333" s="211"/>
      <c r="M333" s="211"/>
      <c r="N333" s="211"/>
      <c r="O333" s="211"/>
    </row>
    <row r="334" spans="2:15" ht="26.25">
      <c r="B334" s="214" t="s">
        <v>37</v>
      </c>
      <c r="C334" s="215" t="s">
        <v>38</v>
      </c>
      <c r="D334" s="214" t="s">
        <v>37</v>
      </c>
      <c r="E334" s="216" t="s">
        <v>38</v>
      </c>
      <c r="F334" s="215" t="s">
        <v>38</v>
      </c>
      <c r="G334" s="214" t="s">
        <v>37</v>
      </c>
      <c r="J334" s="379" t="s">
        <v>97</v>
      </c>
      <c r="K334" s="379" t="s">
        <v>24</v>
      </c>
      <c r="L334" s="379" t="s">
        <v>256</v>
      </c>
      <c r="M334" s="389" t="s">
        <v>26</v>
      </c>
      <c r="N334" s="222"/>
      <c r="O334" s="379" t="s">
        <v>97</v>
      </c>
    </row>
    <row r="335" spans="2:15" ht="26.25">
      <c r="B335" s="230">
        <v>42</v>
      </c>
      <c r="C335" s="218" t="s">
        <v>102</v>
      </c>
      <c r="D335" s="218" t="s">
        <v>490</v>
      </c>
      <c r="E335" s="219" t="s">
        <v>491</v>
      </c>
      <c r="F335" s="220">
        <v>1.95</v>
      </c>
      <c r="G335" s="233">
        <f>B335</f>
        <v>42</v>
      </c>
      <c r="J335" s="380"/>
      <c r="K335" s="380"/>
      <c r="L335" s="380"/>
      <c r="M335" s="380"/>
      <c r="N335" s="234" t="s">
        <v>21</v>
      </c>
      <c r="O335" s="380"/>
    </row>
    <row r="336" spans="2:15" ht="26.25">
      <c r="B336" s="230">
        <v>43</v>
      </c>
      <c r="C336" s="218" t="s">
        <v>102</v>
      </c>
      <c r="D336" s="218" t="s">
        <v>492</v>
      </c>
      <c r="E336" s="219" t="s">
        <v>493</v>
      </c>
      <c r="F336" s="220">
        <v>1.8</v>
      </c>
      <c r="G336" s="233">
        <f>B336</f>
        <v>43</v>
      </c>
      <c r="J336" s="214" t="s">
        <v>37</v>
      </c>
      <c r="K336" s="215" t="s">
        <v>38</v>
      </c>
      <c r="L336" s="214" t="s">
        <v>37</v>
      </c>
      <c r="M336" s="216" t="s">
        <v>38</v>
      </c>
      <c r="N336" s="214" t="s">
        <v>37</v>
      </c>
      <c r="O336" s="214" t="s">
        <v>37</v>
      </c>
    </row>
    <row r="337" spans="2:15" ht="26.25">
      <c r="B337" s="230">
        <v>44</v>
      </c>
      <c r="C337" s="218" t="s">
        <v>102</v>
      </c>
      <c r="D337" s="218" t="s">
        <v>494</v>
      </c>
      <c r="E337" s="219" t="s">
        <v>495</v>
      </c>
      <c r="F337" s="220">
        <v>0.17</v>
      </c>
      <c r="G337" s="233">
        <f>B337</f>
        <v>44</v>
      </c>
      <c r="J337" s="230">
        <v>42</v>
      </c>
      <c r="K337" s="218" t="s">
        <v>102</v>
      </c>
      <c r="L337" s="218" t="s">
        <v>490</v>
      </c>
      <c r="M337" s="219" t="s">
        <v>491</v>
      </c>
      <c r="N337" s="224">
        <v>1.4</v>
      </c>
      <c r="O337" s="225">
        <f>J337</f>
        <v>42</v>
      </c>
    </row>
    <row r="338" spans="2:15" ht="26.25">
      <c r="B338" s="238" t="s">
        <v>496</v>
      </c>
      <c r="C338" s="242" t="s">
        <v>102</v>
      </c>
      <c r="D338" s="243"/>
      <c r="E338" s="244" t="s">
        <v>497</v>
      </c>
      <c r="F338" s="245">
        <v>0.55</v>
      </c>
      <c r="G338" s="233" t="s">
        <v>496</v>
      </c>
      <c r="J338" s="230">
        <v>43</v>
      </c>
      <c r="K338" s="218" t="s">
        <v>102</v>
      </c>
      <c r="L338" s="218" t="s">
        <v>492</v>
      </c>
      <c r="M338" s="219" t="s">
        <v>493</v>
      </c>
      <c r="N338" s="224">
        <v>1</v>
      </c>
      <c r="O338" s="235">
        <f>J338</f>
        <v>43</v>
      </c>
    </row>
    <row r="339" spans="2:15" ht="26.25">
      <c r="B339" s="226"/>
      <c r="C339" s="381"/>
      <c r="D339" s="382"/>
      <c r="E339" s="383"/>
      <c r="F339" s="140">
        <v>1.32</v>
      </c>
      <c r="G339" s="226"/>
      <c r="J339" s="230">
        <v>44</v>
      </c>
      <c r="K339" s="218" t="s">
        <v>102</v>
      </c>
      <c r="L339" s="218" t="s">
        <v>494</v>
      </c>
      <c r="M339" s="219" t="s">
        <v>495</v>
      </c>
      <c r="N339" s="191"/>
      <c r="O339" s="238"/>
    </row>
    <row r="340" spans="6:15" ht="26.25">
      <c r="F340" s="78">
        <f>SUM(F335:F339)</f>
        <v>5.79</v>
      </c>
      <c r="J340" s="238" t="s">
        <v>496</v>
      </c>
      <c r="K340" s="242" t="s">
        <v>102</v>
      </c>
      <c r="L340" s="243"/>
      <c r="M340" s="244" t="s">
        <v>497</v>
      </c>
      <c r="N340" s="245">
        <v>0.55</v>
      </c>
      <c r="O340" s="246" t="s">
        <v>496</v>
      </c>
    </row>
    <row r="341" spans="10:15" ht="26.25">
      <c r="J341" s="384" t="s">
        <v>268</v>
      </c>
      <c r="K341" s="387"/>
      <c r="L341" s="387"/>
      <c r="M341" s="388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498</v>
      </c>
      <c r="C345" s="210"/>
      <c r="D345" s="211"/>
      <c r="E345" s="211"/>
      <c r="F345" s="211"/>
      <c r="G345" s="211"/>
    </row>
    <row r="346" spans="2:15" ht="40.5">
      <c r="B346" s="379" t="s">
        <v>97</v>
      </c>
      <c r="C346" s="379" t="s">
        <v>24</v>
      </c>
      <c r="D346" s="379" t="s">
        <v>256</v>
      </c>
      <c r="E346" s="389" t="s">
        <v>26</v>
      </c>
      <c r="F346" s="212" t="s">
        <v>27</v>
      </c>
      <c r="G346" s="379" t="s">
        <v>97</v>
      </c>
      <c r="J346" s="209" t="s">
        <v>498</v>
      </c>
      <c r="K346" s="210"/>
      <c r="L346" s="211"/>
      <c r="M346" s="211"/>
      <c r="N346" s="211"/>
      <c r="O346" s="211"/>
    </row>
    <row r="347" spans="2:15" ht="26.25">
      <c r="B347" s="380"/>
      <c r="C347" s="380"/>
      <c r="D347" s="380"/>
      <c r="E347" s="380"/>
      <c r="F347" s="213" t="s">
        <v>99</v>
      </c>
      <c r="G347" s="380"/>
      <c r="J347" s="379" t="s">
        <v>97</v>
      </c>
      <c r="K347" s="379" t="s">
        <v>24</v>
      </c>
      <c r="L347" s="379" t="s">
        <v>256</v>
      </c>
      <c r="M347" s="389" t="s">
        <v>26</v>
      </c>
      <c r="N347" s="222"/>
      <c r="O347" s="379" t="s">
        <v>97</v>
      </c>
    </row>
    <row r="348" spans="2:15" ht="26.25">
      <c r="B348" s="214" t="s">
        <v>37</v>
      </c>
      <c r="C348" s="215" t="s">
        <v>38</v>
      </c>
      <c r="D348" s="214" t="s">
        <v>37</v>
      </c>
      <c r="E348" s="216" t="s">
        <v>38</v>
      </c>
      <c r="F348" s="215" t="s">
        <v>38</v>
      </c>
      <c r="G348" s="214" t="s">
        <v>37</v>
      </c>
      <c r="J348" s="380"/>
      <c r="K348" s="380"/>
      <c r="L348" s="380"/>
      <c r="M348" s="380"/>
      <c r="N348" s="234" t="s">
        <v>21</v>
      </c>
      <c r="O348" s="380"/>
    </row>
    <row r="349" spans="2:15" ht="26.25">
      <c r="B349" s="230">
        <v>1</v>
      </c>
      <c r="C349" s="249" t="s">
        <v>105</v>
      </c>
      <c r="D349" s="232" t="s">
        <v>433</v>
      </c>
      <c r="E349" s="232" t="s">
        <v>434</v>
      </c>
      <c r="F349" s="220">
        <v>1.6</v>
      </c>
      <c r="G349" s="233">
        <f>B349</f>
        <v>1</v>
      </c>
      <c r="J349" s="214" t="s">
        <v>37</v>
      </c>
      <c r="K349" s="215" t="s">
        <v>38</v>
      </c>
      <c r="L349" s="214" t="s">
        <v>37</v>
      </c>
      <c r="M349" s="216" t="s">
        <v>38</v>
      </c>
      <c r="N349" s="214" t="s">
        <v>37</v>
      </c>
      <c r="O349" s="214" t="s">
        <v>37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105</v>
      </c>
      <c r="L350" s="232" t="s">
        <v>433</v>
      </c>
      <c r="M350" s="232" t="s">
        <v>434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105</v>
      </c>
      <c r="D351" s="232" t="s">
        <v>499</v>
      </c>
      <c r="E351" s="232" t="s">
        <v>500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105</v>
      </c>
      <c r="D352" s="232" t="s">
        <v>501</v>
      </c>
      <c r="E352" s="232" t="s">
        <v>502</v>
      </c>
      <c r="F352" s="220">
        <v>0.25</v>
      </c>
      <c r="G352" s="233">
        <f t="shared" si="5"/>
        <v>4</v>
      </c>
      <c r="J352" s="230">
        <v>3</v>
      </c>
      <c r="K352" s="249" t="s">
        <v>105</v>
      </c>
      <c r="L352" s="232" t="s">
        <v>499</v>
      </c>
      <c r="M352" s="232" t="s">
        <v>500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105</v>
      </c>
      <c r="D353" s="232" t="s">
        <v>472</v>
      </c>
      <c r="E353" s="232" t="s">
        <v>473</v>
      </c>
      <c r="F353" s="220">
        <v>1.5</v>
      </c>
      <c r="G353" s="233">
        <f t="shared" si="5"/>
        <v>5</v>
      </c>
      <c r="J353" s="230">
        <v>4</v>
      </c>
      <c r="K353" s="249" t="s">
        <v>105</v>
      </c>
      <c r="L353" s="232" t="s">
        <v>501</v>
      </c>
      <c r="M353" s="232" t="s">
        <v>502</v>
      </c>
      <c r="N353" s="224">
        <v>0.15</v>
      </c>
      <c r="O353" s="225">
        <f t="shared" si="6"/>
        <v>4</v>
      </c>
    </row>
    <row r="354" spans="2:15" ht="26.25">
      <c r="B354" s="230" t="s">
        <v>487</v>
      </c>
      <c r="C354" s="249" t="s">
        <v>105</v>
      </c>
      <c r="D354" s="232" t="s">
        <v>452</v>
      </c>
      <c r="E354" s="232" t="s">
        <v>453</v>
      </c>
      <c r="F354" s="220">
        <v>1</v>
      </c>
      <c r="G354" s="233" t="str">
        <f t="shared" si="5"/>
        <v>10a</v>
      </c>
      <c r="J354" s="230">
        <v>5</v>
      </c>
      <c r="K354" s="249" t="s">
        <v>105</v>
      </c>
      <c r="L354" s="232" t="s">
        <v>472</v>
      </c>
      <c r="M354" s="232" t="s">
        <v>473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105</v>
      </c>
      <c r="D355" s="232" t="s">
        <v>503</v>
      </c>
      <c r="E355" s="232" t="s">
        <v>504</v>
      </c>
      <c r="F355" s="220">
        <v>0.73</v>
      </c>
      <c r="G355" s="233">
        <f t="shared" si="5"/>
        <v>7</v>
      </c>
      <c r="J355" s="230" t="s">
        <v>487</v>
      </c>
      <c r="K355" s="249" t="s">
        <v>105</v>
      </c>
      <c r="L355" s="232" t="s">
        <v>452</v>
      </c>
      <c r="M355" s="232" t="s">
        <v>453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105</v>
      </c>
      <c r="D356" s="232" t="s">
        <v>505</v>
      </c>
      <c r="E356" s="232" t="s">
        <v>506</v>
      </c>
      <c r="F356" s="220">
        <v>0.1</v>
      </c>
      <c r="G356" s="233">
        <f t="shared" si="5"/>
        <v>6</v>
      </c>
      <c r="J356" s="230">
        <v>7</v>
      </c>
      <c r="K356" s="249" t="s">
        <v>105</v>
      </c>
      <c r="L356" s="232" t="s">
        <v>503</v>
      </c>
      <c r="M356" s="232" t="s">
        <v>504</v>
      </c>
      <c r="N356" s="224">
        <v>0.73</v>
      </c>
      <c r="O356" s="225">
        <f t="shared" si="6"/>
        <v>7</v>
      </c>
    </row>
    <row r="357" spans="2:15" ht="26.25">
      <c r="B357" s="226"/>
      <c r="C357" s="381"/>
      <c r="D357" s="382"/>
      <c r="E357" s="383"/>
      <c r="F357" s="140">
        <v>2.45</v>
      </c>
      <c r="G357" s="226"/>
      <c r="J357" s="230">
        <v>6</v>
      </c>
      <c r="K357" s="249" t="s">
        <v>105</v>
      </c>
      <c r="L357" s="232" t="s">
        <v>505</v>
      </c>
      <c r="M357" s="232" t="s">
        <v>506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84" t="s">
        <v>268</v>
      </c>
      <c r="K358" s="382"/>
      <c r="L358" s="382"/>
      <c r="M358" s="383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111</v>
      </c>
      <c r="C362" s="252"/>
      <c r="D362" s="1"/>
      <c r="E362" s="253" t="s">
        <v>507</v>
      </c>
      <c r="F362" s="385" t="s">
        <v>20</v>
      </c>
      <c r="G362" s="373"/>
    </row>
    <row r="363" spans="2:15" ht="28.5" thickBot="1">
      <c r="B363" s="254"/>
      <c r="C363" s="255"/>
      <c r="D363" s="1"/>
      <c r="E363" s="1"/>
      <c r="F363" s="1"/>
      <c r="G363" s="1"/>
      <c r="J363" s="251" t="s">
        <v>111</v>
      </c>
      <c r="K363" s="252"/>
      <c r="L363" s="1"/>
      <c r="M363" s="253" t="s">
        <v>507</v>
      </c>
      <c r="N363" s="386" t="s">
        <v>21</v>
      </c>
      <c r="O363" s="373"/>
    </row>
    <row r="364" spans="2:15" ht="41.25" thickBot="1">
      <c r="B364" s="374" t="s">
        <v>23</v>
      </c>
      <c r="C364" s="374" t="s">
        <v>24</v>
      </c>
      <c r="D364" s="374" t="s">
        <v>25</v>
      </c>
      <c r="E364" s="376" t="s">
        <v>26</v>
      </c>
      <c r="F364" s="256" t="s">
        <v>27</v>
      </c>
      <c r="G364" s="374" t="s">
        <v>23</v>
      </c>
      <c r="J364" s="254" t="s">
        <v>508</v>
      </c>
      <c r="K364" s="255"/>
      <c r="L364" s="1"/>
      <c r="M364" s="1"/>
      <c r="N364" s="1"/>
      <c r="O364" s="1"/>
    </row>
    <row r="365" spans="2:15" ht="26.25">
      <c r="B365" s="375"/>
      <c r="C365" s="375"/>
      <c r="D365" s="375"/>
      <c r="E365" s="375"/>
      <c r="F365" s="257" t="s">
        <v>32</v>
      </c>
      <c r="G365" s="375"/>
      <c r="J365" s="374" t="s">
        <v>28</v>
      </c>
      <c r="K365" s="374" t="s">
        <v>24</v>
      </c>
      <c r="L365" s="374" t="s">
        <v>25</v>
      </c>
      <c r="M365" s="376" t="s">
        <v>26</v>
      </c>
      <c r="N365" s="258"/>
      <c r="O365" s="374" t="s">
        <v>29</v>
      </c>
    </row>
    <row r="366" spans="2:15" ht="26.25">
      <c r="B366" s="259" t="s">
        <v>37</v>
      </c>
      <c r="C366" s="260" t="s">
        <v>38</v>
      </c>
      <c r="D366" s="259" t="s">
        <v>37</v>
      </c>
      <c r="E366" s="261" t="s">
        <v>38</v>
      </c>
      <c r="F366" s="260" t="s">
        <v>38</v>
      </c>
      <c r="G366" s="259"/>
      <c r="J366" s="375"/>
      <c r="K366" s="375"/>
      <c r="L366" s="375"/>
      <c r="M366" s="375"/>
      <c r="N366" s="262" t="s">
        <v>33</v>
      </c>
      <c r="O366" s="375"/>
    </row>
    <row r="367" spans="2:15" ht="26.25">
      <c r="B367" s="263">
        <v>45</v>
      </c>
      <c r="C367" s="130" t="s">
        <v>509</v>
      </c>
      <c r="D367" s="130" t="s">
        <v>510</v>
      </c>
      <c r="E367" s="131" t="s">
        <v>511</v>
      </c>
      <c r="F367" s="220">
        <v>0.5</v>
      </c>
      <c r="G367" s="264">
        <v>45</v>
      </c>
      <c r="J367" s="259" t="s">
        <v>37</v>
      </c>
      <c r="K367" s="260" t="s">
        <v>38</v>
      </c>
      <c r="L367" s="259" t="s">
        <v>37</v>
      </c>
      <c r="M367" s="261" t="s">
        <v>38</v>
      </c>
      <c r="N367" s="259" t="s">
        <v>37</v>
      </c>
      <c r="O367" s="265"/>
    </row>
    <row r="368" spans="2:15" ht="26.25">
      <c r="B368" s="266">
        <v>46</v>
      </c>
      <c r="C368" s="130" t="s">
        <v>509</v>
      </c>
      <c r="D368" s="267" t="s">
        <v>512</v>
      </c>
      <c r="E368" s="268" t="s">
        <v>513</v>
      </c>
      <c r="F368" s="269">
        <v>0.25</v>
      </c>
      <c r="G368" s="270">
        <v>46</v>
      </c>
      <c r="J368" s="271">
        <v>45</v>
      </c>
      <c r="K368" s="130" t="s">
        <v>509</v>
      </c>
      <c r="L368" s="130" t="s">
        <v>510</v>
      </c>
      <c r="M368" s="131" t="s">
        <v>511</v>
      </c>
      <c r="N368" s="272"/>
      <c r="O368" s="273"/>
    </row>
    <row r="369" spans="2:15" ht="26.25">
      <c r="B369" s="266">
        <v>47</v>
      </c>
      <c r="C369" s="130" t="s">
        <v>509</v>
      </c>
      <c r="D369" s="267" t="s">
        <v>370</v>
      </c>
      <c r="E369" s="268" t="s">
        <v>514</v>
      </c>
      <c r="F369" s="269">
        <v>1.6</v>
      </c>
      <c r="G369" s="270">
        <v>47</v>
      </c>
      <c r="J369" s="274">
        <v>46</v>
      </c>
      <c r="K369" s="130" t="s">
        <v>509</v>
      </c>
      <c r="L369" s="267" t="s">
        <v>512</v>
      </c>
      <c r="M369" s="268" t="s">
        <v>513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509</v>
      </c>
      <c r="D370" s="267" t="s">
        <v>515</v>
      </c>
      <c r="E370" s="268" t="s">
        <v>516</v>
      </c>
      <c r="F370" s="269">
        <v>0.5</v>
      </c>
      <c r="G370" s="270">
        <v>48</v>
      </c>
      <c r="J370" s="274">
        <v>47</v>
      </c>
      <c r="K370" s="130" t="s">
        <v>509</v>
      </c>
      <c r="L370" s="267" t="s">
        <v>370</v>
      </c>
      <c r="M370" s="268" t="s">
        <v>514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509</v>
      </c>
      <c r="D371" s="267" t="s">
        <v>517</v>
      </c>
      <c r="E371" s="268" t="s">
        <v>518</v>
      </c>
      <c r="F371" s="269">
        <v>1.6</v>
      </c>
      <c r="G371" s="270">
        <v>49</v>
      </c>
      <c r="J371" s="274">
        <v>48</v>
      </c>
      <c r="K371" s="130" t="s">
        <v>509</v>
      </c>
      <c r="L371" s="267" t="s">
        <v>515</v>
      </c>
      <c r="M371" s="268" t="s">
        <v>516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509</v>
      </c>
      <c r="D372" s="267" t="s">
        <v>519</v>
      </c>
      <c r="E372" s="268" t="s">
        <v>520</v>
      </c>
      <c r="F372" s="269">
        <v>0.45</v>
      </c>
      <c r="G372" s="270">
        <v>50</v>
      </c>
      <c r="J372" s="274">
        <v>49</v>
      </c>
      <c r="K372" s="130" t="s">
        <v>509</v>
      </c>
      <c r="L372" s="267" t="s">
        <v>517</v>
      </c>
      <c r="M372" s="268" t="s">
        <v>518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509</v>
      </c>
      <c r="D373" s="267" t="s">
        <v>521</v>
      </c>
      <c r="E373" s="268" t="s">
        <v>522</v>
      </c>
      <c r="F373" s="269">
        <v>0.5</v>
      </c>
      <c r="G373" s="270">
        <v>51</v>
      </c>
      <c r="J373" s="274">
        <v>50</v>
      </c>
      <c r="K373" s="130" t="s">
        <v>509</v>
      </c>
      <c r="L373" s="267" t="s">
        <v>519</v>
      </c>
      <c r="M373" s="268" t="s">
        <v>520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509</v>
      </c>
      <c r="D374" s="267" t="s">
        <v>523</v>
      </c>
      <c r="E374" s="268" t="s">
        <v>524</v>
      </c>
      <c r="F374" s="269">
        <v>2.05</v>
      </c>
      <c r="G374" s="270">
        <v>52</v>
      </c>
      <c r="J374" s="274">
        <v>51</v>
      </c>
      <c r="K374" s="130" t="s">
        <v>509</v>
      </c>
      <c r="L374" s="267" t="s">
        <v>521</v>
      </c>
      <c r="M374" s="268" t="s">
        <v>522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509</v>
      </c>
      <c r="D375" s="267" t="s">
        <v>335</v>
      </c>
      <c r="E375" s="268" t="s">
        <v>525</v>
      </c>
      <c r="F375" s="269">
        <v>1.1</v>
      </c>
      <c r="G375" s="270">
        <v>53</v>
      </c>
      <c r="J375" s="274">
        <v>52</v>
      </c>
      <c r="K375" s="130" t="s">
        <v>509</v>
      </c>
      <c r="L375" s="267" t="s">
        <v>523</v>
      </c>
      <c r="M375" s="268" t="s">
        <v>524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509</v>
      </c>
      <c r="D376" s="267" t="s">
        <v>526</v>
      </c>
      <c r="E376" s="268" t="s">
        <v>527</v>
      </c>
      <c r="F376" s="269">
        <v>0.25</v>
      </c>
      <c r="G376" s="270">
        <v>54</v>
      </c>
      <c r="J376" s="274">
        <v>53</v>
      </c>
      <c r="K376" s="130" t="s">
        <v>509</v>
      </c>
      <c r="L376" s="267" t="s">
        <v>335</v>
      </c>
      <c r="M376" s="268" t="s">
        <v>525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509</v>
      </c>
      <c r="D377" s="267" t="s">
        <v>528</v>
      </c>
      <c r="E377" s="268" t="s">
        <v>529</v>
      </c>
      <c r="F377" s="269">
        <v>0.2</v>
      </c>
      <c r="G377" s="270">
        <v>55</v>
      </c>
      <c r="J377" s="274">
        <v>54</v>
      </c>
      <c r="K377" s="130" t="s">
        <v>509</v>
      </c>
      <c r="L377" s="267" t="s">
        <v>526</v>
      </c>
      <c r="M377" s="268" t="s">
        <v>527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509</v>
      </c>
      <c r="D378" s="267" t="s">
        <v>530</v>
      </c>
      <c r="E378" s="268" t="s">
        <v>531</v>
      </c>
      <c r="F378" s="269">
        <v>0.4</v>
      </c>
      <c r="G378" s="270">
        <v>56</v>
      </c>
      <c r="J378" s="274">
        <v>55</v>
      </c>
      <c r="K378" s="130" t="s">
        <v>509</v>
      </c>
      <c r="L378" s="267" t="s">
        <v>528</v>
      </c>
      <c r="M378" s="268" t="s">
        <v>529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509</v>
      </c>
      <c r="D379" s="267" t="s">
        <v>532</v>
      </c>
      <c r="E379" s="268" t="s">
        <v>533</v>
      </c>
      <c r="F379" s="269">
        <v>0.6</v>
      </c>
      <c r="G379" s="270">
        <v>57</v>
      </c>
      <c r="J379" s="274">
        <v>56</v>
      </c>
      <c r="K379" s="130" t="s">
        <v>509</v>
      </c>
      <c r="L379" s="267" t="s">
        <v>530</v>
      </c>
      <c r="M379" s="268" t="s">
        <v>531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509</v>
      </c>
      <c r="D380" s="267" t="s">
        <v>534</v>
      </c>
      <c r="E380" s="268" t="s">
        <v>535</v>
      </c>
      <c r="F380" s="269">
        <v>0.72</v>
      </c>
      <c r="G380" s="270">
        <v>58</v>
      </c>
      <c r="J380" s="274">
        <v>57</v>
      </c>
      <c r="K380" s="130" t="s">
        <v>509</v>
      </c>
      <c r="L380" s="267" t="s">
        <v>532</v>
      </c>
      <c r="M380" s="268" t="s">
        <v>533</v>
      </c>
      <c r="N380" s="272">
        <v>0.35</v>
      </c>
      <c r="O380" s="275">
        <v>57</v>
      </c>
    </row>
    <row r="381" spans="2:15" ht="27">
      <c r="B381" s="266" t="s">
        <v>536</v>
      </c>
      <c r="C381" s="130" t="s">
        <v>509</v>
      </c>
      <c r="D381" s="267" t="s">
        <v>537</v>
      </c>
      <c r="E381" s="268" t="s">
        <v>538</v>
      </c>
      <c r="F381" s="269">
        <v>0.3</v>
      </c>
      <c r="G381" s="270" t="s">
        <v>536</v>
      </c>
      <c r="J381" s="274">
        <v>58</v>
      </c>
      <c r="K381" s="130" t="s">
        <v>509</v>
      </c>
      <c r="L381" s="267" t="s">
        <v>534</v>
      </c>
      <c r="M381" s="268" t="s">
        <v>535</v>
      </c>
      <c r="N381" s="272"/>
      <c r="O381" s="276"/>
    </row>
    <row r="382" spans="2:15" ht="27">
      <c r="B382" s="266" t="s">
        <v>539</v>
      </c>
      <c r="C382" s="130" t="s">
        <v>509</v>
      </c>
      <c r="D382" s="267" t="s">
        <v>540</v>
      </c>
      <c r="E382" s="268" t="s">
        <v>541</v>
      </c>
      <c r="F382" s="269">
        <v>0.2</v>
      </c>
      <c r="G382" s="270" t="s">
        <v>539</v>
      </c>
      <c r="J382" s="274" t="s">
        <v>536</v>
      </c>
      <c r="K382" s="130" t="s">
        <v>509</v>
      </c>
      <c r="L382" s="267" t="s">
        <v>537</v>
      </c>
      <c r="M382" s="268" t="s">
        <v>538</v>
      </c>
      <c r="N382" s="272">
        <v>0.07</v>
      </c>
      <c r="O382" s="275" t="s">
        <v>536</v>
      </c>
    </row>
    <row r="383" spans="2:15" ht="26.25">
      <c r="B383" s="263">
        <v>178</v>
      </c>
      <c r="C383" s="130" t="s">
        <v>509</v>
      </c>
      <c r="D383" s="267" t="s">
        <v>542</v>
      </c>
      <c r="E383" s="268" t="s">
        <v>543</v>
      </c>
      <c r="F383" s="269">
        <v>0.51</v>
      </c>
      <c r="G383" s="264">
        <v>178</v>
      </c>
      <c r="J383" s="274" t="s">
        <v>539</v>
      </c>
      <c r="K383" s="130" t="s">
        <v>509</v>
      </c>
      <c r="L383" s="267" t="s">
        <v>540</v>
      </c>
      <c r="M383" s="268" t="s">
        <v>541</v>
      </c>
      <c r="N383" s="272">
        <v>0.07</v>
      </c>
      <c r="O383" s="275" t="s">
        <v>539</v>
      </c>
    </row>
    <row r="384" spans="2:15" ht="26.25">
      <c r="B384" s="263" t="s">
        <v>544</v>
      </c>
      <c r="C384" s="130" t="s">
        <v>509</v>
      </c>
      <c r="D384" s="267" t="s">
        <v>542</v>
      </c>
      <c r="E384" s="268" t="s">
        <v>543</v>
      </c>
      <c r="F384" s="269">
        <v>0.45</v>
      </c>
      <c r="G384" s="264" t="s">
        <v>544</v>
      </c>
      <c r="J384" s="271">
        <v>178</v>
      </c>
      <c r="K384" s="130" t="s">
        <v>509</v>
      </c>
      <c r="L384" s="267" t="s">
        <v>542</v>
      </c>
      <c r="M384" s="268" t="s">
        <v>543</v>
      </c>
      <c r="N384" s="272"/>
      <c r="O384" s="153"/>
    </row>
    <row r="385" spans="2:15" ht="26.25">
      <c r="B385" s="263" t="s">
        <v>545</v>
      </c>
      <c r="C385" s="130" t="s">
        <v>509</v>
      </c>
      <c r="D385" s="267" t="s">
        <v>546</v>
      </c>
      <c r="E385" s="268" t="s">
        <v>547</v>
      </c>
      <c r="F385" s="269">
        <v>0.15</v>
      </c>
      <c r="G385" s="264" t="s">
        <v>545</v>
      </c>
      <c r="J385" s="271" t="s">
        <v>544</v>
      </c>
      <c r="K385" s="130" t="s">
        <v>509</v>
      </c>
      <c r="L385" s="267" t="s">
        <v>542</v>
      </c>
      <c r="M385" s="268" t="s">
        <v>543</v>
      </c>
      <c r="N385" s="272"/>
      <c r="O385" s="150"/>
    </row>
    <row r="386" spans="2:15" ht="33.75">
      <c r="B386" s="266">
        <v>109</v>
      </c>
      <c r="C386" s="267" t="s">
        <v>548</v>
      </c>
      <c r="D386" s="267" t="s">
        <v>370</v>
      </c>
      <c r="E386" s="268" t="s">
        <v>549</v>
      </c>
      <c r="F386" s="269">
        <v>0.3</v>
      </c>
      <c r="G386" s="270">
        <v>109</v>
      </c>
      <c r="J386" s="271" t="s">
        <v>545</v>
      </c>
      <c r="K386" s="130" t="s">
        <v>509</v>
      </c>
      <c r="L386" s="267" t="s">
        <v>546</v>
      </c>
      <c r="M386" s="268" t="s">
        <v>547</v>
      </c>
      <c r="N386" s="272"/>
      <c r="O386" s="151"/>
    </row>
    <row r="387" spans="2:15" ht="33.75">
      <c r="B387" s="266" t="s">
        <v>550</v>
      </c>
      <c r="C387" s="267" t="s">
        <v>548</v>
      </c>
      <c r="D387" s="267" t="s">
        <v>551</v>
      </c>
      <c r="E387" s="268" t="s">
        <v>552</v>
      </c>
      <c r="F387" s="269">
        <v>0.13</v>
      </c>
      <c r="G387" s="270" t="s">
        <v>550</v>
      </c>
      <c r="J387" s="274">
        <v>109</v>
      </c>
      <c r="K387" s="267" t="s">
        <v>548</v>
      </c>
      <c r="L387" s="267" t="s">
        <v>370</v>
      </c>
      <c r="M387" s="268" t="s">
        <v>549</v>
      </c>
      <c r="N387" s="272">
        <v>0.21</v>
      </c>
      <c r="O387" s="275">
        <v>109</v>
      </c>
    </row>
    <row r="388" spans="2:15" ht="27">
      <c r="B388" s="277"/>
      <c r="C388" s="371" t="s">
        <v>91</v>
      </c>
      <c r="D388" s="372"/>
      <c r="E388" s="373"/>
      <c r="F388" s="278">
        <v>3.55</v>
      </c>
      <c r="G388" s="277"/>
      <c r="J388" s="274" t="s">
        <v>550</v>
      </c>
      <c r="K388" s="267" t="s">
        <v>548</v>
      </c>
      <c r="L388" s="267" t="s">
        <v>551</v>
      </c>
      <c r="M388" s="268" t="s">
        <v>552</v>
      </c>
      <c r="N388" s="278"/>
      <c r="O388" s="276"/>
    </row>
    <row r="389" spans="6:15" ht="26.25">
      <c r="F389" s="78">
        <f>SUM(F367:F388)</f>
        <v>16.310000000000002</v>
      </c>
      <c r="J389" s="277"/>
      <c r="K389" s="371" t="s">
        <v>91</v>
      </c>
      <c r="L389" s="372"/>
      <c r="M389" s="373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369</v>
      </c>
      <c r="C394" s="255"/>
      <c r="D394" s="1"/>
      <c r="E394" s="1"/>
      <c r="F394" s="1"/>
      <c r="G394" s="1"/>
    </row>
    <row r="395" spans="2:7" ht="27" thickBot="1">
      <c r="B395" s="377" t="s">
        <v>97</v>
      </c>
      <c r="C395" s="377" t="s">
        <v>24</v>
      </c>
      <c r="D395" s="377" t="s">
        <v>256</v>
      </c>
      <c r="E395" s="378" t="s">
        <v>26</v>
      </c>
      <c r="F395" s="279" t="s">
        <v>553</v>
      </c>
      <c r="G395" s="377" t="s">
        <v>97</v>
      </c>
    </row>
    <row r="396" spans="2:15" ht="27" thickBot="1">
      <c r="B396" s="375"/>
      <c r="C396" s="375"/>
      <c r="D396" s="375"/>
      <c r="E396" s="375"/>
      <c r="F396" s="280" t="s">
        <v>99</v>
      </c>
      <c r="G396" s="375"/>
      <c r="J396" s="254" t="s">
        <v>554</v>
      </c>
      <c r="K396" s="255"/>
      <c r="L396" s="1"/>
      <c r="M396" s="1"/>
      <c r="N396" s="1"/>
      <c r="O396" s="1"/>
    </row>
    <row r="397" spans="2:15" ht="27" thickBot="1">
      <c r="B397" s="281" t="s">
        <v>37</v>
      </c>
      <c r="C397" s="282" t="s">
        <v>38</v>
      </c>
      <c r="D397" s="283" t="s">
        <v>37</v>
      </c>
      <c r="E397" s="284" t="s">
        <v>38</v>
      </c>
      <c r="F397" s="282" t="s">
        <v>38</v>
      </c>
      <c r="G397" s="281" t="s">
        <v>37</v>
      </c>
      <c r="J397" s="374" t="s">
        <v>28</v>
      </c>
      <c r="K397" s="374" t="s">
        <v>24</v>
      </c>
      <c r="L397" s="374" t="s">
        <v>25</v>
      </c>
      <c r="M397" s="376" t="s">
        <v>26</v>
      </c>
      <c r="N397" s="258"/>
      <c r="O397" s="374" t="s">
        <v>29</v>
      </c>
    </row>
    <row r="398" spans="2:15" ht="26.25">
      <c r="B398" s="285">
        <v>180</v>
      </c>
      <c r="C398" s="286" t="s">
        <v>105</v>
      </c>
      <c r="D398" s="287" t="s">
        <v>133</v>
      </c>
      <c r="E398" s="287" t="s">
        <v>555</v>
      </c>
      <c r="F398" s="269">
        <v>0.45</v>
      </c>
      <c r="G398" s="288">
        <v>180</v>
      </c>
      <c r="J398" s="375"/>
      <c r="K398" s="375"/>
      <c r="L398" s="375"/>
      <c r="M398" s="375"/>
      <c r="N398" s="262" t="s">
        <v>33</v>
      </c>
      <c r="O398" s="375"/>
    </row>
    <row r="399" spans="2:15" ht="27" thickBot="1">
      <c r="B399" s="289">
        <v>2</v>
      </c>
      <c r="C399" s="286" t="s">
        <v>105</v>
      </c>
      <c r="D399" s="287"/>
      <c r="E399" s="287" t="s">
        <v>556</v>
      </c>
      <c r="F399" s="269">
        <v>2.1</v>
      </c>
      <c r="G399" s="290">
        <v>2</v>
      </c>
      <c r="J399" s="259" t="s">
        <v>37</v>
      </c>
      <c r="K399" s="260" t="s">
        <v>38</v>
      </c>
      <c r="L399" s="259" t="s">
        <v>37</v>
      </c>
      <c r="M399" s="261" t="s">
        <v>38</v>
      </c>
      <c r="N399" s="259" t="s">
        <v>37</v>
      </c>
      <c r="O399" s="265"/>
    </row>
    <row r="400" spans="2:15" ht="26.25">
      <c r="B400" s="291"/>
      <c r="C400" s="371"/>
      <c r="D400" s="372"/>
      <c r="E400" s="373"/>
      <c r="F400" s="278">
        <v>0</v>
      </c>
      <c r="G400" s="292"/>
      <c r="J400" s="274">
        <v>180</v>
      </c>
      <c r="K400" s="293" t="s">
        <v>105</v>
      </c>
      <c r="L400" s="287" t="s">
        <v>133</v>
      </c>
      <c r="M400" s="287" t="s">
        <v>555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105</v>
      </c>
      <c r="L401" s="287"/>
      <c r="M401" s="287" t="s">
        <v>556</v>
      </c>
      <c r="N401" s="272">
        <v>1</v>
      </c>
      <c r="O401" s="294">
        <v>2</v>
      </c>
    </row>
    <row r="402" spans="10:15" ht="26.25">
      <c r="J402" s="277"/>
      <c r="K402" s="371" t="s">
        <v>91</v>
      </c>
      <c r="L402" s="372"/>
      <c r="M402" s="373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K34:K35"/>
    <mergeCell ref="L34:L35"/>
    <mergeCell ref="M34:M35"/>
    <mergeCell ref="O34:O35"/>
    <mergeCell ref="C58:E58"/>
    <mergeCell ref="K59:M59"/>
    <mergeCell ref="F62:G62"/>
    <mergeCell ref="B64:B65"/>
    <mergeCell ref="C64:C65"/>
    <mergeCell ref="D64:D65"/>
    <mergeCell ref="E64:E65"/>
    <mergeCell ref="G64:G65"/>
    <mergeCell ref="N64:O64"/>
    <mergeCell ref="J66:J67"/>
    <mergeCell ref="K66:K67"/>
    <mergeCell ref="L66:L67"/>
    <mergeCell ref="M66:M67"/>
    <mergeCell ref="O66:O67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125:O125"/>
    <mergeCell ref="K127:K128"/>
    <mergeCell ref="L127:L128"/>
    <mergeCell ref="M127:M128"/>
    <mergeCell ref="O127:O128"/>
    <mergeCell ref="C132:E132"/>
    <mergeCell ref="K135:M135"/>
    <mergeCell ref="B138:B139"/>
    <mergeCell ref="C138:C139"/>
    <mergeCell ref="D138:D139"/>
    <mergeCell ref="E138:E139"/>
    <mergeCell ref="G138:G139"/>
    <mergeCell ref="J141:J142"/>
    <mergeCell ref="K141:K142"/>
    <mergeCell ref="L141:L142"/>
    <mergeCell ref="M141:M142"/>
    <mergeCell ref="O141:O142"/>
    <mergeCell ref="C169:E169"/>
    <mergeCell ref="K172:M172"/>
    <mergeCell ref="F175:G175"/>
    <mergeCell ref="B177:B178"/>
    <mergeCell ref="C177:C178"/>
    <mergeCell ref="D177:D178"/>
    <mergeCell ref="E177:E178"/>
    <mergeCell ref="G177:G178"/>
    <mergeCell ref="N178:O178"/>
    <mergeCell ref="J180:J181"/>
    <mergeCell ref="K180:K181"/>
    <mergeCell ref="L180:L181"/>
    <mergeCell ref="M180:M181"/>
    <mergeCell ref="O180:O181"/>
    <mergeCell ref="C188:E188"/>
    <mergeCell ref="K191:M191"/>
    <mergeCell ref="B195:B196"/>
    <mergeCell ref="C195:C196"/>
    <mergeCell ref="D195:D196"/>
    <mergeCell ref="E195:E196"/>
    <mergeCell ref="G195:G196"/>
    <mergeCell ref="J198:J199"/>
    <mergeCell ref="K198:K199"/>
    <mergeCell ref="L198:L199"/>
    <mergeCell ref="M198:M199"/>
    <mergeCell ref="O198:O199"/>
    <mergeCell ref="C208:E208"/>
    <mergeCell ref="K211:M211"/>
    <mergeCell ref="B215:B216"/>
    <mergeCell ref="C215:C216"/>
    <mergeCell ref="D215:D216"/>
    <mergeCell ref="E215:E216"/>
    <mergeCell ref="G215:G216"/>
    <mergeCell ref="J218:J219"/>
    <mergeCell ref="K218:K219"/>
    <mergeCell ref="L218:L219"/>
    <mergeCell ref="M218:M219"/>
    <mergeCell ref="O218:O219"/>
    <mergeCell ref="F223:G223"/>
    <mergeCell ref="B225:B226"/>
    <mergeCell ref="C225:C226"/>
    <mergeCell ref="D225:D226"/>
    <mergeCell ref="E225:E226"/>
    <mergeCell ref="G225:G226"/>
    <mergeCell ref="N227:O227"/>
    <mergeCell ref="J229:J230"/>
    <mergeCell ref="K229:K230"/>
    <mergeCell ref="L229:L230"/>
    <mergeCell ref="M229:M230"/>
    <mergeCell ref="O229:O230"/>
    <mergeCell ref="C256:E256"/>
    <mergeCell ref="K260:M260"/>
    <mergeCell ref="K261:M261"/>
    <mergeCell ref="B262:B263"/>
    <mergeCell ref="C262:C263"/>
    <mergeCell ref="D262:D263"/>
    <mergeCell ref="E262:E263"/>
    <mergeCell ref="G262:G263"/>
    <mergeCell ref="J267:J268"/>
    <mergeCell ref="K267:K268"/>
    <mergeCell ref="L267:L268"/>
    <mergeCell ref="M267:M268"/>
    <mergeCell ref="O267:O268"/>
    <mergeCell ref="C271:E271"/>
    <mergeCell ref="K276:M276"/>
    <mergeCell ref="B278:B279"/>
    <mergeCell ref="C278:C279"/>
    <mergeCell ref="D278:D279"/>
    <mergeCell ref="E278:E279"/>
    <mergeCell ref="G278:G279"/>
    <mergeCell ref="J282:J283"/>
    <mergeCell ref="K282:K283"/>
    <mergeCell ref="L282:L283"/>
    <mergeCell ref="M282:M283"/>
    <mergeCell ref="O282:O283"/>
    <mergeCell ref="C286:E286"/>
    <mergeCell ref="J290:M290"/>
    <mergeCell ref="F291:G291"/>
    <mergeCell ref="B293:B294"/>
    <mergeCell ref="C293:C294"/>
    <mergeCell ref="D293:D294"/>
    <mergeCell ref="E293:E294"/>
    <mergeCell ref="G293:G294"/>
    <mergeCell ref="N295:O295"/>
    <mergeCell ref="J297:J298"/>
    <mergeCell ref="K297:K298"/>
    <mergeCell ref="L297:L298"/>
    <mergeCell ref="M297:M298"/>
    <mergeCell ref="O297:O298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J317:J318"/>
    <mergeCell ref="K317:K318"/>
    <mergeCell ref="L317:L318"/>
    <mergeCell ref="M317:M318"/>
    <mergeCell ref="O317:O318"/>
    <mergeCell ref="C325:E325"/>
    <mergeCell ref="K328:M328"/>
    <mergeCell ref="B332:B333"/>
    <mergeCell ref="C332:C333"/>
    <mergeCell ref="D332:D333"/>
    <mergeCell ref="E332:E333"/>
    <mergeCell ref="G332:G333"/>
    <mergeCell ref="J334:J335"/>
    <mergeCell ref="K334:K335"/>
    <mergeCell ref="L334:L335"/>
    <mergeCell ref="M334:M335"/>
    <mergeCell ref="O334:O335"/>
    <mergeCell ref="C339:E339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65:J366"/>
    <mergeCell ref="K365:K366"/>
    <mergeCell ref="L365:L366"/>
    <mergeCell ref="M365:M366"/>
    <mergeCell ref="O365:O366"/>
    <mergeCell ref="C388:E388"/>
    <mergeCell ref="C400:E400"/>
    <mergeCell ref="K389:M389"/>
    <mergeCell ref="B395:B396"/>
    <mergeCell ref="C395:C396"/>
    <mergeCell ref="D395:D396"/>
    <mergeCell ref="E395:E396"/>
    <mergeCell ref="G395:G396"/>
    <mergeCell ref="K402:M402"/>
    <mergeCell ref="J397:J398"/>
    <mergeCell ref="K397:K398"/>
    <mergeCell ref="L397:L398"/>
    <mergeCell ref="M397:M398"/>
    <mergeCell ref="O397:O3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2021-11-16T13:00:42Z</dcterms:modified>
  <cp:category/>
  <cp:version/>
  <cp:contentType/>
  <cp:contentStatus/>
</cp:coreProperties>
</file>