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ocuments\Planowanie i przetargi\2023\3. Do weryfikacji przez radców prawnych\Kosztorysy\Kosztorys ofertowy\"/>
    </mc:Choice>
  </mc:AlternateContent>
  <bookViews>
    <workbookView xWindow="-105" yWindow="-105" windowWidth="23250" windowHeight="1245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I97" i="3" l="1"/>
  <c r="K97" i="3" s="1"/>
  <c r="K102" i="3"/>
  <c r="L102" i="3" s="1"/>
  <c r="I100" i="3"/>
  <c r="K100" i="3" s="1"/>
  <c r="I101" i="3"/>
  <c r="K101" i="3" s="1"/>
  <c r="L101" i="3" s="1"/>
  <c r="I102" i="3"/>
  <c r="I99" i="3"/>
  <c r="K99" i="3" s="1"/>
  <c r="I98" i="3"/>
  <c r="I96" i="3"/>
  <c r="I95" i="3"/>
  <c r="K95" i="3" s="1"/>
  <c r="I94" i="3"/>
  <c r="I93" i="3"/>
  <c r="K93" i="3" s="1"/>
  <c r="I92" i="3"/>
  <c r="K92" i="3" s="1"/>
  <c r="I91" i="3"/>
  <c r="I90" i="3"/>
  <c r="I89" i="3"/>
  <c r="K89" i="3" s="1"/>
  <c r="I88" i="3"/>
  <c r="I87" i="3"/>
  <c r="I86" i="3"/>
  <c r="I85" i="3"/>
  <c r="K85" i="3" s="1"/>
  <c r="I84" i="3"/>
  <c r="I83" i="3"/>
  <c r="K83" i="3" s="1"/>
  <c r="I82" i="3"/>
  <c r="I81" i="3"/>
  <c r="K81" i="3" s="1"/>
  <c r="I80" i="3"/>
  <c r="I79" i="3"/>
  <c r="I78" i="3"/>
  <c r="I77" i="3"/>
  <c r="I76" i="3"/>
  <c r="I75" i="3"/>
  <c r="I74" i="3"/>
  <c r="K74" i="3" s="1"/>
  <c r="I73" i="3"/>
  <c r="I72" i="3"/>
  <c r="I71" i="3"/>
  <c r="I70" i="3"/>
  <c r="K70" i="3" s="1"/>
  <c r="I69" i="3"/>
  <c r="I68" i="3"/>
  <c r="I67" i="3"/>
  <c r="I66" i="3"/>
  <c r="I65" i="3"/>
  <c r="I64" i="3"/>
  <c r="K64" i="3" s="1"/>
  <c r="I63" i="3"/>
  <c r="I62" i="3"/>
  <c r="K62" i="3" s="1"/>
  <c r="I61" i="3"/>
  <c r="K61" i="3" s="1"/>
  <c r="I60" i="3"/>
  <c r="K60" i="3" s="1"/>
  <c r="I59" i="3"/>
  <c r="K59" i="3" s="1"/>
  <c r="I58" i="3"/>
  <c r="I57" i="3"/>
  <c r="I56" i="3"/>
  <c r="I53" i="3"/>
  <c r="I48" i="3"/>
  <c r="I43" i="3"/>
  <c r="I42" i="3"/>
  <c r="K42" i="3" s="1"/>
  <c r="I37" i="3"/>
  <c r="K37" i="3" s="1"/>
  <c r="I32" i="3"/>
  <c r="F104" i="3" l="1"/>
  <c r="K56" i="3"/>
  <c r="L56" i="3" s="1"/>
  <c r="L100" i="3"/>
  <c r="L99" i="3"/>
  <c r="L98" i="3"/>
  <c r="K98" i="3"/>
  <c r="L97" i="3"/>
  <c r="K96" i="3"/>
  <c r="L96" i="3" s="1"/>
  <c r="L95" i="3"/>
  <c r="K94" i="3"/>
  <c r="L94" i="3" s="1"/>
  <c r="L93" i="3"/>
  <c r="L92" i="3"/>
  <c r="K91" i="3"/>
  <c r="L91" i="3" s="1"/>
  <c r="K90" i="3"/>
  <c r="L90" i="3" s="1"/>
  <c r="L89" i="3"/>
  <c r="K88" i="3"/>
  <c r="L88" i="3" s="1"/>
  <c r="K87" i="3"/>
  <c r="L87" i="3" s="1"/>
  <c r="K86" i="3"/>
  <c r="L86" i="3" s="1"/>
  <c r="L85" i="3"/>
  <c r="K84" i="3"/>
  <c r="L84" i="3" s="1"/>
  <c r="L83" i="3"/>
  <c r="K82" i="3"/>
  <c r="L82" i="3" s="1"/>
  <c r="L81" i="3"/>
  <c r="K80" i="3"/>
  <c r="L80" i="3" s="1"/>
  <c r="L79" i="3"/>
  <c r="K79" i="3"/>
  <c r="K78" i="3"/>
  <c r="L78" i="3" s="1"/>
  <c r="K77" i="3"/>
  <c r="L77" i="3" s="1"/>
  <c r="L76" i="3"/>
  <c r="K76" i="3"/>
  <c r="K75" i="3"/>
  <c r="L75" i="3" s="1"/>
  <c r="L74" i="3"/>
  <c r="K73" i="3"/>
  <c r="L73" i="3" s="1"/>
  <c r="K72" i="3"/>
  <c r="L72" i="3" s="1"/>
  <c r="K71" i="3"/>
  <c r="L71" i="3" s="1"/>
  <c r="L70" i="3"/>
  <c r="L69" i="3"/>
  <c r="K69" i="3"/>
  <c r="K68" i="3"/>
  <c r="L68" i="3" s="1"/>
  <c r="L67" i="3"/>
  <c r="K67" i="3"/>
  <c r="K66" i="3"/>
  <c r="L66" i="3" s="1"/>
  <c r="K65" i="3"/>
  <c r="L65" i="3" s="1"/>
  <c r="L64" i="3"/>
  <c r="K63" i="3"/>
  <c r="L63" i="3" s="1"/>
  <c r="L62" i="3"/>
  <c r="L61" i="3"/>
  <c r="L60" i="3"/>
  <c r="L59" i="3"/>
  <c r="K58" i="3"/>
  <c r="L58" i="3" s="1"/>
  <c r="K57" i="3"/>
  <c r="L57" i="3" s="1"/>
  <c r="K53" i="3"/>
  <c r="L53" i="3" s="1"/>
  <c r="K48" i="3"/>
  <c r="L48" i="3" s="1"/>
  <c r="K32" i="3"/>
  <c r="L32" i="3" s="1"/>
  <c r="L37" i="3"/>
  <c r="L43" i="3"/>
  <c r="K43" i="3"/>
  <c r="L42" i="3"/>
  <c r="F105" i="3" l="1"/>
</calcChain>
</file>

<file path=xl/sharedStrings.xml><?xml version="1.0" encoding="utf-8"?>
<sst xmlns="http://schemas.openxmlformats.org/spreadsheetml/2006/main" count="312" uniqueCount="199">
  <si>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</si>
  <si>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</si>
  <si>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</si>
  <si>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</si>
  <si>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</si>
  <si>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</si>
  <si>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</si>
  <si>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</si>
  <si>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</si>
  <si>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</si>
  <si>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</si>
  <si>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</si>
  <si>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</si>
  <si>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</si>
  <si>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</si>
  <si>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</si>
  <si>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</si>
  <si>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</si>
  <si>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</si>
  <si>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</si>
  <si>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</si>
  <si>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</si>
  <si>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</si>
  <si>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</si>
  <si>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51</t>
  </si>
  <si>
    <t>WYK-TAL40</t>
  </si>
  <si>
    <t>Zdarcie pokrywy na talerzach 40 cm x 40 cm</t>
  </si>
  <si>
    <t>TSZT</t>
  </si>
  <si>
    <t xml:space="preserve"> 52</t>
  </si>
  <si>
    <t>WYK-TAL60</t>
  </si>
  <si>
    <t>Zdarcie pokrywy na talerzach 60 cm x 60 cm</t>
  </si>
  <si>
    <t xml:space="preserve"> 55</t>
  </si>
  <si>
    <t>WYK-TALOK</t>
  </si>
  <si>
    <t>Zdarcie pokrywy na talerzach pod okapem drzewostanu o wymiarach 40 cm x 40 cm</t>
  </si>
  <si>
    <t xml:space="preserve"> 56</t>
  </si>
  <si>
    <t>POP-TAL</t>
  </si>
  <si>
    <t>Poprawianie talerzy - w poprawkach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</si>
  <si>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</si>
  <si>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</si>
  <si>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</si>
  <si>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</si>
  <si>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</si>
  <si>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</si>
  <si>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</si>
  <si>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</si>
  <si>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</si>
  <si>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</si>
  <si>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</si>
  <si>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</si>
  <si>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</si>
  <si>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69</t>
  </si>
  <si>
    <t>WYK-PASCP</t>
  </si>
  <si>
    <t>Wyorywanie bruzd pługiem leśnym pod okapem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</si>
  <si>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</si>
  <si>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</si>
  <si>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</si>
  <si>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</si>
  <si>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</si>
  <si>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</si>
  <si>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</si>
  <si>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</si>
  <si>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</si>
  <si>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</si>
  <si>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</si>
  <si>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</si>
  <si>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</si>
  <si>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</si>
  <si>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</si>
  <si>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</si>
  <si>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</si>
  <si>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</si>
  <si>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</si>
  <si>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</si>
  <si>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</si>
  <si>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</si>
  <si>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</si>
  <si>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</si>
  <si>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</si>
  <si>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</si>
  <si>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</si>
  <si>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</si>
  <si>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</si>
  <si>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</si>
  <si>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</si>
  <si>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</si>
  <si>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</si>
  <si>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</si>
  <si>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</si>
  <si>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</si>
  <si>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115</t>
  </si>
  <si>
    <t>FORM-ZAD</t>
  </si>
  <si>
    <t>Pielęgnowanie drzewek w zadrzewieniach</t>
  </si>
  <si>
    <t>116</t>
  </si>
  <si>
    <t>CP-W</t>
  </si>
  <si>
    <t>Czyszczenia późne</t>
  </si>
  <si>
    <t>122</t>
  </si>
  <si>
    <t>ZAB-RYS</t>
  </si>
  <si>
    <t>Zabezpieczenie młodników przed spałowaniem przez rysakowanie</t>
  </si>
  <si>
    <t>126</t>
  </si>
  <si>
    <t>ZAB SIAT</t>
  </si>
  <si>
    <t>Indywidualne zabezpieczanie siatką</t>
  </si>
  <si>
    <t>128</t>
  </si>
  <si>
    <t>KOR-P</t>
  </si>
  <si>
    <t>Korowanie pułapek i niszczenie kory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</si>
  <si>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</si>
  <si>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</si>
  <si>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</si>
  <si>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</si>
  <si>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</si>
  <si>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</si>
  <si>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</si>
  <si>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</si>
  <si>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</si>
  <si>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</si>
  <si>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</si>
  <si>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</si>
  <si>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</si>
  <si>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</si>
  <si>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</si>
  <si>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</si>
  <si>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</si>
  <si>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</si>
  <si>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</si>
  <si>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</si>
  <si>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</si>
  <si>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</si>
  <si>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</si>
  <si>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</si>
  <si>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</si>
  <si>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</si>
  <si>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</si>
  <si>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</si>
  <si>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</si>
  <si>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</si>
  <si>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</si>
  <si>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</si>
  <si>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</si>
  <si>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</si>
  <si>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</si>
  <si>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</si>
  <si>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</si>
  <si>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</si>
  <si>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</si>
  <si>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</si>
  <si>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</si>
  <si>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</si>
  <si>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189</t>
  </si>
  <si>
    <t>ŁR-WYKŁW</t>
  </si>
  <si>
    <t>Koszenie trawy z wywozem z łąki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</si>
  <si>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</si>
  <si>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</si>
  <si>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</si>
  <si>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</si>
  <si>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</si>
  <si>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</si>
  <si>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</si>
  <si>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</si>
  <si>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</si>
  <si>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</si>
  <si>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</si>
  <si>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</si>
  <si>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</si>
  <si>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</si>
  <si>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</si>
  <si>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</si>
  <si>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</si>
  <si>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</si>
  <si>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</si>
  <si>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</si>
  <si>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</si>
  <si>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</si>
  <si>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</si>
  <si>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</si>
  <si>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</si>
  <si>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</si>
  <si>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</si>
  <si>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</si>
  <si>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</si>
  <si>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</si>
  <si>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</si>
  <si>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</si>
  <si>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</si>
  <si>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</si>
  <si>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</si>
  <si>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Czersk w roku 2023''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</si>
  <si>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</si>
  <si>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</si>
  <si>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</si>
  <si>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</si>
  <si>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</si>
  <si>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</si>
  <si>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</si>
  <si>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</si>
  <si>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</si>
  <si>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</si>
  <si>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</si>
  <si>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</si>
  <si>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</si>
  <si>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1. Za wykonanie przedmiotu zamówienia w tym Pakiecie oferujemy następujące wynagrodzenie brutto:_____________ PLN.
2. Wynagrodzenie zaoferowane w pkt 1 powyżej wynika z poniższego Kosztorysu Ofertowego i stanowi sumę wartości całkowitych brutto za poszczególne pozycje (prace) tworzące ten Pakiet: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</si>
</sst>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/>
    </xf>
    <xf numFmtId="2" fontId="11" fillId="2" borderId="0" xfId="0" applyNumberFormat="1" applyFont="1" applyFill="1" applyAlignment="1">
      <alignment horizontal="left" vertical="center" wrapText="1"/>
    </xf>
    <xf numFmtId="2" fontId="6" fillId="2" borderId="0" xfId="0" applyNumberFormat="1" applyFont="1" applyFill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4"/>
  <sheetViews>
    <sheetView tabSelected="1" workbookViewId="0">
      <selection activeCell="K101" sqref="K10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166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23" t="s">
        <v>167</v>
      </c>
      <c r="C10" s="23"/>
      <c r="D10" s="23"/>
    </row>
    <row r="11" spans="2:15" s="1" customFormat="1" ht="12.2" customHeight="1" x14ac:dyDescent="0.2">
      <c r="B11" s="23"/>
      <c r="C11" s="23"/>
      <c r="D11" s="23"/>
      <c r="G11" s="18" t="s">
        <v>168</v>
      </c>
      <c r="H11" s="18"/>
      <c r="I11" s="18"/>
      <c r="J11" s="18"/>
      <c r="K11" s="18"/>
      <c r="L11" s="18"/>
      <c r="M11" s="18"/>
      <c r="N11" s="18"/>
    </row>
    <row r="12" spans="2:15" s="1" customFormat="1" ht="7.9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E14" s="16" t="s">
        <v>183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8" t="s">
        <v>169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170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171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172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20" t="s">
        <v>184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60.75" customHeight="1" x14ac:dyDescent="0.2">
      <c r="B26" s="30" t="s">
        <v>198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173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50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197</v>
      </c>
      <c r="M31" s="13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28">
        <v>855</v>
      </c>
      <c r="H32" s="25"/>
      <c r="I32" s="25">
        <f>ROUND(G32*H32,2)</f>
        <v>0</v>
      </c>
      <c r="J32" s="5">
        <v>8</v>
      </c>
      <c r="K32" s="25">
        <f>ROUND(I32*J32*0.01,2)</f>
        <v>0</v>
      </c>
      <c r="L32" s="26">
        <f>I32+K32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5" t="s">
        <v>174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197</v>
      </c>
      <c r="M36" s="13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28">
        <v>747</v>
      </c>
      <c r="H37" s="25"/>
      <c r="I37" s="25">
        <f>ROUND(G37*H37,2)</f>
        <v>0</v>
      </c>
      <c r="J37" s="5">
        <v>8</v>
      </c>
      <c r="K37" s="25">
        <f>ROUND(I37*J37*0.01,2)</f>
        <v>0</v>
      </c>
      <c r="L37" s="26">
        <f>I37+K37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5" t="s">
        <v>175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197</v>
      </c>
      <c r="M41" s="13"/>
    </row>
    <row r="42" spans="2:13" s="1" customFormat="1" ht="19.7" customHeight="1" x14ac:dyDescent="0.2">
      <c r="B42" s="5">
        <v>3</v>
      </c>
      <c r="C42" s="6" t="s">
        <v>14</v>
      </c>
      <c r="D42" s="6" t="s">
        <v>15</v>
      </c>
      <c r="E42" s="7" t="s">
        <v>16</v>
      </c>
      <c r="F42" s="6" t="s">
        <v>13</v>
      </c>
      <c r="G42" s="28">
        <v>392</v>
      </c>
      <c r="H42" s="25"/>
      <c r="I42" s="25">
        <f>ROUND(G42*H42,2)</f>
        <v>0</v>
      </c>
      <c r="J42" s="5">
        <v>8</v>
      </c>
      <c r="K42" s="25">
        <f>ROUND(I42*J42*0.01,2)</f>
        <v>0</v>
      </c>
      <c r="L42" s="26">
        <f>I42+K42</f>
        <v>0</v>
      </c>
      <c r="M42" s="26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28">
        <v>4153</v>
      </c>
      <c r="H43" s="25"/>
      <c r="I43" s="25">
        <f>ROUND(G43*H43,2)</f>
        <v>0</v>
      </c>
      <c r="J43" s="5">
        <v>8</v>
      </c>
      <c r="K43" s="25">
        <f>ROUND(I43*J43*0.01,2)</f>
        <v>0</v>
      </c>
      <c r="L43" s="26">
        <f>I43+K43</f>
        <v>0</v>
      </c>
      <c r="M43" s="26"/>
    </row>
    <row r="44" spans="2:13" s="1" customFormat="1" ht="3.2" customHeight="1" x14ac:dyDescent="0.2"/>
    <row r="45" spans="2:13" s="1" customFormat="1" ht="18.2" customHeight="1" x14ac:dyDescent="0.2">
      <c r="B45" s="15" t="s">
        <v>176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2" t="s">
        <v>197</v>
      </c>
      <c r="M47" s="13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28">
        <v>666</v>
      </c>
      <c r="H48" s="25"/>
      <c r="I48" s="25">
        <f>ROUND(G48*H48,2)</f>
        <v>0</v>
      </c>
      <c r="J48" s="5">
        <v>8</v>
      </c>
      <c r="K48" s="25">
        <f>ROUND(I48*J48*0.01,2)</f>
        <v>0</v>
      </c>
      <c r="L48" s="26">
        <f>I48+K48</f>
        <v>0</v>
      </c>
      <c r="M48" s="26"/>
    </row>
    <row r="49" spans="2:13" s="1" customFormat="1" ht="3.2" customHeight="1" x14ac:dyDescent="0.2"/>
    <row r="50" spans="2:13" s="1" customFormat="1" ht="18.2" customHeight="1" x14ac:dyDescent="0.2">
      <c r="B50" s="15" t="s">
        <v>177</v>
      </c>
      <c r="C50" s="15"/>
      <c r="D50" s="15"/>
      <c r="E50" s="15"/>
      <c r="F50" s="15"/>
      <c r="G50" s="15"/>
      <c r="H50" s="15"/>
      <c r="I50" s="15"/>
      <c r="J50" s="15"/>
      <c r="K50" s="15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2" t="s">
        <v>197</v>
      </c>
      <c r="M52" s="13"/>
    </row>
    <row r="53" spans="2:13" s="1" customFormat="1" ht="19.7" customHeight="1" x14ac:dyDescent="0.2">
      <c r="B53" s="5">
        <v>6</v>
      </c>
      <c r="C53" s="6" t="s">
        <v>10</v>
      </c>
      <c r="D53" s="6" t="s">
        <v>11</v>
      </c>
      <c r="E53" s="7" t="s">
        <v>12</v>
      </c>
      <c r="F53" s="6" t="s">
        <v>13</v>
      </c>
      <c r="G53" s="28">
        <v>478</v>
      </c>
      <c r="H53" s="25"/>
      <c r="I53" s="25">
        <f>ROUND(G53*H53,2)</f>
        <v>0</v>
      </c>
      <c r="J53" s="5">
        <v>8</v>
      </c>
      <c r="K53" s="25">
        <f>ROUND(I53*J53*0.01,2)</f>
        <v>0</v>
      </c>
      <c r="L53" s="26">
        <f>I53+K53</f>
        <v>0</v>
      </c>
      <c r="M53" s="26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2" t="s">
        <v>197</v>
      </c>
      <c r="M55" s="13"/>
    </row>
    <row r="56" spans="2:13" s="1" customFormat="1" ht="49.15" customHeight="1" x14ac:dyDescent="0.2">
      <c r="B56" s="5">
        <v>7</v>
      </c>
      <c r="C56" s="6" t="s">
        <v>17</v>
      </c>
      <c r="D56" s="6" t="s">
        <v>18</v>
      </c>
      <c r="E56" s="7" t="s">
        <v>19</v>
      </c>
      <c r="F56" s="6" t="s">
        <v>20</v>
      </c>
      <c r="G56" s="28">
        <v>4.0199999999999996</v>
      </c>
      <c r="H56" s="25"/>
      <c r="I56" s="25">
        <f>ROUND(G56*H56,2)</f>
        <v>0</v>
      </c>
      <c r="J56" s="5">
        <v>8</v>
      </c>
      <c r="K56" s="25">
        <f>ROUND(I56*J56*0.01,2)</f>
        <v>0</v>
      </c>
      <c r="L56" s="26">
        <f>I56+K56</f>
        <v>0</v>
      </c>
      <c r="M56" s="26"/>
    </row>
    <row r="57" spans="2:13" s="1" customFormat="1" ht="38.85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20</v>
      </c>
      <c r="G57" s="28">
        <v>4.0199999999999996</v>
      </c>
      <c r="H57" s="25"/>
      <c r="I57" s="25">
        <f>ROUND(G57*H57,2)</f>
        <v>0</v>
      </c>
      <c r="J57" s="5">
        <v>8</v>
      </c>
      <c r="K57" s="25">
        <f>ROUND(I57*J57*0.01,2)</f>
        <v>0</v>
      </c>
      <c r="L57" s="26">
        <f>I57+K57</f>
        <v>0</v>
      </c>
      <c r="M57" s="26"/>
    </row>
    <row r="58" spans="2:13" s="1" customFormat="1" ht="19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27</v>
      </c>
      <c r="G58" s="28">
        <v>2</v>
      </c>
      <c r="H58" s="25"/>
      <c r="I58" s="25">
        <f>ROUND(G58*H58,2)</f>
        <v>0</v>
      </c>
      <c r="J58" s="5">
        <v>8</v>
      </c>
      <c r="K58" s="25">
        <f>ROUND(I58*J58*0.01,2)</f>
        <v>0</v>
      </c>
      <c r="L58" s="26">
        <f>I58+K58</f>
        <v>0</v>
      </c>
      <c r="M58" s="26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27</v>
      </c>
      <c r="G59" s="28">
        <v>4</v>
      </c>
      <c r="H59" s="25"/>
      <c r="I59" s="25">
        <f>ROUND(G59*H59,2)</f>
        <v>0</v>
      </c>
      <c r="J59" s="5">
        <v>8</v>
      </c>
      <c r="K59" s="25">
        <f>ROUND(I59*J59*0.01,2)</f>
        <v>0</v>
      </c>
      <c r="L59" s="26">
        <f>I59+K59</f>
        <v>0</v>
      </c>
      <c r="M59" s="26"/>
    </row>
    <row r="60" spans="2:13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27</v>
      </c>
      <c r="G60" s="28">
        <v>2</v>
      </c>
      <c r="H60" s="25"/>
      <c r="I60" s="25">
        <f>ROUND(G60*H60,2)</f>
        <v>0</v>
      </c>
      <c r="J60" s="5">
        <v>8</v>
      </c>
      <c r="K60" s="25">
        <f>ROUND(I60*J60*0.01,2)</f>
        <v>0</v>
      </c>
      <c r="L60" s="26">
        <f>I60+K60</f>
        <v>0</v>
      </c>
      <c r="M60" s="26"/>
    </row>
    <row r="61" spans="2:13" s="1" customFormat="1" ht="19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27</v>
      </c>
      <c r="G61" s="28">
        <v>2</v>
      </c>
      <c r="H61" s="25"/>
      <c r="I61" s="25">
        <f>ROUND(G61*H61,2)</f>
        <v>0</v>
      </c>
      <c r="J61" s="5">
        <v>8</v>
      </c>
      <c r="K61" s="25">
        <f>ROUND(I61*J61*0.01,2)</f>
        <v>0</v>
      </c>
      <c r="L61" s="26">
        <f>I61+K61</f>
        <v>0</v>
      </c>
      <c r="M61" s="26"/>
    </row>
    <row r="62" spans="2:13" s="1" customFormat="1" ht="19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27</v>
      </c>
      <c r="G62" s="28">
        <v>5</v>
      </c>
      <c r="H62" s="25"/>
      <c r="I62" s="25">
        <f>ROUND(G62*H62,2)</f>
        <v>0</v>
      </c>
      <c r="J62" s="5">
        <v>8</v>
      </c>
      <c r="K62" s="25">
        <f>ROUND(I62*J62*0.01,2)</f>
        <v>0</v>
      </c>
      <c r="L62" s="26">
        <f>I62+K62</f>
        <v>0</v>
      </c>
      <c r="M62" s="26"/>
    </row>
    <row r="63" spans="2:13" s="1" customFormat="1" ht="19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13</v>
      </c>
      <c r="G63" s="28">
        <v>120</v>
      </c>
      <c r="H63" s="25"/>
      <c r="I63" s="25">
        <f>ROUND(G63*H63,2)</f>
        <v>0</v>
      </c>
      <c r="J63" s="5">
        <v>8</v>
      </c>
      <c r="K63" s="25">
        <f>ROUND(I63*J63*0.01,2)</f>
        <v>0</v>
      </c>
      <c r="L63" s="26">
        <f>I63+K63</f>
        <v>0</v>
      </c>
      <c r="M63" s="26"/>
    </row>
    <row r="64" spans="2:13" s="1" customFormat="1" ht="28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46</v>
      </c>
      <c r="G64" s="28">
        <v>66.86</v>
      </c>
      <c r="H64" s="25"/>
      <c r="I64" s="25">
        <f>ROUND(G64*H64,2)</f>
        <v>0</v>
      </c>
      <c r="J64" s="5">
        <v>8</v>
      </c>
      <c r="K64" s="25">
        <f>ROUND(I64*J64*0.01,2)</f>
        <v>0</v>
      </c>
      <c r="L64" s="26">
        <f>I64+K64</f>
        <v>0</v>
      </c>
      <c r="M64" s="26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46</v>
      </c>
      <c r="G65" s="28">
        <v>2</v>
      </c>
      <c r="H65" s="25"/>
      <c r="I65" s="25">
        <f>ROUND(G65*H65,2)</f>
        <v>0</v>
      </c>
      <c r="J65" s="5">
        <v>8</v>
      </c>
      <c r="K65" s="25">
        <f>ROUND(I65*J65*0.01,2)</f>
        <v>0</v>
      </c>
      <c r="L65" s="26">
        <f>I65+K65</f>
        <v>0</v>
      </c>
      <c r="M65" s="26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46</v>
      </c>
      <c r="G66" s="28">
        <v>2</v>
      </c>
      <c r="H66" s="25"/>
      <c r="I66" s="25">
        <f>ROUND(G66*H66,2)</f>
        <v>0</v>
      </c>
      <c r="J66" s="5">
        <v>8</v>
      </c>
      <c r="K66" s="25">
        <f>ROUND(I66*J66*0.01,2)</f>
        <v>0</v>
      </c>
      <c r="L66" s="26">
        <f>I66+K66</f>
        <v>0</v>
      </c>
      <c r="M66" s="26"/>
    </row>
    <row r="67" spans="2:13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46</v>
      </c>
      <c r="G67" s="28">
        <v>36.270000000000003</v>
      </c>
      <c r="H67" s="25"/>
      <c r="I67" s="25">
        <f>ROUND(G67*H67,2)</f>
        <v>0</v>
      </c>
      <c r="J67" s="5">
        <v>8</v>
      </c>
      <c r="K67" s="25">
        <f>ROUND(I67*J67*0.01,2)</f>
        <v>0</v>
      </c>
      <c r="L67" s="26">
        <f>I67+K67</f>
        <v>0</v>
      </c>
      <c r="M67" s="26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46</v>
      </c>
      <c r="G68" s="28">
        <v>2</v>
      </c>
      <c r="H68" s="25"/>
      <c r="I68" s="25">
        <f>ROUND(G68*H68,2)</f>
        <v>0</v>
      </c>
      <c r="J68" s="5">
        <v>8</v>
      </c>
      <c r="K68" s="25">
        <f>ROUND(I68*J68*0.01,2)</f>
        <v>0</v>
      </c>
      <c r="L68" s="26">
        <f>I68+K68</f>
        <v>0</v>
      </c>
      <c r="M68" s="26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27</v>
      </c>
      <c r="G69" s="28">
        <v>193.06</v>
      </c>
      <c r="H69" s="25"/>
      <c r="I69" s="25">
        <f>ROUND(G69*H69,2)</f>
        <v>0</v>
      </c>
      <c r="J69" s="5">
        <v>8</v>
      </c>
      <c r="K69" s="25">
        <f>ROUND(I69*J69*0.01,2)</f>
        <v>0</v>
      </c>
      <c r="L69" s="26">
        <f>I69+K69</f>
        <v>0</v>
      </c>
      <c r="M69" s="26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27</v>
      </c>
      <c r="G70" s="28">
        <v>142.77000000000001</v>
      </c>
      <c r="H70" s="25"/>
      <c r="I70" s="25">
        <f>ROUND(G70*H70,2)</f>
        <v>0</v>
      </c>
      <c r="J70" s="5">
        <v>8</v>
      </c>
      <c r="K70" s="25">
        <f>ROUND(I70*J70*0.01,2)</f>
        <v>0</v>
      </c>
      <c r="L70" s="26">
        <f>I70+K70</f>
        <v>0</v>
      </c>
      <c r="M70" s="26"/>
    </row>
    <row r="71" spans="2:13" s="1" customFormat="1" ht="28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27</v>
      </c>
      <c r="G71" s="28">
        <v>4</v>
      </c>
      <c r="H71" s="25"/>
      <c r="I71" s="25">
        <f>ROUND(G71*H71,2)</f>
        <v>0</v>
      </c>
      <c r="J71" s="5">
        <v>8</v>
      </c>
      <c r="K71" s="25">
        <f>ROUND(I71*J71*0.01,2)</f>
        <v>0</v>
      </c>
      <c r="L71" s="26">
        <f>I71+K71</f>
        <v>0</v>
      </c>
      <c r="M71" s="26"/>
    </row>
    <row r="72" spans="2:13" s="1" customFormat="1" ht="19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27</v>
      </c>
      <c r="G72" s="28">
        <v>36.82</v>
      </c>
      <c r="H72" s="25"/>
      <c r="I72" s="25">
        <f>ROUND(G72*H72,2)</f>
        <v>0</v>
      </c>
      <c r="J72" s="5">
        <v>8</v>
      </c>
      <c r="K72" s="25">
        <f>ROUND(I72*J72*0.01,2)</f>
        <v>0</v>
      </c>
      <c r="L72" s="26">
        <f>I72+K72</f>
        <v>0</v>
      </c>
      <c r="M72" s="26"/>
    </row>
    <row r="73" spans="2:13" s="1" customFormat="1" ht="28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27</v>
      </c>
      <c r="G73" s="28">
        <v>4</v>
      </c>
      <c r="H73" s="25"/>
      <c r="I73" s="25">
        <f>ROUND(G73*H73,2)</f>
        <v>0</v>
      </c>
      <c r="J73" s="5">
        <v>8</v>
      </c>
      <c r="K73" s="25">
        <f>ROUND(I73*J73*0.01,2)</f>
        <v>0</v>
      </c>
      <c r="L73" s="26">
        <f>I73+K73</f>
        <v>0</v>
      </c>
      <c r="M73" s="26"/>
    </row>
    <row r="74" spans="2:13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27</v>
      </c>
      <c r="G74" s="28">
        <v>339.83</v>
      </c>
      <c r="H74" s="25"/>
      <c r="I74" s="25">
        <f>ROUND(G74*H74,2)</f>
        <v>0</v>
      </c>
      <c r="J74" s="5">
        <v>8</v>
      </c>
      <c r="K74" s="25">
        <f>ROUND(I74*J74*0.01,2)</f>
        <v>0</v>
      </c>
      <c r="L74" s="26">
        <f>I74+K74</f>
        <v>0</v>
      </c>
      <c r="M74" s="26"/>
    </row>
    <row r="75" spans="2:13" s="1" customFormat="1" ht="28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20</v>
      </c>
      <c r="G75" s="28">
        <v>9.18</v>
      </c>
      <c r="H75" s="25"/>
      <c r="I75" s="25">
        <f>ROUND(G75*H75,2)</f>
        <v>0</v>
      </c>
      <c r="J75" s="5">
        <v>8</v>
      </c>
      <c r="K75" s="25">
        <f>ROUND(I75*J75*0.01,2)</f>
        <v>0</v>
      </c>
      <c r="L75" s="26">
        <f>I75+K75</f>
        <v>0</v>
      </c>
      <c r="M75" s="26"/>
    </row>
    <row r="76" spans="2:13" s="1" customFormat="1" ht="28.7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20</v>
      </c>
      <c r="G76" s="28">
        <v>18.18</v>
      </c>
      <c r="H76" s="25"/>
      <c r="I76" s="25">
        <f>ROUND(G76*H76,2)</f>
        <v>0</v>
      </c>
      <c r="J76" s="5">
        <v>8</v>
      </c>
      <c r="K76" s="25">
        <f>ROUND(I76*J76*0.01,2)</f>
        <v>0</v>
      </c>
      <c r="L76" s="26">
        <f>I76+K76</f>
        <v>0</v>
      </c>
      <c r="M76" s="26"/>
    </row>
    <row r="77" spans="2:13" s="1" customFormat="1" ht="28.7" customHeight="1" x14ac:dyDescent="0.2">
      <c r="B77" s="5">
        <v>28</v>
      </c>
      <c r="C77" s="6" t="s">
        <v>83</v>
      </c>
      <c r="D77" s="6" t="s">
        <v>84</v>
      </c>
      <c r="E77" s="7" t="s">
        <v>85</v>
      </c>
      <c r="F77" s="6" t="s">
        <v>20</v>
      </c>
      <c r="G77" s="28">
        <v>0.95</v>
      </c>
      <c r="H77" s="25"/>
      <c r="I77" s="25">
        <f>ROUND(G77*H77,2)</f>
        <v>0</v>
      </c>
      <c r="J77" s="5">
        <v>8</v>
      </c>
      <c r="K77" s="25">
        <f>ROUND(I77*J77*0.01,2)</f>
        <v>0</v>
      </c>
      <c r="L77" s="26">
        <f>I77+K77</f>
        <v>0</v>
      </c>
      <c r="M77" s="26"/>
    </row>
    <row r="78" spans="2:13" s="1" customFormat="1" ht="19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20</v>
      </c>
      <c r="G78" s="28">
        <v>9.48</v>
      </c>
      <c r="H78" s="25"/>
      <c r="I78" s="25">
        <f>ROUND(G78*H78,2)</f>
        <v>0</v>
      </c>
      <c r="J78" s="5">
        <v>8</v>
      </c>
      <c r="K78" s="25">
        <f>ROUND(I78*J78*0.01,2)</f>
        <v>0</v>
      </c>
      <c r="L78" s="26">
        <f>I78+K78</f>
        <v>0</v>
      </c>
      <c r="M78" s="26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27</v>
      </c>
      <c r="G79" s="28">
        <v>0.08</v>
      </c>
      <c r="H79" s="25"/>
      <c r="I79" s="25">
        <f>ROUND(G79*H79,2)</f>
        <v>0</v>
      </c>
      <c r="J79" s="5">
        <v>8</v>
      </c>
      <c r="K79" s="25">
        <f>ROUND(I79*J79*0.01,2)</f>
        <v>0</v>
      </c>
      <c r="L79" s="26">
        <f>I79+K79</f>
        <v>0</v>
      </c>
      <c r="M79" s="26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20</v>
      </c>
      <c r="G80" s="28">
        <v>22.19</v>
      </c>
      <c r="H80" s="25"/>
      <c r="I80" s="25">
        <f>ROUND(G80*H80,2)</f>
        <v>0</v>
      </c>
      <c r="J80" s="5">
        <v>8</v>
      </c>
      <c r="K80" s="25">
        <f>ROUND(I80*J80*0.01,2)</f>
        <v>0</v>
      </c>
      <c r="L80" s="26">
        <f>I80+K80</f>
        <v>0</v>
      </c>
      <c r="M80" s="26"/>
    </row>
    <row r="81" spans="2:13" s="1" customFormat="1" ht="28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27</v>
      </c>
      <c r="G81" s="28">
        <v>5.8</v>
      </c>
      <c r="H81" s="25"/>
      <c r="I81" s="25">
        <f>ROUND(G81*H81,2)</f>
        <v>0</v>
      </c>
      <c r="J81" s="5">
        <v>8</v>
      </c>
      <c r="K81" s="25">
        <f>ROUND(I81*J81*0.01,2)</f>
        <v>0</v>
      </c>
      <c r="L81" s="26">
        <f>I81+K81</f>
        <v>0</v>
      </c>
      <c r="M81" s="26"/>
    </row>
    <row r="82" spans="2:13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27</v>
      </c>
      <c r="G82" s="28">
        <v>0.02</v>
      </c>
      <c r="H82" s="25"/>
      <c r="I82" s="25">
        <f>ROUND(G82*H82,2)</f>
        <v>0</v>
      </c>
      <c r="J82" s="5">
        <v>8</v>
      </c>
      <c r="K82" s="25">
        <f>ROUND(I82*J82*0.01,2)</f>
        <v>0</v>
      </c>
      <c r="L82" s="26">
        <f>I82+K82</f>
        <v>0</v>
      </c>
      <c r="M82" s="26"/>
    </row>
    <row r="83" spans="2:13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13</v>
      </c>
      <c r="G83" s="28">
        <v>35</v>
      </c>
      <c r="H83" s="25"/>
      <c r="I83" s="25">
        <f>ROUND(G83*H83,2)</f>
        <v>0</v>
      </c>
      <c r="J83" s="5">
        <v>8</v>
      </c>
      <c r="K83" s="25">
        <f>ROUND(I83*J83*0.01,2)</f>
        <v>0</v>
      </c>
      <c r="L83" s="26">
        <f>I83+K83</f>
        <v>0</v>
      </c>
      <c r="M83" s="26"/>
    </row>
    <row r="84" spans="2:13" s="1" customFormat="1" ht="19.7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107</v>
      </c>
      <c r="G84" s="28">
        <v>418</v>
      </c>
      <c r="H84" s="25"/>
      <c r="I84" s="25">
        <f>ROUND(G84*H84,2)</f>
        <v>0</v>
      </c>
      <c r="J84" s="5">
        <v>8</v>
      </c>
      <c r="K84" s="25">
        <f>ROUND(I84*J84*0.01,2)</f>
        <v>0</v>
      </c>
      <c r="L84" s="26">
        <f>I84+K84</f>
        <v>0</v>
      </c>
      <c r="M84" s="26"/>
    </row>
    <row r="85" spans="2:13" s="1" customFormat="1" ht="28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107</v>
      </c>
      <c r="G85" s="28">
        <v>41</v>
      </c>
      <c r="H85" s="25"/>
      <c r="I85" s="25">
        <f>ROUND(G85*H85,2)</f>
        <v>0</v>
      </c>
      <c r="J85" s="5">
        <v>8</v>
      </c>
      <c r="K85" s="25">
        <f>ROUND(I85*J85*0.01,2)</f>
        <v>0</v>
      </c>
      <c r="L85" s="26">
        <f>I85+K85</f>
        <v>0</v>
      </c>
      <c r="M85" s="26"/>
    </row>
    <row r="86" spans="2:13" s="1" customFormat="1" ht="19.7" customHeight="1" x14ac:dyDescent="0.2">
      <c r="B86" s="5">
        <v>37</v>
      </c>
      <c r="C86" s="6" t="s">
        <v>111</v>
      </c>
      <c r="D86" s="6" t="s">
        <v>112</v>
      </c>
      <c r="E86" s="7" t="s">
        <v>113</v>
      </c>
      <c r="F86" s="6" t="s">
        <v>114</v>
      </c>
      <c r="G86" s="28">
        <v>18.47</v>
      </c>
      <c r="H86" s="25"/>
      <c r="I86" s="25">
        <f>ROUND(G86*H86,2)</f>
        <v>0</v>
      </c>
      <c r="J86" s="5">
        <v>8</v>
      </c>
      <c r="K86" s="25">
        <f>ROUND(I86*J86*0.01,2)</f>
        <v>0</v>
      </c>
      <c r="L86" s="26">
        <f>I86+K86</f>
        <v>0</v>
      </c>
      <c r="M86" s="26"/>
    </row>
    <row r="87" spans="2:13" s="1" customFormat="1" ht="19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114</v>
      </c>
      <c r="G87" s="28">
        <v>19</v>
      </c>
      <c r="H87" s="25"/>
      <c r="I87" s="25">
        <f>ROUND(G87*H87,2)</f>
        <v>0</v>
      </c>
      <c r="J87" s="5">
        <v>8</v>
      </c>
      <c r="K87" s="25">
        <f>ROUND(I87*J87*0.01,2)</f>
        <v>0</v>
      </c>
      <c r="L87" s="26">
        <f>I87+K87</f>
        <v>0</v>
      </c>
      <c r="M87" s="26"/>
    </row>
    <row r="88" spans="2:13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107</v>
      </c>
      <c r="G88" s="28">
        <v>1183</v>
      </c>
      <c r="H88" s="25"/>
      <c r="I88" s="25">
        <f>ROUND(G88*H88,2)</f>
        <v>0</v>
      </c>
      <c r="J88" s="5">
        <v>8</v>
      </c>
      <c r="K88" s="25">
        <f>ROUND(I88*J88*0.01,2)</f>
        <v>0</v>
      </c>
      <c r="L88" s="26">
        <f>I88+K88</f>
        <v>0</v>
      </c>
      <c r="M88" s="26"/>
    </row>
    <row r="89" spans="2:13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107</v>
      </c>
      <c r="G89" s="28">
        <v>105</v>
      </c>
      <c r="H89" s="25"/>
      <c r="I89" s="25">
        <f>ROUND(G89*H89,2)</f>
        <v>0</v>
      </c>
      <c r="J89" s="5">
        <v>8</v>
      </c>
      <c r="K89" s="25">
        <f>ROUND(I89*J89*0.01,2)</f>
        <v>0</v>
      </c>
      <c r="L89" s="26">
        <f>I89+K89</f>
        <v>0</v>
      </c>
      <c r="M89" s="26"/>
    </row>
    <row r="90" spans="2:13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114</v>
      </c>
      <c r="G90" s="28">
        <v>60.73</v>
      </c>
      <c r="H90" s="25"/>
      <c r="I90" s="25">
        <f>ROUND(G90*H90,2)</f>
        <v>0</v>
      </c>
      <c r="J90" s="5">
        <v>8</v>
      </c>
      <c r="K90" s="25">
        <f>ROUND(I90*J90*0.01,2)</f>
        <v>0</v>
      </c>
      <c r="L90" s="26">
        <f>I90+K90</f>
        <v>0</v>
      </c>
      <c r="M90" s="26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130</v>
      </c>
      <c r="G91" s="28">
        <v>104</v>
      </c>
      <c r="H91" s="25"/>
      <c r="I91" s="25">
        <f>ROUND(G91*H91,2)</f>
        <v>0</v>
      </c>
      <c r="J91" s="5">
        <v>8</v>
      </c>
      <c r="K91" s="25">
        <f>ROUND(I91*J91*0.01,2)</f>
        <v>0</v>
      </c>
      <c r="L91" s="26">
        <f>I91+K91</f>
        <v>0</v>
      </c>
      <c r="M91" s="26"/>
    </row>
    <row r="92" spans="2:13" s="1" customFormat="1" ht="28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107</v>
      </c>
      <c r="G92" s="28">
        <v>50</v>
      </c>
      <c r="H92" s="25"/>
      <c r="I92" s="25">
        <f>ROUND(G92*H92,2)</f>
        <v>0</v>
      </c>
      <c r="J92" s="5">
        <v>8</v>
      </c>
      <c r="K92" s="25">
        <f>ROUND(I92*J92*0.01,2)</f>
        <v>0</v>
      </c>
      <c r="L92" s="26">
        <f>I92+K92</f>
        <v>0</v>
      </c>
      <c r="M92" s="26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107</v>
      </c>
      <c r="G93" s="28">
        <v>150</v>
      </c>
      <c r="H93" s="25"/>
      <c r="I93" s="25">
        <f>ROUND(G93*H93,2)</f>
        <v>0</v>
      </c>
      <c r="J93" s="5">
        <v>8</v>
      </c>
      <c r="K93" s="25">
        <f>ROUND(I93*J93*0.01,2)</f>
        <v>0</v>
      </c>
      <c r="L93" s="26">
        <f>I93+K93</f>
        <v>0</v>
      </c>
      <c r="M93" s="26"/>
    </row>
    <row r="94" spans="2:13" s="1" customFormat="1" ht="28.7" customHeight="1" x14ac:dyDescent="0.2">
      <c r="B94" s="5">
        <v>45</v>
      </c>
      <c r="C94" s="6" t="s">
        <v>137</v>
      </c>
      <c r="D94" s="6" t="s">
        <v>138</v>
      </c>
      <c r="E94" s="7" t="s">
        <v>139</v>
      </c>
      <c r="F94" s="6" t="s">
        <v>107</v>
      </c>
      <c r="G94" s="28">
        <v>836</v>
      </c>
      <c r="H94" s="25"/>
      <c r="I94" s="25">
        <f>ROUND(G94*H94,2)</f>
        <v>0</v>
      </c>
      <c r="J94" s="5">
        <v>8</v>
      </c>
      <c r="K94" s="25">
        <f>ROUND(I94*J94*0.01,2)</f>
        <v>0</v>
      </c>
      <c r="L94" s="26">
        <f>I94+K94</f>
        <v>0</v>
      </c>
      <c r="M94" s="26"/>
    </row>
    <row r="95" spans="2:13" s="1" customFormat="1" ht="19.7" customHeight="1" x14ac:dyDescent="0.2">
      <c r="B95" s="5">
        <v>46</v>
      </c>
      <c r="C95" s="6" t="s">
        <v>140</v>
      </c>
      <c r="D95" s="6" t="s">
        <v>141</v>
      </c>
      <c r="E95" s="7" t="s">
        <v>142</v>
      </c>
      <c r="F95" s="6" t="s">
        <v>20</v>
      </c>
      <c r="G95" s="28">
        <v>6.57</v>
      </c>
      <c r="H95" s="25"/>
      <c r="I95" s="25">
        <f>ROUND(G95*H95,2)</f>
        <v>0</v>
      </c>
      <c r="J95" s="5">
        <v>8</v>
      </c>
      <c r="K95" s="25">
        <f>ROUND(I95*J95*0.01,2)</f>
        <v>0</v>
      </c>
      <c r="L95" s="26">
        <f>I95+K95</f>
        <v>0</v>
      </c>
      <c r="M95" s="26"/>
    </row>
    <row r="96" spans="2:13" s="1" customFormat="1" ht="28.7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130</v>
      </c>
      <c r="G96" s="28">
        <v>48</v>
      </c>
      <c r="H96" s="25"/>
      <c r="I96" s="25">
        <f>ROUND(G96*H96,2)</f>
        <v>0</v>
      </c>
      <c r="J96" s="5">
        <v>8</v>
      </c>
      <c r="K96" s="25">
        <f>ROUND(I96*J96*0.01,2)</f>
        <v>0</v>
      </c>
      <c r="L96" s="26">
        <f>I96+K96</f>
        <v>0</v>
      </c>
      <c r="M96" s="26"/>
    </row>
    <row r="97" spans="2:14" s="1" customFormat="1" ht="19.7" customHeight="1" x14ac:dyDescent="0.2">
      <c r="B97" s="5">
        <v>48</v>
      </c>
      <c r="C97" s="6" t="s">
        <v>146</v>
      </c>
      <c r="D97" s="6" t="s">
        <v>147</v>
      </c>
      <c r="E97" s="7" t="s">
        <v>148</v>
      </c>
      <c r="F97" s="6" t="s">
        <v>20</v>
      </c>
      <c r="G97" s="28">
        <v>24.51</v>
      </c>
      <c r="H97" s="25"/>
      <c r="I97" s="25">
        <f>ROUND(G97*H97,2)</f>
        <v>0</v>
      </c>
      <c r="J97" s="5">
        <v>8</v>
      </c>
      <c r="K97" s="25">
        <f>ROUND(I97*J97*0.01,2)</f>
        <v>0</v>
      </c>
      <c r="L97" s="26">
        <f>I97+K97</f>
        <v>0</v>
      </c>
      <c r="M97" s="26"/>
    </row>
    <row r="98" spans="2:14" s="1" customFormat="1" ht="19.7" customHeight="1" x14ac:dyDescent="0.2">
      <c r="B98" s="5">
        <v>49</v>
      </c>
      <c r="C98" s="6" t="s">
        <v>149</v>
      </c>
      <c r="D98" s="6" t="s">
        <v>150</v>
      </c>
      <c r="E98" s="7" t="s">
        <v>151</v>
      </c>
      <c r="F98" s="6" t="s">
        <v>130</v>
      </c>
      <c r="G98" s="28">
        <v>2436.42</v>
      </c>
      <c r="H98" s="25"/>
      <c r="I98" s="25">
        <f>ROUND(G98*H98,2)</f>
        <v>0</v>
      </c>
      <c r="J98" s="5">
        <v>8</v>
      </c>
      <c r="K98" s="25">
        <f>ROUND(I98*J98*0.01,2)</f>
        <v>0</v>
      </c>
      <c r="L98" s="26">
        <f>I98+K98</f>
        <v>0</v>
      </c>
      <c r="M98" s="26"/>
    </row>
    <row r="99" spans="2:14" s="1" customFormat="1" ht="19.7" customHeight="1" x14ac:dyDescent="0.2">
      <c r="B99" s="5">
        <v>50</v>
      </c>
      <c r="C99" s="6" t="s">
        <v>152</v>
      </c>
      <c r="D99" s="6" t="s">
        <v>153</v>
      </c>
      <c r="E99" s="7" t="s">
        <v>154</v>
      </c>
      <c r="F99" s="6" t="s">
        <v>130</v>
      </c>
      <c r="G99" s="28">
        <v>55</v>
      </c>
      <c r="H99" s="25"/>
      <c r="I99" s="25">
        <f>ROUND(G99*H99,2)</f>
        <v>0</v>
      </c>
      <c r="J99" s="5">
        <v>8</v>
      </c>
      <c r="K99" s="25">
        <f>ROUND(I99*J99*0.01,2)</f>
        <v>0</v>
      </c>
      <c r="L99" s="26">
        <f>I99+K99</f>
        <v>0</v>
      </c>
      <c r="M99" s="26"/>
    </row>
    <row r="100" spans="2:14" s="1" customFormat="1" ht="19.7" customHeight="1" x14ac:dyDescent="0.2">
      <c r="B100" s="5">
        <v>51</v>
      </c>
      <c r="C100" s="6" t="s">
        <v>155</v>
      </c>
      <c r="D100" s="6" t="s">
        <v>156</v>
      </c>
      <c r="E100" s="7" t="s">
        <v>157</v>
      </c>
      <c r="F100" s="6" t="s">
        <v>130</v>
      </c>
      <c r="G100" s="28">
        <v>138</v>
      </c>
      <c r="H100" s="25"/>
      <c r="I100" s="25">
        <f t="shared" ref="I100:I102" si="0">ROUND(G100*H100,2)</f>
        <v>0</v>
      </c>
      <c r="J100" s="5">
        <v>23</v>
      </c>
      <c r="K100" s="25">
        <f>ROUND(I100*J100*0.01,2)</f>
        <v>0</v>
      </c>
      <c r="L100" s="26">
        <f>I100+K100</f>
        <v>0</v>
      </c>
      <c r="M100" s="26"/>
    </row>
    <row r="101" spans="2:14" s="1" customFormat="1" ht="19.7" customHeight="1" x14ac:dyDescent="0.2">
      <c r="B101" s="5">
        <v>52</v>
      </c>
      <c r="C101" s="6" t="s">
        <v>158</v>
      </c>
      <c r="D101" s="6" t="s">
        <v>159</v>
      </c>
      <c r="E101" s="7" t="s">
        <v>160</v>
      </c>
      <c r="F101" s="6" t="s">
        <v>130</v>
      </c>
      <c r="G101" s="28">
        <v>253</v>
      </c>
      <c r="H101" s="25"/>
      <c r="I101" s="25">
        <f t="shared" si="0"/>
        <v>0</v>
      </c>
      <c r="J101" s="5">
        <v>8</v>
      </c>
      <c r="K101" s="25">
        <f>ROUND(I101*J101*0.01,2)</f>
        <v>0</v>
      </c>
      <c r="L101" s="26">
        <f>I101+K101</f>
        <v>0</v>
      </c>
      <c r="M101" s="26"/>
    </row>
    <row r="102" spans="2:14" s="1" customFormat="1" ht="19.7" customHeight="1" x14ac:dyDescent="0.2">
      <c r="B102" s="5">
        <v>53</v>
      </c>
      <c r="C102" s="6" t="s">
        <v>161</v>
      </c>
      <c r="D102" s="6" t="s">
        <v>162</v>
      </c>
      <c r="E102" s="7" t="s">
        <v>163</v>
      </c>
      <c r="F102" s="6" t="s">
        <v>130</v>
      </c>
      <c r="G102" s="28">
        <v>52</v>
      </c>
      <c r="H102" s="25"/>
      <c r="I102" s="25">
        <f t="shared" si="0"/>
        <v>0</v>
      </c>
      <c r="J102" s="5">
        <v>23</v>
      </c>
      <c r="K102" s="25">
        <f>ROUND(I102*J102*0.01,2)</f>
        <v>0</v>
      </c>
      <c r="L102" s="26">
        <f>I102+K102</f>
        <v>0</v>
      </c>
      <c r="M102" s="26"/>
    </row>
    <row r="103" spans="2:14" s="1" customFormat="1" ht="55.9" customHeight="1" x14ac:dyDescent="0.2"/>
    <row r="104" spans="2:14" s="1" customFormat="1" ht="21.4" customHeight="1" x14ac:dyDescent="0.2">
      <c r="B104" s="24" t="s">
        <v>164</v>
      </c>
      <c r="C104" s="24"/>
      <c r="D104" s="24"/>
      <c r="E104" s="24"/>
      <c r="F104" s="27">
        <f>SUM(I32,I37,I42:I43,I48,I53,I56:I102)</f>
        <v>0</v>
      </c>
      <c r="G104" s="27"/>
      <c r="H104" s="27"/>
      <c r="I104" s="27"/>
      <c r="J104" s="27"/>
      <c r="K104" s="27"/>
      <c r="L104" s="27"/>
      <c r="M104" s="27"/>
    </row>
    <row r="105" spans="2:14" s="1" customFormat="1" ht="21.4" customHeight="1" x14ac:dyDescent="0.2">
      <c r="B105" s="24" t="s">
        <v>165</v>
      </c>
      <c r="C105" s="24"/>
      <c r="D105" s="24"/>
      <c r="E105" s="24"/>
      <c r="F105" s="29">
        <f>SUM(L56:M102,L53,L48,L42:M43,L37,L32)</f>
        <v>0</v>
      </c>
      <c r="G105" s="29"/>
      <c r="H105" s="29"/>
      <c r="I105" s="29"/>
      <c r="J105" s="29"/>
      <c r="K105" s="29"/>
      <c r="L105" s="29"/>
      <c r="M105" s="29"/>
    </row>
    <row r="106" spans="2:14" s="1" customFormat="1" ht="11.1" customHeight="1" x14ac:dyDescent="0.2"/>
    <row r="107" spans="2:14" s="1" customFormat="1" ht="61.35" customHeight="1" x14ac:dyDescent="0.2">
      <c r="B107" s="10" t="s">
        <v>185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 s="1" customFormat="1" ht="2.65" customHeight="1" x14ac:dyDescent="0.2"/>
    <row r="109" spans="2:14" s="1" customFormat="1" ht="89.1" customHeight="1" x14ac:dyDescent="0.2">
      <c r="B109" s="10" t="s">
        <v>186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s="1" customFormat="1" ht="5.25" customHeight="1" x14ac:dyDescent="0.2"/>
    <row r="111" spans="2:14" s="1" customFormat="1" ht="96.6" customHeight="1" x14ac:dyDescent="0.2">
      <c r="B111" s="10" t="s">
        <v>187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s="1" customFormat="1" ht="5.25" customHeight="1" x14ac:dyDescent="0.2"/>
    <row r="113" spans="2:14" s="1" customFormat="1" ht="37.9" customHeight="1" x14ac:dyDescent="0.2">
      <c r="B113" s="22" t="s">
        <v>179</v>
      </c>
      <c r="C113" s="22"/>
      <c r="D113" s="22"/>
      <c r="E113" s="22"/>
      <c r="F113" s="17" t="s">
        <v>180</v>
      </c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4" s="1" customFormat="1" ht="28.7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4" s="1" customFormat="1" ht="28.7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4" s="1" customFormat="1" ht="28.7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4" s="1" customFormat="1" ht="2.65" customHeight="1" x14ac:dyDescent="0.2"/>
    <row r="119" spans="2:14" s="1" customFormat="1" ht="166.9" customHeight="1" x14ac:dyDescent="0.2">
      <c r="B119" s="10" t="s">
        <v>188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33.6" customHeight="1" x14ac:dyDescent="0.2">
      <c r="B121" s="20" t="s">
        <v>189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2:14" s="1" customFormat="1" ht="2.65" customHeight="1" x14ac:dyDescent="0.2"/>
    <row r="123" spans="2:14" s="1" customFormat="1" ht="37.9" customHeight="1" x14ac:dyDescent="0.2">
      <c r="B123" s="22" t="s">
        <v>181</v>
      </c>
      <c r="C123" s="22"/>
      <c r="D123" s="22"/>
      <c r="E123" s="22"/>
      <c r="F123" s="21" t="s">
        <v>182</v>
      </c>
      <c r="G123" s="21"/>
      <c r="H123" s="21"/>
      <c r="I123" s="21"/>
      <c r="J123" s="21"/>
      <c r="K123" s="21"/>
      <c r="L123" s="21"/>
    </row>
    <row r="124" spans="2:14" s="1" customFormat="1" ht="28.7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4" s="1" customFormat="1" ht="28.7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4" s="1" customFormat="1" ht="28.7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4" s="1" customFormat="1" ht="28.7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4" s="1" customFormat="1" ht="2.65" customHeight="1" x14ac:dyDescent="0.2"/>
    <row r="129" spans="2:14" s="1" customFormat="1" ht="130.69999999999999" customHeight="1" x14ac:dyDescent="0.2">
      <c r="B129" s="10" t="s">
        <v>190</v>
      </c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2:14" s="1" customFormat="1" ht="24" customHeight="1" x14ac:dyDescent="0.2"/>
    <row r="131" spans="2:14" s="1" customFormat="1" ht="57.6" customHeight="1" x14ac:dyDescent="0.2">
      <c r="B131" s="10" t="s">
        <v>191</v>
      </c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2:14" s="1" customFormat="1" ht="2.65" customHeight="1" x14ac:dyDescent="0.2"/>
    <row r="133" spans="2:14" s="1" customFormat="1" ht="47.45" customHeight="1" x14ac:dyDescent="0.2">
      <c r="B133" s="10" t="s">
        <v>192</v>
      </c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2:14" s="1" customFormat="1" ht="2.65" customHeight="1" x14ac:dyDescent="0.2"/>
    <row r="135" spans="2:14" s="1" customFormat="1" ht="33.6" customHeight="1" x14ac:dyDescent="0.2">
      <c r="B135" s="10" t="s">
        <v>193</v>
      </c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2:14" s="1" customFormat="1" ht="2.65" customHeight="1" x14ac:dyDescent="0.2"/>
    <row r="137" spans="2:14" s="1" customFormat="1" ht="116.85" customHeight="1" x14ac:dyDescent="0.2">
      <c r="B137" s="10" t="s">
        <v>194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2:14" s="1" customFormat="1" ht="2.65" customHeight="1" x14ac:dyDescent="0.2"/>
    <row r="139" spans="2:14" s="1" customFormat="1" ht="82.9" customHeight="1" x14ac:dyDescent="0.2">
      <c r="B139" s="10" t="s">
        <v>195</v>
      </c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2:14" s="1" customFormat="1" ht="86.85" customHeight="1" x14ac:dyDescent="0.2"/>
    <row r="141" spans="2:14" s="1" customFormat="1" ht="17.649999999999999" customHeight="1" x14ac:dyDescent="0.2">
      <c r="I141" s="9" t="s">
        <v>178</v>
      </c>
      <c r="J141" s="9"/>
    </row>
    <row r="142" spans="2:14" s="1" customFormat="1" ht="145.15" customHeight="1" x14ac:dyDescent="0.2"/>
    <row r="143" spans="2:14" s="1" customFormat="1" ht="81.599999999999994" customHeight="1" x14ac:dyDescent="0.2">
      <c r="B143" s="19" t="s">
        <v>196</v>
      </c>
      <c r="C143" s="19"/>
      <c r="D143" s="19"/>
      <c r="E143" s="19"/>
      <c r="F143" s="19"/>
      <c r="G143" s="19"/>
      <c r="H143" s="19"/>
      <c r="I143" s="19"/>
      <c r="J143" s="19"/>
    </row>
    <row r="144" spans="2:14" s="1" customFormat="1" ht="28.7" customHeight="1" x14ac:dyDescent="0.2"/>
  </sheetData>
  <sheetProtection algorithmName="SHA-512" hashValue="m9ngbOqvzlWnquTlp62FaEYBrkA3IJcWwAFTQ3aXvyA2I5/pMBHUbibMQWSqRuvhPjiJz7W/bwn/UZrag1zz2g==" saltValue="bl52ojeWEPXS79ZFllOyDA==" spinCount="100000" sheet="1" objects="1" scenarios="1"/>
  <protectedRanges>
    <protectedRange sqref="B137" name="Rozstęp6"/>
    <protectedRange sqref="B107:N107" name="Rozstęp5"/>
    <protectedRange sqref="B26:L26" name="Rozstęp1"/>
    <protectedRange sqref="B3:D9" name="Rozstęp2"/>
    <protectedRange sqref="G11" name="Rozstęp3"/>
    <protectedRange sqref="H32 H37 H42:H43 H48 H53 H56:H102 B109 B114:L117 B119 B124:L127 B129 B131 B139 I140 J140 K140 H140" name="Rozstęp4"/>
  </protectedRanges>
  <mergeCells count="110">
    <mergeCell ref="B10:D11"/>
    <mergeCell ref="B104:E104"/>
    <mergeCell ref="B105:E105"/>
    <mergeCell ref="B107:N107"/>
    <mergeCell ref="B109:N109"/>
    <mergeCell ref="B111:N111"/>
    <mergeCell ref="B113:E113"/>
    <mergeCell ref="B114:E114"/>
    <mergeCell ref="B115:E115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B143:J143"/>
    <mergeCell ref="B24:L24"/>
    <mergeCell ref="B26:L26"/>
    <mergeCell ref="B29:K29"/>
    <mergeCell ref="B34:K34"/>
    <mergeCell ref="B39:K39"/>
    <mergeCell ref="F114:L114"/>
    <mergeCell ref="F115:L115"/>
    <mergeCell ref="F116:L116"/>
    <mergeCell ref="F117:L117"/>
    <mergeCell ref="F123:L123"/>
    <mergeCell ref="F124:L124"/>
    <mergeCell ref="F125:L125"/>
    <mergeCell ref="F126:L126"/>
    <mergeCell ref="B116:E116"/>
    <mergeCell ref="B117:E117"/>
    <mergeCell ref="B119:N119"/>
    <mergeCell ref="B121:N121"/>
    <mergeCell ref="B123:E123"/>
    <mergeCell ref="B124:E124"/>
    <mergeCell ref="L93:M93"/>
    <mergeCell ref="L94:M94"/>
    <mergeCell ref="L95:M95"/>
    <mergeCell ref="L96:M96"/>
    <mergeCell ref="B4:D4"/>
    <mergeCell ref="B45:K45"/>
    <mergeCell ref="B50:K50"/>
    <mergeCell ref="B6:D6"/>
    <mergeCell ref="B8:D8"/>
    <mergeCell ref="E14:G14"/>
    <mergeCell ref="F104:M104"/>
    <mergeCell ref="F105:M105"/>
    <mergeCell ref="F113:L113"/>
    <mergeCell ref="G11:N1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I2:O2"/>
    <mergeCell ref="L100:M100"/>
    <mergeCell ref="L101:M101"/>
    <mergeCell ref="L102:M10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92:M92"/>
    <mergeCell ref="L97:M97"/>
    <mergeCell ref="L98:M98"/>
    <mergeCell ref="L99:M99"/>
    <mergeCell ref="I141:J141"/>
    <mergeCell ref="B129:N129"/>
    <mergeCell ref="B131:N131"/>
    <mergeCell ref="B133:N133"/>
    <mergeCell ref="B135:N135"/>
    <mergeCell ref="B137:N137"/>
    <mergeCell ref="B139:N139"/>
    <mergeCell ref="B125:E125"/>
    <mergeCell ref="B126:E126"/>
    <mergeCell ref="B127:E127"/>
    <mergeCell ref="F127:L12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2022-10-14T07:40:54Z</dcterms:created>
  <dcterms:modified xsi:type="dcterms:W3CDTF">2022-10-21T08:41:19Z</dcterms:modified>
</cp:coreProperties>
</file>