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00" tabRatio="818" activeTab="9"/>
  </bookViews>
  <sheets>
    <sheet name="formularz oferty" sheetId="1" r:id="rId1"/>
    <sheet name="INFORMACJE OGÓLNE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</sheets>
  <definedNames>
    <definedName name="_xlnm.Print_Area" localSheetId="2">'część (1)'!$A$1:$O$17</definedName>
    <definedName name="_xlnm.Print_Area" localSheetId="11">'część (10)'!$A$1:$O$14</definedName>
    <definedName name="_xlnm.Print_Area" localSheetId="12">'część (11)'!$A$1:$O$16</definedName>
    <definedName name="_xlnm.Print_Area" localSheetId="13">'część (12)'!$A$1:$O$17</definedName>
    <definedName name="_xlnm.Print_Area" localSheetId="14">'część (13)'!$A$1:$O$15</definedName>
    <definedName name="_xlnm.Print_Area" localSheetId="3">'część (2)'!$A$1:$O$17</definedName>
    <definedName name="_xlnm.Print_Area" localSheetId="4">'część (3)'!$A$1:$O$17</definedName>
    <definedName name="_xlnm.Print_Area" localSheetId="5">'część (4)'!$A$1:$O$18</definedName>
    <definedName name="_xlnm.Print_Area" localSheetId="6">'część (5)'!$A$1:$O$42</definedName>
    <definedName name="_xlnm.Print_Area" localSheetId="7">'część (6)'!$A$1:$O$16</definedName>
    <definedName name="_xlnm.Print_Area" localSheetId="8">'część (7)'!$A$1:$O$19</definedName>
    <definedName name="_xlnm.Print_Area" localSheetId="9">'część (8)'!$A$1:$O$22</definedName>
    <definedName name="_xlnm.Print_Area" localSheetId="10">'część (9)'!$A$1:$O$19</definedName>
    <definedName name="_xlnm.Print_Area" localSheetId="0">'formularz oferty'!$A$1:$G$59</definedName>
  </definedNames>
  <calcPr fullCalcOnLoad="1"/>
</workbook>
</file>

<file path=xl/sharedStrings.xml><?xml version="1.0" encoding="utf-8"?>
<sst xmlns="http://schemas.openxmlformats.org/spreadsheetml/2006/main" count="699" uniqueCount="208">
  <si>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</si>
  <si>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</si>
  <si>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</si>
  <si>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</si>
  <si>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</si>
  <si>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</si>
  <si>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</si>
  <si>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</si>
  <si>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</si>
  <si>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</si>
  <si>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</si>
  <si>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</si>
  <si>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</si>
  <si>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</si>
  <si>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</si>
  <si>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</si>
  <si>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</si>
  <si>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</si>
  <si>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</si>
  <si>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</si>
  <si>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</si>
  <si>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</si>
  <si>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</si>
  <si>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</si>
  <si>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</si>
  <si>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</si>
  <si>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</si>
  <si>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</si>
  <si>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</si>
  <si>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</si>
  <si>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</si>
  <si>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</si>
  <si>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</si>
  <si>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</si>
  <si>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</si>
  <si>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</si>
  <si>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</si>
  <si>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</si>
  <si>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</si>
  <si>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</si>
  <si>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</si>
  <si>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</si>
  <si>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</si>
  <si>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Ilość</t>
  </si>
  <si>
    <t>załącznik nr ….. do umowy</t>
  </si>
  <si>
    <t>Postać/ Opakowanie</t>
  </si>
  <si>
    <t>Postać/Opakowanie</t>
  </si>
  <si>
    <t xml:space="preserve">Ilość </t>
  </si>
  <si>
    <t>Postać / opakowanie</t>
  </si>
  <si>
    <t>sztuk</t>
  </si>
  <si>
    <t>9.</t>
  </si>
  <si>
    <t xml:space="preserve">Oferowana ilość opakowań jednostkowych 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</si>
  <si>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</si>
  <si>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</si>
  <si>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</si>
  <si>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</si>
  <si>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</si>
  <si>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</si>
  <si>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</si>
  <si>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</si>
  <si>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</si>
  <si>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</si>
  <si>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Załącznik nr 1 do SWZ</t>
  </si>
  <si>
    <t>załącznik nr 1a do SWZ</t>
  </si>
  <si>
    <t xml:space="preserve">
</t>
  </si>
  <si>
    <t xml:space="preserve">
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</si>
  <si>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</si>
  <si>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</si>
  <si>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</si>
  <si>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</si>
  <si>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</si>
  <si>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</si>
  <si>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</si>
  <si>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12.</t>
  </si>
  <si>
    <t>13.</t>
  </si>
  <si>
    <t>Oświadczamy, że zamówienie będziemy wykonywać do czasu wyczerpania kwoty wynagrodzenia umownego, nie dłużej jednak niż przez 18 miesięcy od dnia zawarcia umowy.</t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</si>
  <si>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</si>
  <si>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</si>
  <si>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</si>
  <si>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</si>
  <si>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r>
      <t>Cena brutto</t>
    </r>
    <r>
      <rPr>
        <b/>
        <vertAlign val="superscript"/>
        <sz val="11"/>
        <color indexed="8"/>
        <rFont val="Garamond"/>
        <family val="1"/>
      </rPr>
      <t>&amp;</t>
    </r>
    <r>
      <rPr>
        <b/>
        <sz val="11"/>
        <color indexed="8"/>
        <rFont val="Garamond"/>
        <family val="1"/>
      </rPr>
      <t xml:space="preserve"> :</t>
    </r>
  </si>
  <si>
    <r>
      <rPr>
        <i/>
        <vertAlign val="superscript"/>
        <sz val="9"/>
        <color indexed="8"/>
        <rFont val="Garamond"/>
        <family val="1"/>
      </rPr>
      <t>&amp;</t>
    </r>
    <r>
      <rPr>
        <i/>
        <sz val="9"/>
        <color indexed="8"/>
        <rFont val="Garamond"/>
        <family val="1"/>
      </rPr>
      <t>jeżeli wybór oferty będzie prowadził do powstania u Zamawiającego obowiązku podatkowego, zgodnie z przepisami o podatku od towarów i usług, należy podać cenę netto.</t>
    </r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</si>
  <si>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9"/>
        <color indexed="8"/>
        <rFont val="Garamond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</si>
  <si>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r>
      <t>mikroprzedsiębiorstwem 
małym przedsiębiorstwem 
średnim przedsiębiorstwem
jednoosobową działalnością gospodarczą 
osobą fizyczną nieprowadzącą działalności gospodarczej
inny rodzaj (</t>
    </r>
    <r>
      <rPr>
        <i/>
        <sz val="11"/>
        <color indexed="8"/>
        <rFont val="Garamond"/>
        <family val="1"/>
      </rPr>
      <t>w tym duże przedsiębiorstwo</t>
    </r>
    <r>
      <rPr>
        <sz val="11"/>
        <color indexed="8"/>
        <rFont val="Garamond"/>
        <family val="1"/>
      </rPr>
      <t xml:space="preserve">)
</t>
    </r>
  </si>
  <si>
    <r>
      <t xml:space="preserve">Oświadczamy, że zamierzamy powierzyć następujące części zamówienia podwykonawcom i jednocześnie podajemy nazwy (firmy) podwykonawców*^: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9"/>
        <color indexed="8"/>
        <rFont val="Garamond"/>
        <family val="1"/>
      </rPr>
      <t>*Jeżeli wykonawca nie poda tych informacji to Zamawiający przyjmie, że wykonawca nie zamierza powierzać żadnej części zamówienia podwykonawcy
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  </r>
  </si>
  <si>
    <r>
      <t>Cena brutto</t>
    </r>
    <r>
      <rPr>
        <b/>
        <vertAlign val="superscript"/>
        <sz val="11"/>
        <color indexed="8"/>
        <rFont val="Garamond"/>
        <family val="1"/>
      </rPr>
      <t>&amp;</t>
    </r>
    <r>
      <rPr>
        <b/>
        <sz val="11"/>
        <color indexed="8"/>
        <rFont val="Garamond"/>
        <family val="1"/>
      </rPr>
      <t xml:space="preserve"> jednego opakowania jednostkowego</t>
    </r>
  </si>
  <si>
    <r>
      <t>Wartość brutto</t>
    </r>
    <r>
      <rPr>
        <b/>
        <vertAlign val="superscript"/>
        <sz val="11"/>
        <color indexed="8"/>
        <rFont val="Garamond"/>
        <family val="1"/>
      </rPr>
      <t>&amp;</t>
    </r>
    <r>
      <rPr>
        <b/>
        <sz val="11"/>
        <color indexed="8"/>
        <rFont val="Garamond"/>
        <family val="1"/>
      </rPr>
      <t xml:space="preserve"> pozycji</t>
    </r>
  </si>
  <si>
    <r>
      <rPr>
        <vertAlign val="superscript"/>
        <sz val="11"/>
        <color indexed="8"/>
        <rFont val="Garamond"/>
        <family val="1"/>
      </rPr>
      <t>&amp;</t>
    </r>
    <r>
      <rPr>
        <sz val="11"/>
        <color indexed="8"/>
        <rFont val="Garamond"/>
        <family val="1"/>
      </rPr>
      <t>jeżeli wybór oferty będzie prowadził do powstania u Zamawiającego obowiązku podatkowego, zgodnie z przepisami o podatku od towarów i usług, należy podać cenę netto.</t>
    </r>
  </si>
  <si>
    <r>
      <rPr>
        <vertAlign val="superscript"/>
        <sz val="12"/>
        <color indexed="8"/>
        <rFont val="Garamond"/>
        <family val="1"/>
      </rPr>
      <t>&amp;</t>
    </r>
    <r>
      <rPr>
        <sz val="12"/>
        <color indexed="8"/>
        <rFont val="Garamond"/>
        <family val="1"/>
      </rPr>
      <t>jeżeli wybór oferty będzie prowadził do powstania u Zamawiającego obowiązku podatkowego, zgodnie z przepisami o podatku od towarów i usług, należy podać cenę netto.</t>
    </r>
  </si>
  <si>
    <t xml:space="preserve"> 8-7 cm x 5 cm x 1 cm</t>
  </si>
  <si>
    <t>gąbka, 1 szt., opakowanie gwarantujące sterylność wyrobu</t>
  </si>
  <si>
    <t>walec Ø 3 cm x 8 cm</t>
  </si>
  <si>
    <t>1 cm x 1 cm x 1 cm</t>
  </si>
  <si>
    <t>5 cm x 5 cm</t>
  </si>
  <si>
    <t>Numer GTIN (jeżeli dotyczy)</t>
  </si>
  <si>
    <t>14.</t>
  </si>
  <si>
    <t>DFP.271.96.2023.ADB</t>
  </si>
  <si>
    <t>Dostawa wyrobów medycznych.</t>
  </si>
  <si>
    <r>
      <t>Oświadczamy, że oferowane przez nas wyroby medyczne (</t>
    </r>
    <r>
      <rPr>
        <sz val="11"/>
        <color indexed="8"/>
        <rFont val="Garamond"/>
        <family val="1"/>
      </rPr>
      <t>część 1-13) są dopuszczone do obrotu i używania na terenie Polski na zasadach określonych w ustawie o wyrobach medycznych oraz w Rozporządzeniu Parlamentu Europejskiego i Rady (UE) 2017/745 z dnia 5.04.2017 r. w sprawie wyrobów medycznych (Rozporządzenie MDR). Jednocześnie oświadczamy, że na każdorazowe wezwanie Zamawiającego przedstawimy dokumenty dopuszczające do obrotu i używania na terenie Polski  (dotyczy wykonawców oferujących wyroby medyczne).</t>
    </r>
  </si>
  <si>
    <t xml:space="preserve">
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</si>
  <si>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</si>
  <si>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</si>
  <si>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</si>
  <si>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</si>
  <si>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</si>
  <si>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</si>
  <si>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</si>
  <si>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</si>
  <si>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</si>
  <si>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</si>
  <si>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</si>
  <si>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</si>
  <si>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 xml:space="preserve">
                                                      </t>
  </si>
  <si>
    <t>Jałowy opatrunek hydrokoloidowy samoprzylepny, półprzepuszczalny do leczenia ran z małym lub średnim wysiękiem na okolice krzyżowe *</t>
  </si>
  <si>
    <t xml:space="preserve">20 cm x 22,5 cm </t>
  </si>
  <si>
    <t>Jałowy opatrunek pierwotny na rany suche bądź z niewielkim wysiękiem *</t>
  </si>
  <si>
    <t>10 cm x 10 cm</t>
  </si>
  <si>
    <t>7,5 cm x 7,5 cm</t>
  </si>
  <si>
    <t>*wymagany jeden producent</t>
  </si>
  <si>
    <t xml:space="preserve">Jałowy opatrunek zawierający poliakrylan sodu do leczenia ran zakażonych, aktywowany roztworem Ringera już w procesie produkcji, wymagających aktywnego oczyszczania i likwidowania martwicy 72-godzinny przeznacznony do ran powierzchniowych * </t>
  </si>
  <si>
    <t>Jałowy opatrunek hydrokoloidowy samoprzylepny, półprzepuszczalny do leczenia ran z małym lub średnim wysiękiem na pięty i łokcie</t>
  </si>
  <si>
    <t xml:space="preserve">7-8 cm x 9-12 cm </t>
  </si>
  <si>
    <t>Jałowy opatrunek z pianki poliuretanowej, nieprzylepny*</t>
  </si>
  <si>
    <t>opatrunek / sztuka</t>
  </si>
  <si>
    <t>15 cm x 20 cm</t>
  </si>
  <si>
    <t>Jałowy opatrunek  wykonany z włókien  alginianu wapnia z dodatkiem srebra do ran zakażonych *</t>
  </si>
  <si>
    <t>10 cm  x 10 cm</t>
  </si>
  <si>
    <t>Jałowy opatrunek  wykonany z włókien  alginianu wapnia z dodatkiem srebra do ran zakażonych  *</t>
  </si>
  <si>
    <t>10 cm  x 20 cm</t>
  </si>
  <si>
    <t xml:space="preserve">6 x 6 cm </t>
  </si>
  <si>
    <t xml:space="preserve">10 x 10 cm </t>
  </si>
  <si>
    <t xml:space="preserve">15 x 20 cm </t>
  </si>
  <si>
    <t>10 x 12 cm</t>
  </si>
  <si>
    <t xml:space="preserve">15 x 15 cm </t>
  </si>
  <si>
    <t xml:space="preserve">5 x 40 cm </t>
  </si>
  <si>
    <t xml:space="preserve">10 x 12 cm </t>
  </si>
  <si>
    <t xml:space="preserve">12 x 12 cm </t>
  </si>
  <si>
    <t xml:space="preserve">20 x 30 cm </t>
  </si>
  <si>
    <t xml:space="preserve">8 x 8 cm </t>
  </si>
  <si>
    <t xml:space="preserve">13 x 13 cm </t>
  </si>
  <si>
    <t>20 x 20 cm (sacrum)</t>
  </si>
  <si>
    <t>Jałowy opatrunek wykonany z hydrofobowej siatki poliamidowej pokrytej srebrem metalicznym do ran zakażonych *</t>
  </si>
  <si>
    <t>10 x 10 cm</t>
  </si>
  <si>
    <t>15 x 15 cm lub 10 x 20 cm</t>
  </si>
  <si>
    <t>Opatrunek chłonny hydrowłóknisty zbudowany z karbometylocelulozy sodowej, wzmocniony włóknami elastanu, zawierajacy 1,2% srebra jonowego, EDTA i BeC *</t>
  </si>
  <si>
    <t>5 cm x  5cm</t>
  </si>
  <si>
    <t>10cm x 10cm</t>
  </si>
  <si>
    <t>15cm  x 15cm</t>
  </si>
  <si>
    <t>20cm x 30cm</t>
  </si>
  <si>
    <t>Sterylne opatrunki piankowe, wykonane w Technologii typu Hydrofiber ze srebrem jonowym składają się z wodoodpornej zewnętrznej błony poliuretanowej oraz wielowarstwowej części chłonnej, z delikatnym, przylepnym obramowaniem. Wielowarstwowa część chłonna zawiera warstwę pianki poliuretanowej oraz włókniny, warstwę kontaktową z raną w Technologii Hydrofiber (karboksymetyloceluloza sodowa). Część kontaktowa z raną wykonana w Technologii typu Hydrofiber zawiera 1,2% w/w jonów srebra. *</t>
  </si>
  <si>
    <t xml:space="preserve">16,9 cm x 20 cm </t>
  </si>
  <si>
    <t>rozm.: 10 x 20 cm</t>
  </si>
  <si>
    <t>rozm.: 5 x 35 cm</t>
  </si>
  <si>
    <t>rozm.: 5 cm x 7-7,5 cm</t>
  </si>
  <si>
    <t>rozm.: 5,1 cm x 10,2 cm</t>
  </si>
  <si>
    <t>rozm.: 10,2 cm x 10,2 cm</t>
  </si>
  <si>
    <t>*  Wymagany jeden producent</t>
  </si>
  <si>
    <t>opatrunki hemotatyczne do tamponady nosa jednorazowe, sterylne, o zaokrąglonych brzegach i równej ekspresji do uzyskania równomiernego ucisku na śluzówkę nosa, zwiekszające swoją objetość o określonej krotności i wyposażone w nitkę ułatwiająca usnięcie  *</t>
  </si>
  <si>
    <t xml:space="preserve"> 8,0x1,5x30 cm  lub 8x 1,5x 2,5 cm</t>
  </si>
  <si>
    <t xml:space="preserve"> 8,0x1,0x2,0 cm  lub 8x 1,5x 2,0 cm</t>
  </si>
  <si>
    <t xml:space="preserve"> 4,5x1,5x2,0 cm </t>
  </si>
  <si>
    <t xml:space="preserve"> 10,0x1,5x2,5 cm </t>
  </si>
  <si>
    <t>opatrunki hemotatyczne do tamponady nosa jednorazowe, sterylne, o zaokrąglonych brzegach i równej ekspresji do uzyskania równomiernego ucisku na śluzówkę nosa, zwiekszające swoją objetość o określonej krotności i wyposażone w nitkę ułatwiająca usnięcie. *</t>
  </si>
  <si>
    <t xml:space="preserve"> 5,5x1,5x2,5 cm </t>
  </si>
  <si>
    <t xml:space="preserve">Opatrunek hydrowłóknisty, polecany na rany trudno gojące się takie jak owrzodzenia, oparzenia i odleżyny. Zawiera jony srebra, które zabijają szerokie spektrum patogenów. </t>
  </si>
  <si>
    <t xml:space="preserve">opatrunek, sztuka </t>
  </si>
  <si>
    <t>10,0-10,5 x 10,0-10,5 cm</t>
  </si>
  <si>
    <t>10,0-10,5 x 19-20 cm</t>
  </si>
  <si>
    <t>test paskowy do mierzenia poziomu glukozy i wykrywania ciał ketonowych w moczu</t>
  </si>
  <si>
    <t>test paskowy op a 50 szt</t>
  </si>
  <si>
    <t xml:space="preserve">Dawka </t>
  </si>
  <si>
    <t>Nazwa handlowa:
Dawka : 
Postać / Opakowanie:</t>
  </si>
  <si>
    <t>Wymiary</t>
  </si>
  <si>
    <t>Producent</t>
  </si>
  <si>
    <t xml:space="preserve">Nazwa handlowa /
Wymiary /
Postać /Opakowanie </t>
  </si>
  <si>
    <t>Nazwa handlowa /
Wymiary: 
Postać / Opakowanie:</t>
  </si>
  <si>
    <t>Nazwa handlowa:
Wymiary: 
Postać / Opakowanie:</t>
  </si>
  <si>
    <r>
      <rPr>
        <sz val="11"/>
        <color indexed="8"/>
        <rFont val="Garamond"/>
        <family val="1"/>
      </rPr>
      <t>opatrunek/sztuka</t>
    </r>
    <r>
      <rPr>
        <strike/>
        <sz val="11"/>
        <color indexed="8"/>
        <rFont val="Garamond"/>
        <family val="1"/>
      </rPr>
      <t xml:space="preserve">
</t>
    </r>
  </si>
  <si>
    <r>
      <t>Cena brutto</t>
    </r>
    <r>
      <rPr>
        <b/>
        <vertAlign val="superscript"/>
        <sz val="11"/>
        <color indexed="8"/>
        <rFont val="Garamond"/>
        <family val="1"/>
      </rPr>
      <t>&amp;</t>
    </r>
    <r>
      <rPr>
        <b/>
        <sz val="11"/>
        <color indexed="8"/>
        <rFont val="Garamond"/>
        <family val="1"/>
      </rPr>
      <t xml:space="preserve"> jednego opakowania jednostkowego</t>
    </r>
  </si>
  <si>
    <r>
      <t>Wartość brutto</t>
    </r>
    <r>
      <rPr>
        <b/>
        <vertAlign val="superscript"/>
        <sz val="11"/>
        <color indexed="8"/>
        <rFont val="Garamond"/>
        <family val="1"/>
      </rPr>
      <t>&amp;</t>
    </r>
    <r>
      <rPr>
        <b/>
        <sz val="11"/>
        <color indexed="8"/>
        <rFont val="Garamond"/>
        <family val="1"/>
      </rPr>
      <t xml:space="preserve"> pozycji</t>
    </r>
  </si>
  <si>
    <t>Antybiofilmowy opatrunek ze srebrem z kompleksowym działaniem oczyszczającym zbudowany z macierzy gojącej TLC-Ag i włókien poliabsorbentu (poliakrylanu) *</t>
  </si>
  <si>
    <t>Opatrunek kontaktowy zbudowany z macierzy gojącej TLC-ag zwalczający szerokie spektrum zakażeń bakteryjnych w ranie *</t>
  </si>
  <si>
    <t>Opatrunek zbudowany z włókien poliabsorbentu (poliakrylanu) i macierzy gojącej TLC *</t>
  </si>
  <si>
    <t>Opatrunek zbudowany z włókien poliabsorbentu (poliakrylanu) i macierzy gojącej TLC*</t>
  </si>
  <si>
    <t>taśma zbudowana z włókien poliabsorbentu (poliakrylanu)*</t>
  </si>
  <si>
    <t>Opatrunek zbudowany z macierzy gojącej TLC-NOSF oraz włókien poliabsorbentu (poliakrylanu)*</t>
  </si>
  <si>
    <t>Samoprzylepny opatrunek chłonny zbudowany z macierzy gojącej TLC-NOSF oraz włókien poliabsorbentu (poliakrylanu)*</t>
  </si>
  <si>
    <t>Elastyczny Opatrunek kontaktowy zbudowany z macierzy gojącej TLC-NOSF skracającej czas gojenia*</t>
  </si>
  <si>
    <t>Opatrunek kontaktowy wskazany na rany z małym wysiękiem*</t>
  </si>
  <si>
    <t>Opatrunek piankowy wskazany na rany ze  średnim lub dużym wysiękiem *</t>
  </si>
  <si>
    <t>Super absorpcyjny opatrunek piankowy z silikonowym przylepcem wskazany na rany z dużym wysiękiem*</t>
  </si>
  <si>
    <t xml:space="preserve">gaza/sztuka
</t>
  </si>
  <si>
    <t xml:space="preserve">^ Zamawiający wymaga produktów o następujących parametrach: nie żelujące się i umożliwiające repozycjonowanie opatrunki hemostatyczne; czas wchłaniania 7-14 dni; Działanie bakteriobójcze poprzez PH 2,5-3,5 w kontakcie z krwią potwierdzone oświadczeniem producenta.  Działanie bekteriobócze in vitro przeciwko 40 typom bakterii gram + i gram - w tym na szczepy MRSA, MRSE, PRSP, VRE potwierdzone oświadczeniem producenta.
</t>
  </si>
  <si>
    <t>Opatrunek / sztuka</t>
  </si>
  <si>
    <t>100 x 23 cm</t>
  </si>
  <si>
    <t xml:space="preserve">opatrunek/sztuka
</t>
  </si>
  <si>
    <r>
      <t>Jałowy opatrunek z węglem aktywowanym impregnowany srebrem, aktywny na MRSA, eliminujący nieprzyjemny zapach z rany*</t>
    </r>
    <r>
      <rPr>
        <strike/>
        <sz val="11"/>
        <color indexed="8"/>
        <rFont val="Garamond"/>
        <family val="1"/>
      </rPr>
      <t xml:space="preserve"> ^</t>
    </r>
  </si>
  <si>
    <r>
      <t>Hemostatyczna gąbka żelatynowa*</t>
    </r>
    <r>
      <rPr>
        <strike/>
        <sz val="11"/>
        <color indexed="8"/>
        <rFont val="Garamond"/>
        <family val="1"/>
      </rPr>
      <t xml:space="preserve">  ^</t>
    </r>
  </si>
  <si>
    <t>opakowań</t>
  </si>
  <si>
    <r>
      <rPr>
        <strike/>
        <sz val="11"/>
        <color indexed="8"/>
        <rFont val="Garamond"/>
        <family val="1"/>
      </rPr>
      <t xml:space="preserve">
</t>
    </r>
    <r>
      <rPr>
        <sz val="11"/>
        <color indexed="8"/>
        <rFont val="Garamond"/>
        <family val="1"/>
      </rPr>
      <t>nie dotyczy</t>
    </r>
  </si>
  <si>
    <r>
      <t>sztuk</t>
    </r>
    <r>
      <rPr>
        <sz val="11"/>
        <color indexed="10"/>
        <rFont val="Garamond"/>
        <family val="1"/>
      </rPr>
      <t>#</t>
    </r>
  </si>
  <si>
    <t>#Zamawiający dopuszcza zaoferowanie opatrunków w opakowaniach a`10 sztuk z jednoczesnym przeliczeniem zamawianej ilości na op. a`10 sztuk.</t>
  </si>
  <si>
    <r>
      <t>sztuk</t>
    </r>
    <r>
      <rPr>
        <b/>
        <sz val="11"/>
        <color indexed="30"/>
        <rFont val="Garamond"/>
        <family val="1"/>
      </rPr>
      <t>"</t>
    </r>
  </si>
  <si>
    <t>"Zamawiający dopuszcza zaoferowanie opatrunków w opakowaniach a`5 sztuk z jednoczesnym przeliczeniem zamawianej ilości na op. a`5 sztuk.</t>
  </si>
  <si>
    <r>
      <t xml:space="preserve">Wchłanialny jałowy hemostatyk. Regenerowana, oksydowana celuloza w formie gazy )pochodzenia rośłinnego). Działanie bakteriobójcze poprzez PH 2,5 - 3,5 w kontakcie z krwią * ^ </t>
    </r>
    <r>
      <rPr>
        <sz val="11"/>
        <color indexed="10"/>
        <rFont val="Garamond"/>
        <family val="1"/>
      </rPr>
      <t>#</t>
    </r>
  </si>
  <si>
    <r>
      <t xml:space="preserve">Wchłanialny jałowy hemostatyk. Regenerowana, oksydowana celuloza w formie gazy )pochodzenia rośłinnego) o budowie mikrowłókienkowej złożonej z min 7 warstw. Działanie bakteriobójcze poprzez PH 2,5 - 3,5 w kontakcie z krwią * ^ </t>
    </r>
    <r>
      <rPr>
        <sz val="11"/>
        <color indexed="10"/>
        <rFont val="Garamond"/>
        <family val="1"/>
      </rPr>
      <t>#</t>
    </r>
  </si>
  <si>
    <t># Zamawiający dopuszcza zaoferowanie wchłanialnych jałowych hemostatyków wykazujących działanie bakteriobójcze in vitro przeciwko 25 typom bakterii gram + gram – w tym na szczepy MRSA, MRSE,PRSP i VRE - reszta parametrów zgodnie z SWZ.</t>
  </si>
  <si>
    <r>
      <t xml:space="preserve">rozm.: 2,5 cm x 5,1 cm </t>
    </r>
    <r>
      <rPr>
        <sz val="11"/>
        <color indexed="30"/>
        <rFont val="Garamond"/>
        <family val="1"/>
      </rPr>
      <t>Zamawiający dopuszcza zaoferowanie produktu w rozmiarze 2,6 x 5,1 cm.</t>
    </r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</si>
</sst>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0.000"/>
    <numFmt numFmtId="186" formatCode="0.0"/>
    <numFmt numFmtId="187" formatCode="_-* #,##0_-;\-* #,##0_-;_-* &quot;-&quot;??_-;_-@_-"/>
    <numFmt numFmtId="188" formatCode="[$-415]General"/>
    <numFmt numFmtId="189" formatCode="&quot; &quot;#,##0.00&quot;      &quot;;&quot;-&quot;#,##0.00&quot;      &quot;;&quot; -&quot;#&quot;      &quot;;@&quot; &quot;"/>
    <numFmt numFmtId="190" formatCode="&quot; &quot;0&quot;      &quot;;&quot;-&quot;0&quot;      &quot;;&quot; -&quot;#&quot;      &quot;;@&quot; &quot;"/>
    <numFmt numFmtId="191" formatCode="[$-415]dddd\,\ d\ mmmm\ yyyy"/>
    <numFmt numFmtId="192" formatCode="#,##0.0"/>
  </numFmts>
  <fonts count="8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vertAlign val="superscript"/>
      <sz val="11"/>
      <color indexed="8"/>
      <name val="Garamond"/>
      <family val="1"/>
    </font>
    <font>
      <b/>
      <sz val="11"/>
      <color indexed="8"/>
      <name val="Garamond"/>
      <family val="1"/>
    </font>
    <font>
      <i/>
      <vertAlign val="superscript"/>
      <sz val="9"/>
      <color indexed="8"/>
      <name val="Garamond"/>
      <family val="1"/>
    </font>
    <font>
      <i/>
      <sz val="9"/>
      <color indexed="8"/>
      <name val="Garamond"/>
      <family val="1"/>
    </font>
    <font>
      <i/>
      <sz val="11"/>
      <color indexed="8"/>
      <name val="Garamond"/>
      <family val="1"/>
    </font>
    <font>
      <sz val="11"/>
      <color indexed="8"/>
      <name val="Garamond"/>
      <family val="1"/>
    </font>
    <font>
      <vertAlign val="superscript"/>
      <sz val="11"/>
      <color indexed="8"/>
      <name val="Garamond"/>
      <family val="1"/>
    </font>
    <font>
      <sz val="11"/>
      <name val="Garamond"/>
      <family val="1"/>
    </font>
    <font>
      <vertAlign val="superscript"/>
      <sz val="12"/>
      <color indexed="8"/>
      <name val="Garamond"/>
      <family val="1"/>
    </font>
    <font>
      <sz val="12"/>
      <color indexed="8"/>
      <name val="Garamond"/>
      <family val="1"/>
    </font>
    <font>
      <sz val="12"/>
      <name val="Garamond"/>
      <family val="1"/>
    </font>
    <font>
      <sz val="8"/>
      <name val="Times New Roman"/>
      <family val="1"/>
    </font>
    <font>
      <strike/>
      <sz val="11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Garamond"/>
      <family val="1"/>
    </font>
    <font>
      <sz val="11"/>
      <color indexed="63"/>
      <name val="Garamond"/>
      <family val="1"/>
    </font>
    <font>
      <sz val="11"/>
      <color indexed="10"/>
      <name val="Garamond"/>
      <family val="1"/>
    </font>
    <font>
      <strike/>
      <sz val="11"/>
      <color indexed="10"/>
      <name val="Garamond"/>
      <family val="1"/>
    </font>
    <font>
      <sz val="11"/>
      <color indexed="30"/>
      <name val="Garamond"/>
      <family val="1"/>
    </font>
    <font>
      <b/>
      <sz val="11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 CE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theme="1"/>
      <name val="Garamond"/>
      <family val="1"/>
    </font>
    <font>
      <sz val="11"/>
      <color rgb="FF000000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1"/>
      <color rgb="FF333333"/>
      <name val="Garamond"/>
      <family val="1"/>
    </font>
    <font>
      <sz val="11"/>
      <color rgb="FFFF0000"/>
      <name val="Garamond"/>
      <family val="1"/>
    </font>
    <font>
      <strike/>
      <sz val="11"/>
      <color rgb="FFFF0000"/>
      <name val="Garamond"/>
      <family val="1"/>
    </font>
    <font>
      <strike/>
      <sz val="11"/>
      <color theme="1"/>
      <name val="Garamond"/>
      <family val="1"/>
    </font>
    <font>
      <i/>
      <sz val="9"/>
      <color theme="1"/>
      <name val="Garamond"/>
      <family val="1"/>
    </font>
    <font>
      <sz val="10"/>
      <color theme="1"/>
      <name val="Arial CE"/>
      <family val="0"/>
    </font>
    <font>
      <sz val="11"/>
      <color rgb="FF0070C0"/>
      <name val="Garamond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189" fontId="52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88" fontId="59" fillId="0" borderId="0" applyBorder="0" applyProtection="0">
      <alignment/>
    </xf>
    <xf numFmtId="0" fontId="3" fillId="0" borderId="0">
      <alignment/>
      <protection/>
    </xf>
    <xf numFmtId="0" fontId="60" fillId="0" borderId="0" applyNumberFormat="0" applyBorder="0" applyProtection="0">
      <alignment/>
    </xf>
    <xf numFmtId="0" fontId="3" fillId="0" borderId="0">
      <alignment/>
      <protection/>
    </xf>
    <xf numFmtId="0" fontId="60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68" fillId="0" borderId="0" xfId="0" applyFont="1" applyFill="1" applyAlignment="1" applyProtection="1">
      <alignment horizontal="left" vertical="top"/>
      <protection locked="0"/>
    </xf>
    <xf numFmtId="3" fontId="68" fillId="0" borderId="0" xfId="0" applyNumberFormat="1" applyFont="1" applyFill="1" applyAlignment="1" applyProtection="1">
      <alignment horizontal="left" vertical="top" wrapText="1"/>
      <protection locked="0"/>
    </xf>
    <xf numFmtId="0" fontId="68" fillId="0" borderId="0" xfId="0" applyFont="1" applyFill="1" applyAlignment="1" applyProtection="1">
      <alignment horizontal="right" vertical="top"/>
      <protection locked="0"/>
    </xf>
    <xf numFmtId="9" fontId="68" fillId="0" borderId="0" xfId="0" applyNumberFormat="1" applyFont="1" applyFill="1" applyAlignment="1" applyProtection="1">
      <alignment horizontal="left" vertical="top" wrapText="1"/>
      <protection locked="0"/>
    </xf>
    <xf numFmtId="3" fontId="68" fillId="0" borderId="0" xfId="0" applyNumberFormat="1" applyFont="1" applyFill="1" applyBorder="1" applyAlignment="1" applyProtection="1">
      <alignment horizontal="left" vertical="top" wrapText="1"/>
      <protection locked="0"/>
    </xf>
    <xf numFmtId="0" fontId="68" fillId="0" borderId="0" xfId="0" applyFont="1" applyFill="1" applyBorder="1" applyAlignment="1" applyProtection="1">
      <alignment horizontal="left" vertical="top"/>
      <protection locked="0"/>
    </xf>
    <xf numFmtId="0" fontId="68" fillId="0" borderId="0" xfId="0" applyFont="1" applyFill="1" applyAlignment="1" applyProtection="1">
      <alignment horizontal="justify" vertical="top" wrapText="1"/>
      <protection locked="0"/>
    </xf>
    <xf numFmtId="0" fontId="68" fillId="0" borderId="0" xfId="0" applyFont="1" applyFill="1" applyBorder="1" applyAlignment="1" applyProtection="1">
      <alignment horizontal="left" vertical="top" wrapText="1"/>
      <protection locked="0"/>
    </xf>
    <xf numFmtId="0" fontId="68" fillId="0" borderId="0" xfId="0" applyFont="1" applyFill="1" applyBorder="1" applyAlignment="1" applyProtection="1">
      <alignment horizontal="justify" vertical="top" wrapText="1"/>
      <protection locked="0"/>
    </xf>
    <xf numFmtId="0" fontId="68" fillId="0" borderId="0" xfId="0" applyFont="1" applyFill="1" applyBorder="1" applyAlignment="1" applyProtection="1">
      <alignment horizontal="left" vertical="top" wrapText="1"/>
      <protection locked="0"/>
    </xf>
    <xf numFmtId="0" fontId="68" fillId="0" borderId="0" xfId="0" applyFont="1" applyFill="1" applyAlignment="1" applyProtection="1">
      <alignment horizontal="left" vertical="top" wrapText="1"/>
      <protection locked="0"/>
    </xf>
    <xf numFmtId="0" fontId="69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70" fillId="0" borderId="0" xfId="0" applyFont="1" applyFill="1" applyBorder="1" applyAlignment="1" applyProtection="1">
      <alignment horizontal="left" vertical="top" wrapText="1"/>
      <protection locked="0"/>
    </xf>
    <xf numFmtId="3" fontId="70" fillId="0" borderId="0" xfId="0" applyNumberFormat="1" applyFont="1" applyFill="1" applyBorder="1" applyAlignment="1" applyProtection="1">
      <alignment horizontal="right" vertical="top" wrapText="1"/>
      <protection locked="0"/>
    </xf>
    <xf numFmtId="0" fontId="71" fillId="0" borderId="0" xfId="0" applyFont="1" applyFill="1" applyBorder="1" applyAlignment="1" applyProtection="1">
      <alignment horizontal="center" vertical="top"/>
      <protection locked="0"/>
    </xf>
    <xf numFmtId="3" fontId="70" fillId="0" borderId="0" xfId="0" applyNumberFormat="1" applyFont="1" applyFill="1" applyBorder="1" applyAlignment="1" applyProtection="1">
      <alignment horizontal="left" vertical="top" wrapText="1"/>
      <protection locked="0"/>
    </xf>
    <xf numFmtId="0" fontId="70" fillId="34" borderId="13" xfId="0" applyFont="1" applyFill="1" applyBorder="1" applyAlignment="1" applyProtection="1">
      <alignment horizontal="left" vertical="top" wrapText="1"/>
      <protection locked="0"/>
    </xf>
    <xf numFmtId="0" fontId="71" fillId="0" borderId="0" xfId="0" applyFont="1" applyFill="1" applyBorder="1" applyAlignment="1" applyProtection="1">
      <alignment horizontal="left" vertical="top" wrapText="1"/>
      <protection locked="0"/>
    </xf>
    <xf numFmtId="3" fontId="71" fillId="0" borderId="0" xfId="0" applyNumberFormat="1" applyFont="1" applyFill="1" applyBorder="1" applyAlignment="1" applyProtection="1">
      <alignment horizontal="left" vertical="top" wrapText="1"/>
      <protection locked="0"/>
    </xf>
    <xf numFmtId="0" fontId="71" fillId="34" borderId="13" xfId="0" applyFont="1" applyFill="1" applyBorder="1" applyAlignment="1" applyProtection="1">
      <alignment horizontal="left" vertical="top" wrapText="1"/>
      <protection locked="0"/>
    </xf>
    <xf numFmtId="3" fontId="71" fillId="34" borderId="13" xfId="0" applyNumberFormat="1" applyFont="1" applyFill="1" applyBorder="1" applyAlignment="1" applyProtection="1">
      <alignment horizontal="left" vertical="top" wrapText="1"/>
      <protection locked="0"/>
    </xf>
    <xf numFmtId="0" fontId="70" fillId="0" borderId="13" xfId="0" applyFont="1" applyFill="1" applyBorder="1" applyAlignment="1" applyProtection="1">
      <alignment horizontal="left" vertical="top" wrapText="1"/>
      <protection locked="0"/>
    </xf>
    <xf numFmtId="44" fontId="70" fillId="0" borderId="13" xfId="79" applyNumberFormat="1" applyFont="1" applyFill="1" applyBorder="1" applyAlignment="1" applyProtection="1">
      <alignment horizontal="left" vertical="top" wrapText="1"/>
      <protection locked="0"/>
    </xf>
    <xf numFmtId="44" fontId="70" fillId="0" borderId="0" xfId="0" applyNumberFormat="1" applyFont="1" applyFill="1" applyBorder="1" applyAlignment="1" applyProtection="1">
      <alignment horizontal="right" vertical="top" wrapText="1"/>
      <protection locked="0"/>
    </xf>
    <xf numFmtId="0" fontId="7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70" fillId="0" borderId="0" xfId="0" applyNumberFormat="1" applyFont="1" applyFill="1" applyBorder="1" applyAlignment="1" applyProtection="1">
      <alignment horizontal="right" vertical="top" wrapText="1"/>
      <protection locked="0"/>
    </xf>
    <xf numFmtId="0" fontId="7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70" fillId="0" borderId="0" xfId="0" applyFont="1" applyFill="1" applyBorder="1" applyAlignment="1" applyProtection="1">
      <alignment horizontal="left" vertical="top"/>
      <protection locked="0"/>
    </xf>
    <xf numFmtId="0" fontId="71" fillId="0" borderId="0" xfId="0" applyFont="1" applyFill="1" applyAlignment="1" applyProtection="1">
      <alignment horizontal="left" vertical="top" wrapText="1"/>
      <protection locked="0"/>
    </xf>
    <xf numFmtId="0" fontId="70" fillId="0" borderId="0" xfId="0" applyFont="1" applyFill="1" applyAlignment="1" applyProtection="1">
      <alignment horizontal="left" vertical="top" wrapText="1"/>
      <protection locked="0"/>
    </xf>
    <xf numFmtId="49" fontId="70" fillId="0" borderId="0" xfId="0" applyNumberFormat="1" applyFont="1" applyFill="1" applyBorder="1" applyAlignment="1" applyProtection="1">
      <alignment horizontal="left" vertical="top" wrapText="1"/>
      <protection locked="0"/>
    </xf>
    <xf numFmtId="49" fontId="70" fillId="0" borderId="0" xfId="0" applyNumberFormat="1" applyFont="1" applyFill="1" applyAlignment="1" applyProtection="1">
      <alignment horizontal="left" vertical="top" wrapText="1"/>
      <protection locked="0"/>
    </xf>
    <xf numFmtId="49" fontId="70" fillId="0" borderId="13" xfId="0" applyNumberFormat="1" applyFont="1" applyFill="1" applyBorder="1" applyAlignment="1" applyProtection="1">
      <alignment horizontal="left" vertical="top" wrapText="1"/>
      <protection locked="0"/>
    </xf>
    <xf numFmtId="49" fontId="70" fillId="0" borderId="14" xfId="0" applyNumberFormat="1" applyFont="1" applyFill="1" applyBorder="1" applyAlignment="1" applyProtection="1">
      <alignment horizontal="left" vertical="top" wrapText="1"/>
      <protection locked="0"/>
    </xf>
    <xf numFmtId="3" fontId="70" fillId="0" borderId="13" xfId="0" applyNumberFormat="1" applyFont="1" applyFill="1" applyBorder="1" applyAlignment="1" applyProtection="1">
      <alignment horizontal="right" vertical="top" wrapText="1"/>
      <protection locked="0"/>
    </xf>
    <xf numFmtId="49" fontId="71" fillId="0" borderId="13" xfId="0" applyNumberFormat="1" applyFont="1" applyFill="1" applyBorder="1" applyAlignment="1" applyProtection="1">
      <alignment horizontal="left" vertical="top" wrapText="1"/>
      <protection locked="0"/>
    </xf>
    <xf numFmtId="3" fontId="71" fillId="0" borderId="13" xfId="0" applyNumberFormat="1" applyFont="1" applyFill="1" applyBorder="1" applyAlignment="1" applyProtection="1">
      <alignment horizontal="right" vertical="top" wrapText="1"/>
      <protection locked="0"/>
    </xf>
    <xf numFmtId="0" fontId="70" fillId="0" borderId="0" xfId="0" applyFont="1" applyFill="1" applyAlignment="1" applyProtection="1">
      <alignment horizontal="left" vertical="top" wrapText="1"/>
      <protection locked="0"/>
    </xf>
    <xf numFmtId="0" fontId="70" fillId="0" borderId="0" xfId="0" applyFont="1" applyFill="1" applyBorder="1" applyAlignment="1" applyProtection="1">
      <alignment horizontal="left" vertical="top" wrapText="1"/>
      <protection locked="0"/>
    </xf>
    <xf numFmtId="0" fontId="71" fillId="0" borderId="14" xfId="0" applyFont="1" applyFill="1" applyBorder="1" applyAlignment="1" applyProtection="1">
      <alignment horizontal="left" vertical="top" wrapText="1"/>
      <protection locked="0"/>
    </xf>
    <xf numFmtId="0" fontId="71" fillId="0" borderId="13" xfId="0" applyFont="1" applyFill="1" applyBorder="1" applyAlignment="1" applyProtection="1">
      <alignment horizontal="left" vertical="top" wrapText="1"/>
      <protection locked="0"/>
    </xf>
    <xf numFmtId="0" fontId="70" fillId="0" borderId="13" xfId="0" applyFont="1" applyFill="1" applyBorder="1" applyAlignment="1" applyProtection="1">
      <alignment horizontal="left" vertical="top" wrapText="1"/>
      <protection locked="0"/>
    </xf>
    <xf numFmtId="0" fontId="68" fillId="0" borderId="0" xfId="0" applyFont="1" applyFill="1" applyAlignment="1" applyProtection="1">
      <alignment horizontal="left" vertical="top" wrapText="1"/>
      <protection locked="0"/>
    </xf>
    <xf numFmtId="0" fontId="70" fillId="0" borderId="0" xfId="0" applyFont="1" applyFill="1" applyAlignment="1" applyProtection="1">
      <alignment horizontal="left" vertical="top"/>
      <protection locked="0"/>
    </xf>
    <xf numFmtId="3" fontId="70" fillId="0" borderId="0" xfId="0" applyNumberFormat="1" applyFont="1" applyFill="1" applyAlignment="1" applyProtection="1">
      <alignment horizontal="left" vertical="top" wrapText="1"/>
      <protection locked="0"/>
    </xf>
    <xf numFmtId="0" fontId="70" fillId="0" borderId="0" xfId="0" applyFont="1" applyFill="1" applyAlignment="1" applyProtection="1">
      <alignment horizontal="right" vertical="top"/>
      <protection locked="0"/>
    </xf>
    <xf numFmtId="9" fontId="70" fillId="0" borderId="0" xfId="0" applyNumberFormat="1" applyFont="1" applyFill="1" applyAlignment="1" applyProtection="1">
      <alignment horizontal="left" vertical="top" wrapText="1"/>
      <protection locked="0"/>
    </xf>
    <xf numFmtId="0" fontId="71" fillId="0" borderId="0" xfId="0" applyFont="1" applyFill="1" applyBorder="1" applyAlignment="1" applyProtection="1">
      <alignment horizontal="left" vertical="top"/>
      <protection locked="0"/>
    </xf>
    <xf numFmtId="170" fontId="70" fillId="0" borderId="0" xfId="0" applyNumberFormat="1" applyFont="1" applyFill="1" applyBorder="1" applyAlignment="1" applyProtection="1">
      <alignment horizontal="left" vertical="top" wrapText="1"/>
      <protection locked="0"/>
    </xf>
    <xf numFmtId="3" fontId="71" fillId="0" borderId="0" xfId="0" applyNumberFormat="1" applyFont="1" applyFill="1" applyAlignment="1" applyProtection="1">
      <alignment horizontal="left" vertical="top"/>
      <protection locked="0"/>
    </xf>
    <xf numFmtId="3" fontId="71" fillId="0" borderId="0" xfId="0" applyNumberFormat="1" applyFont="1" applyFill="1" applyAlignment="1" applyProtection="1">
      <alignment horizontal="left" vertical="top" wrapText="1"/>
      <protection locked="0"/>
    </xf>
    <xf numFmtId="3" fontId="71" fillId="0" borderId="0" xfId="0" applyNumberFormat="1" applyFont="1" applyFill="1" applyAlignment="1" applyProtection="1">
      <alignment horizontal="right" vertical="top" wrapText="1"/>
      <protection locked="0"/>
    </xf>
    <xf numFmtId="3" fontId="70" fillId="0" borderId="0" xfId="0" applyNumberFormat="1" applyFont="1" applyFill="1" applyAlignment="1" applyProtection="1">
      <alignment horizontal="right" vertical="top" wrapText="1"/>
      <protection locked="0"/>
    </xf>
    <xf numFmtId="0" fontId="70" fillId="34" borderId="15" xfId="0" applyFont="1" applyFill="1" applyBorder="1" applyAlignment="1" applyProtection="1">
      <alignment horizontal="left" vertical="top" wrapText="1"/>
      <protection locked="0"/>
    </xf>
    <xf numFmtId="4" fontId="70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70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70" fillId="0" borderId="13" xfId="0" applyNumberFormat="1" applyFont="1" applyFill="1" applyBorder="1" applyAlignment="1" applyProtection="1">
      <alignment horizontal="left" vertical="top" wrapText="1"/>
      <protection locked="0"/>
    </xf>
    <xf numFmtId="0" fontId="70" fillId="0" borderId="0" xfId="63" applyFont="1" applyFill="1" applyBorder="1" applyAlignment="1">
      <alignment horizontal="center" vertical="center" wrapText="1"/>
      <protection/>
    </xf>
    <xf numFmtId="184" fontId="70" fillId="35" borderId="0" xfId="52" applyNumberFormat="1" applyFont="1" applyFill="1" applyBorder="1" applyAlignment="1">
      <alignment horizontal="right" vertical="center" wrapText="1"/>
    </xf>
    <xf numFmtId="0" fontId="70" fillId="0" borderId="0" xfId="0" applyFont="1" applyFill="1" applyBorder="1" applyAlignment="1" applyProtection="1">
      <alignment horizontal="left" vertical="center" wrapText="1"/>
      <protection locked="0"/>
    </xf>
    <xf numFmtId="4" fontId="70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70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70" fillId="0" borderId="0" xfId="0" applyNumberFormat="1" applyFont="1" applyFill="1" applyBorder="1" applyAlignment="1" applyProtection="1">
      <alignment horizontal="left" vertical="top" wrapText="1"/>
      <protection locked="0"/>
    </xf>
    <xf numFmtId="49" fontId="7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Font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Fill="1" applyBorder="1" applyAlignment="1" applyProtection="1">
      <alignment vertical="top" wrapText="1"/>
      <protection locked="0"/>
    </xf>
    <xf numFmtId="4" fontId="70" fillId="0" borderId="13" xfId="0" applyNumberFormat="1" applyFont="1" applyFill="1" applyBorder="1" applyAlignment="1" applyProtection="1">
      <alignment vertical="top" wrapText="1" shrinkToFit="1"/>
      <protection locked="0"/>
    </xf>
    <xf numFmtId="1" fontId="70" fillId="0" borderId="13" xfId="0" applyNumberFormat="1" applyFont="1" applyFill="1" applyBorder="1" applyAlignment="1" applyProtection="1">
      <alignment vertical="top" wrapText="1" shrinkToFit="1"/>
      <protection locked="0"/>
    </xf>
    <xf numFmtId="0" fontId="70" fillId="0" borderId="16" xfId="0" applyFont="1" applyBorder="1" applyAlignment="1">
      <alignment horizontal="center" vertical="center" wrapText="1"/>
    </xf>
    <xf numFmtId="177" fontId="70" fillId="36" borderId="0" xfId="44" applyNumberFormat="1" applyFont="1" applyFill="1" applyBorder="1" applyAlignment="1">
      <alignment horizontal="left" vertical="center" wrapText="1"/>
    </xf>
    <xf numFmtId="49" fontId="73" fillId="0" borderId="0" xfId="0" applyNumberFormat="1" applyFont="1" applyFill="1" applyAlignment="1" applyProtection="1">
      <alignment horizontal="center" vertical="center" wrapText="1"/>
      <protection/>
    </xf>
    <xf numFmtId="0" fontId="70" fillId="0" borderId="13" xfId="0" applyFont="1" applyFill="1" applyBorder="1" applyAlignment="1" applyProtection="1">
      <alignment vertical="top" wrapText="1"/>
      <protection locked="0"/>
    </xf>
    <xf numFmtId="44" fontId="70" fillId="0" borderId="13" xfId="0" applyNumberFormat="1" applyFont="1" applyFill="1" applyBorder="1" applyAlignment="1" applyProtection="1">
      <alignment vertical="top" wrapText="1"/>
      <protection locked="0"/>
    </xf>
    <xf numFmtId="0" fontId="74" fillId="0" borderId="0" xfId="0" applyFont="1" applyFill="1" applyAlignment="1" applyProtection="1">
      <alignment horizontal="left" vertical="top" wrapText="1"/>
      <protection locked="0"/>
    </xf>
    <xf numFmtId="3" fontId="74" fillId="0" borderId="0" xfId="0" applyNumberFormat="1" applyFont="1" applyFill="1" applyAlignment="1" applyProtection="1">
      <alignment horizontal="left" vertical="top" wrapText="1"/>
      <protection locked="0"/>
    </xf>
    <xf numFmtId="0" fontId="75" fillId="0" borderId="0" xfId="0" applyFont="1" applyFill="1" applyAlignment="1" applyProtection="1">
      <alignment horizontal="left" vertical="top" wrapText="1"/>
      <protection locked="0"/>
    </xf>
    <xf numFmtId="0" fontId="75" fillId="0" borderId="13" xfId="0" applyFont="1" applyFill="1" applyBorder="1" applyAlignment="1" applyProtection="1">
      <alignment horizontal="left" vertical="top" wrapText="1"/>
      <protection locked="0"/>
    </xf>
    <xf numFmtId="0" fontId="75" fillId="0" borderId="0" xfId="0" applyFont="1" applyFill="1" applyBorder="1" applyAlignment="1" applyProtection="1">
      <alignment horizontal="left" vertical="top" wrapText="1"/>
      <protection locked="0"/>
    </xf>
    <xf numFmtId="3" fontId="74" fillId="0" borderId="0" xfId="0" applyNumberFormat="1" applyFont="1" applyFill="1" applyBorder="1" applyAlignment="1" applyProtection="1">
      <alignment horizontal="left" vertical="top" wrapText="1"/>
      <protection locked="0"/>
    </xf>
    <xf numFmtId="0" fontId="74" fillId="0" borderId="0" xfId="0" applyFont="1" applyFill="1" applyBorder="1" applyAlignment="1" applyProtection="1">
      <alignment horizontal="left" vertical="top" wrapText="1"/>
      <protection locked="0"/>
    </xf>
    <xf numFmtId="0" fontId="75" fillId="0" borderId="0" xfId="0" applyFont="1" applyFill="1" applyBorder="1" applyAlignment="1" applyProtection="1">
      <alignment horizontal="left" vertical="top"/>
      <protection locked="0"/>
    </xf>
    <xf numFmtId="170" fontId="74" fillId="0" borderId="0" xfId="0" applyNumberFormat="1" applyFont="1" applyFill="1" applyBorder="1" applyAlignment="1" applyProtection="1">
      <alignment horizontal="left" vertical="top" wrapText="1"/>
      <protection locked="0"/>
    </xf>
    <xf numFmtId="3" fontId="74" fillId="0" borderId="0" xfId="0" applyNumberFormat="1" applyFont="1" applyFill="1" applyBorder="1" applyAlignment="1" applyProtection="1">
      <alignment horizontal="right" vertical="top" wrapText="1"/>
      <protection locked="0"/>
    </xf>
    <xf numFmtId="0" fontId="75" fillId="0" borderId="14" xfId="0" applyFont="1" applyFill="1" applyBorder="1" applyAlignment="1" applyProtection="1">
      <alignment horizontal="left" vertical="top" wrapText="1"/>
      <protection locked="0"/>
    </xf>
    <xf numFmtId="3" fontId="75" fillId="0" borderId="0" xfId="0" applyNumberFormat="1" applyFont="1" applyFill="1" applyAlignment="1" applyProtection="1">
      <alignment horizontal="left" vertical="top"/>
      <protection locked="0"/>
    </xf>
    <xf numFmtId="3" fontId="75" fillId="0" borderId="0" xfId="0" applyNumberFormat="1" applyFont="1" applyFill="1" applyAlignment="1" applyProtection="1">
      <alignment horizontal="left" vertical="top" wrapText="1"/>
      <protection locked="0"/>
    </xf>
    <xf numFmtId="3" fontId="75" fillId="0" borderId="0" xfId="0" applyNumberFormat="1" applyFont="1" applyFill="1" applyAlignment="1" applyProtection="1">
      <alignment horizontal="right" vertical="top" wrapText="1"/>
      <protection locked="0"/>
    </xf>
    <xf numFmtId="3" fontId="74" fillId="0" borderId="0" xfId="0" applyNumberFormat="1" applyFont="1" applyFill="1" applyAlignment="1" applyProtection="1">
      <alignment horizontal="right" vertical="top" wrapText="1"/>
      <protection locked="0"/>
    </xf>
    <xf numFmtId="0" fontId="13" fillId="0" borderId="13" xfId="0" applyFont="1" applyFill="1" applyBorder="1" applyAlignment="1">
      <alignment horizontal="center" vertical="center" wrapText="1"/>
    </xf>
    <xf numFmtId="4" fontId="70" fillId="0" borderId="0" xfId="0" applyNumberFormat="1" applyFont="1" applyFill="1" applyBorder="1" applyAlignment="1" applyProtection="1">
      <alignment vertical="top" wrapText="1" shrinkToFit="1"/>
      <protection locked="0"/>
    </xf>
    <xf numFmtId="1" fontId="70" fillId="0" borderId="0" xfId="0" applyNumberFormat="1" applyFont="1" applyFill="1" applyBorder="1" applyAlignment="1" applyProtection="1">
      <alignment vertical="top" wrapText="1" shrinkToFit="1"/>
      <protection locked="0"/>
    </xf>
    <xf numFmtId="44" fontId="70" fillId="0" borderId="0" xfId="0" applyNumberFormat="1" applyFont="1" applyFill="1" applyBorder="1" applyAlignment="1" applyProtection="1">
      <alignment vertical="top" wrapText="1"/>
      <protection locked="0"/>
    </xf>
    <xf numFmtId="0" fontId="68" fillId="0" borderId="0" xfId="0" applyFont="1" applyFill="1" applyAlignment="1" applyProtection="1">
      <alignment horizontal="center" vertical="top" wrapText="1"/>
      <protection locked="0"/>
    </xf>
    <xf numFmtId="0" fontId="70" fillId="0" borderId="13" xfId="0" applyFont="1" applyBorder="1" applyAlignment="1">
      <alignment horizontal="center" vertical="center" wrapText="1"/>
    </xf>
    <xf numFmtId="0" fontId="70" fillId="0" borderId="16" xfId="63" applyFont="1" applyFill="1" applyBorder="1" applyAlignment="1">
      <alignment horizontal="center" vertical="center" wrapText="1"/>
      <protection/>
    </xf>
    <xf numFmtId="3" fontId="70" fillId="36" borderId="16" xfId="52" applyNumberFormat="1" applyFont="1" applyFill="1" applyBorder="1" applyAlignment="1">
      <alignment horizontal="right" vertical="center" wrapText="1"/>
    </xf>
    <xf numFmtId="0" fontId="70" fillId="0" borderId="0" xfId="0" applyFont="1" applyFill="1" applyBorder="1" applyAlignment="1" applyProtection="1">
      <alignment vertical="center" wrapText="1"/>
      <protection locked="0"/>
    </xf>
    <xf numFmtId="0" fontId="70" fillId="37" borderId="0" xfId="64" applyFont="1" applyFill="1" applyBorder="1" applyAlignment="1">
      <alignment horizontal="center" vertical="center" wrapText="1"/>
      <protection/>
    </xf>
    <xf numFmtId="184" fontId="70" fillId="36" borderId="0" xfId="52" applyNumberFormat="1" applyFont="1" applyFill="1" applyBorder="1" applyAlignment="1">
      <alignment horizontal="right" vertical="center" wrapText="1"/>
    </xf>
    <xf numFmtId="0" fontId="70" fillId="0" borderId="17" xfId="0" applyFont="1" applyFill="1" applyBorder="1" applyAlignment="1" applyProtection="1">
      <alignment horizontal="center" vertical="center" wrapText="1"/>
      <protection locked="0"/>
    </xf>
    <xf numFmtId="0" fontId="70" fillId="0" borderId="17" xfId="0" applyFont="1" applyFill="1" applyBorder="1" applyAlignment="1" applyProtection="1">
      <alignment horizontal="left" vertical="top" wrapText="1"/>
      <protection locked="0"/>
    </xf>
    <xf numFmtId="1" fontId="70" fillId="0" borderId="17" xfId="0" applyNumberFormat="1" applyFont="1" applyFill="1" applyBorder="1" applyAlignment="1" applyProtection="1">
      <alignment horizontal="left" vertical="top" wrapText="1" shrinkToFit="1"/>
      <protection locked="0"/>
    </xf>
    <xf numFmtId="4" fontId="70" fillId="0" borderId="17" xfId="0" applyNumberFormat="1" applyFont="1" applyFill="1" applyBorder="1" applyAlignment="1" applyProtection="1">
      <alignment horizontal="left" vertical="top" wrapText="1" shrinkToFit="1"/>
      <protection locked="0"/>
    </xf>
    <xf numFmtId="0" fontId="70" fillId="0" borderId="13" xfId="0" applyFont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/>
    </xf>
    <xf numFmtId="0" fontId="70" fillId="0" borderId="13" xfId="0" applyFont="1" applyFill="1" applyBorder="1" applyAlignment="1" applyProtection="1">
      <alignment horizontal="left" vertical="top" wrapText="1"/>
      <protection locked="0"/>
    </xf>
    <xf numFmtId="0" fontId="70" fillId="0" borderId="0" xfId="0" applyFont="1" applyFill="1" applyBorder="1" applyAlignment="1" applyProtection="1">
      <alignment horizontal="left" vertical="top" wrapText="1"/>
      <protection locked="0"/>
    </xf>
    <xf numFmtId="0" fontId="70" fillId="0" borderId="0" xfId="0" applyFont="1" applyFill="1" applyAlignment="1" applyProtection="1">
      <alignment horizontal="left" vertical="top" wrapText="1"/>
      <protection locked="0"/>
    </xf>
    <xf numFmtId="0" fontId="7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68" fillId="0" borderId="0" xfId="0" applyFont="1" applyFill="1" applyAlignment="1" applyProtection="1">
      <alignment horizontal="left" vertical="top" wrapText="1"/>
      <protection locked="0"/>
    </xf>
    <xf numFmtId="0" fontId="70" fillId="0" borderId="13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>
      <alignment horizontal="center" vertical="center" wrapText="1"/>
    </xf>
    <xf numFmtId="0" fontId="13" fillId="36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 applyProtection="1">
      <alignment horizontal="center" vertical="center" wrapText="1"/>
      <protection locked="0"/>
    </xf>
    <xf numFmtId="44" fontId="70" fillId="0" borderId="17" xfId="0" applyNumberFormat="1" applyFont="1" applyFill="1" applyBorder="1" applyAlignment="1" applyProtection="1">
      <alignment horizontal="left" vertical="top" wrapText="1"/>
      <protection locked="0"/>
    </xf>
    <xf numFmtId="0" fontId="70" fillId="0" borderId="18" xfId="0" applyFont="1" applyFill="1" applyBorder="1" applyAlignment="1" applyProtection="1">
      <alignment horizontal="left" vertical="top" wrapText="1"/>
      <protection locked="0"/>
    </xf>
    <xf numFmtId="4" fontId="70" fillId="0" borderId="18" xfId="0" applyNumberFormat="1" applyFont="1" applyFill="1" applyBorder="1" applyAlignment="1" applyProtection="1">
      <alignment horizontal="left" vertical="top" wrapText="1" shrinkToFit="1"/>
      <protection locked="0"/>
    </xf>
    <xf numFmtId="1" fontId="70" fillId="0" borderId="18" xfId="0" applyNumberFormat="1" applyFont="1" applyFill="1" applyBorder="1" applyAlignment="1" applyProtection="1">
      <alignment horizontal="left" vertical="top" wrapText="1" shrinkToFit="1"/>
      <protection locked="0"/>
    </xf>
    <xf numFmtId="177" fontId="13" fillId="36" borderId="0" xfId="5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13" fillId="0" borderId="0" xfId="70" applyFont="1" applyBorder="1" applyAlignment="1">
      <alignment horizontal="center" vertical="center" wrapText="1"/>
    </xf>
    <xf numFmtId="177" fontId="11" fillId="36" borderId="0" xfId="48" applyNumberFormat="1" applyFont="1" applyFill="1" applyBorder="1" applyAlignment="1">
      <alignment vertical="center" wrapText="1"/>
    </xf>
    <xf numFmtId="0" fontId="74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center" wrapText="1"/>
    </xf>
    <xf numFmtId="0" fontId="74" fillId="0" borderId="0" xfId="0" applyFont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0" fillId="36" borderId="13" xfId="0" applyFont="1" applyFill="1" applyBorder="1" applyAlignment="1" applyProtection="1">
      <alignment horizontal="center" vertical="center" wrapText="1"/>
      <protection locked="0"/>
    </xf>
    <xf numFmtId="0" fontId="16" fillId="36" borderId="0" xfId="64" applyFont="1" applyFill="1" applyBorder="1" applyAlignment="1">
      <alignment vertical="center" wrapText="1"/>
      <protection/>
    </xf>
    <xf numFmtId="0" fontId="74" fillId="36" borderId="0" xfId="0" applyFont="1" applyFill="1" applyBorder="1" applyAlignment="1">
      <alignment wrapText="1"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6" fillId="0" borderId="13" xfId="0" applyFont="1" applyBorder="1" applyAlignment="1">
      <alignment wrapText="1"/>
    </xf>
    <xf numFmtId="0" fontId="70" fillId="36" borderId="13" xfId="0" applyFont="1" applyFill="1" applyBorder="1" applyAlignment="1">
      <alignment horizontal="right" vertical="center" wrapText="1"/>
    </xf>
    <xf numFmtId="0" fontId="77" fillId="0" borderId="0" xfId="0" applyFont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 wrapText="1"/>
    </xf>
    <xf numFmtId="3" fontId="70" fillId="36" borderId="0" xfId="52" applyNumberFormat="1" applyFont="1" applyFill="1" applyBorder="1" applyAlignment="1">
      <alignment horizontal="right" vertical="center" wrapText="1"/>
    </xf>
    <xf numFmtId="0" fontId="13" fillId="0" borderId="13" xfId="0" applyFont="1" applyBorder="1" applyAlignment="1">
      <alignment horizontal="center" wrapText="1"/>
    </xf>
    <xf numFmtId="0" fontId="70" fillId="0" borderId="18" xfId="0" applyFont="1" applyFill="1" applyBorder="1" applyAlignment="1" applyProtection="1">
      <alignment horizontal="center" vertical="center" wrapText="1"/>
      <protection locked="0"/>
    </xf>
    <xf numFmtId="0" fontId="78" fillId="0" borderId="0" xfId="0" applyFont="1" applyAlignment="1">
      <alignment wrapText="1"/>
    </xf>
    <xf numFmtId="0" fontId="71" fillId="38" borderId="13" xfId="0" applyFont="1" applyFill="1" applyBorder="1" applyAlignment="1" applyProtection="1">
      <alignment horizontal="left" vertical="top" wrapText="1"/>
      <protection locked="0"/>
    </xf>
    <xf numFmtId="0" fontId="70" fillId="0" borderId="13" xfId="0" applyFont="1" applyFill="1" applyBorder="1" applyAlignment="1" applyProtection="1">
      <alignment horizontal="left" vertical="top" wrapText="1"/>
      <protection locked="0"/>
    </xf>
    <xf numFmtId="3" fontId="71" fillId="34" borderId="14" xfId="49" applyNumberFormat="1" applyFont="1" applyFill="1" applyBorder="1" applyAlignment="1" applyProtection="1">
      <alignment horizontal="left" vertical="top" wrapText="1"/>
      <protection locked="0"/>
    </xf>
    <xf numFmtId="0" fontId="70" fillId="0" borderId="0" xfId="0" applyFont="1" applyFill="1" applyBorder="1" applyAlignment="1" applyProtection="1">
      <alignment horizontal="left" vertical="top" wrapText="1"/>
      <protection locked="0"/>
    </xf>
    <xf numFmtId="0" fontId="79" fillId="0" borderId="13" xfId="0" applyFont="1" applyBorder="1" applyAlignment="1">
      <alignment horizontal="center" vertical="center" wrapText="1"/>
    </xf>
    <xf numFmtId="177" fontId="70" fillId="0" borderId="13" xfId="51" applyNumberFormat="1" applyFont="1" applyFill="1" applyBorder="1" applyAlignment="1">
      <alignment horizontal="center" vertical="center" wrapText="1"/>
    </xf>
    <xf numFmtId="0" fontId="70" fillId="36" borderId="13" xfId="0" applyFont="1" applyFill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177" fontId="70" fillId="36" borderId="13" xfId="50" applyNumberFormat="1" applyFont="1" applyFill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/>
    </xf>
    <xf numFmtId="177" fontId="70" fillId="36" borderId="15" xfId="51" applyNumberFormat="1" applyFont="1" applyFill="1" applyBorder="1" applyAlignment="1">
      <alignment horizontal="center" vertical="center" wrapText="1"/>
    </xf>
    <xf numFmtId="0" fontId="70" fillId="0" borderId="13" xfId="70" applyFont="1" applyBorder="1" applyAlignment="1">
      <alignment horizontal="center" vertical="center" wrapText="1"/>
    </xf>
    <xf numFmtId="177" fontId="70" fillId="36" borderId="13" xfId="48" applyNumberFormat="1" applyFont="1" applyFill="1" applyBorder="1" applyAlignment="1">
      <alignment vertical="center" wrapText="1"/>
    </xf>
    <xf numFmtId="0" fontId="70" fillId="0" borderId="18" xfId="0" applyFont="1" applyBorder="1" applyAlignment="1">
      <alignment horizontal="center" vertical="center" wrapText="1"/>
    </xf>
    <xf numFmtId="177" fontId="70" fillId="36" borderId="18" xfId="49" applyNumberFormat="1" applyFont="1" applyFill="1" applyBorder="1" applyAlignment="1">
      <alignment horizontal="center" vertical="center"/>
    </xf>
    <xf numFmtId="177" fontId="70" fillId="36" borderId="13" xfId="51" applyNumberFormat="1" applyFont="1" applyFill="1" applyBorder="1" applyAlignment="1">
      <alignment horizontal="center" vertical="center"/>
    </xf>
    <xf numFmtId="0" fontId="70" fillId="0" borderId="13" xfId="64" applyFont="1" applyBorder="1" applyAlignment="1">
      <alignment horizontal="center" vertical="center" wrapText="1"/>
      <protection/>
    </xf>
    <xf numFmtId="0" fontId="70" fillId="0" borderId="13" xfId="64" applyFont="1" applyFill="1" applyBorder="1" applyAlignment="1">
      <alignment horizontal="center" vertical="center" wrapText="1"/>
      <protection/>
    </xf>
    <xf numFmtId="177" fontId="70" fillId="36" borderId="13" xfId="51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 applyProtection="1">
      <alignment horizontal="left" vertical="top" wrapText="1"/>
      <protection locked="0"/>
    </xf>
    <xf numFmtId="0" fontId="70" fillId="0" borderId="0" xfId="0" applyFont="1" applyFill="1" applyBorder="1" applyAlignment="1" applyProtection="1">
      <alignment horizontal="left" vertical="top" wrapText="1"/>
      <protection locked="0"/>
    </xf>
    <xf numFmtId="0" fontId="70" fillId="0" borderId="0" xfId="0" applyFont="1" applyFill="1" applyBorder="1" applyAlignment="1" applyProtection="1">
      <alignment horizontal="justify" vertical="top" wrapText="1"/>
      <protection locked="0"/>
    </xf>
    <xf numFmtId="0" fontId="71" fillId="0" borderId="14" xfId="0" applyFont="1" applyFill="1" applyBorder="1" applyAlignment="1" applyProtection="1">
      <alignment horizontal="left" vertical="top" wrapText="1"/>
      <protection locked="0"/>
    </xf>
    <xf numFmtId="0" fontId="71" fillId="0" borderId="15" xfId="0" applyFont="1" applyFill="1" applyBorder="1" applyAlignment="1" applyProtection="1">
      <alignment horizontal="left" vertical="top" wrapText="1"/>
      <protection locked="0"/>
    </xf>
    <xf numFmtId="0" fontId="71" fillId="0" borderId="13" xfId="0" applyFont="1" applyFill="1" applyBorder="1" applyAlignment="1" applyProtection="1">
      <alignment horizontal="left" vertical="top" wrapText="1"/>
      <protection locked="0"/>
    </xf>
    <xf numFmtId="0" fontId="70" fillId="0" borderId="13" xfId="0" applyFont="1" applyFill="1" applyBorder="1" applyAlignment="1" applyProtection="1">
      <alignment horizontal="left" vertical="top" wrapText="1"/>
      <protection locked="0"/>
    </xf>
    <xf numFmtId="0" fontId="70" fillId="0" borderId="0" xfId="0" applyNumberFormat="1" applyFont="1" applyFill="1" applyBorder="1" applyAlignment="1" applyProtection="1">
      <alignment horizontal="left" vertical="top" wrapText="1"/>
      <protection locked="0"/>
    </xf>
    <xf numFmtId="0" fontId="80" fillId="0" borderId="0" xfId="0" applyFont="1" applyFill="1" applyBorder="1" applyAlignment="1" applyProtection="1">
      <alignment horizontal="left" vertical="top" wrapText="1"/>
      <protection locked="0"/>
    </xf>
    <xf numFmtId="0" fontId="7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9" fillId="0" borderId="0" xfId="0" applyFont="1" applyFill="1" applyAlignment="1" applyProtection="1">
      <alignment horizontal="left" vertical="top" wrapText="1"/>
      <protection locked="0"/>
    </xf>
    <xf numFmtId="0" fontId="81" fillId="0" borderId="0" xfId="0" applyFont="1" applyAlignment="1">
      <alignment horizontal="left" vertical="top" wrapText="1"/>
    </xf>
    <xf numFmtId="49" fontId="70" fillId="0" borderId="14" xfId="0" applyNumberFormat="1" applyFont="1" applyFill="1" applyBorder="1" applyAlignment="1" applyProtection="1">
      <alignment horizontal="left" vertical="top" wrapText="1"/>
      <protection locked="0"/>
    </xf>
    <xf numFmtId="49" fontId="70" fillId="0" borderId="19" xfId="0" applyNumberFormat="1" applyFont="1" applyFill="1" applyBorder="1" applyAlignment="1" applyProtection="1">
      <alignment horizontal="left" vertical="top" wrapText="1"/>
      <protection locked="0"/>
    </xf>
    <xf numFmtId="49" fontId="70" fillId="0" borderId="15" xfId="0" applyNumberFormat="1" applyFont="1" applyFill="1" applyBorder="1" applyAlignment="1" applyProtection="1">
      <alignment horizontal="left" vertical="top" wrapText="1"/>
      <protection locked="0"/>
    </xf>
    <xf numFmtId="49" fontId="71" fillId="0" borderId="14" xfId="0" applyNumberFormat="1" applyFont="1" applyFill="1" applyBorder="1" applyAlignment="1" applyProtection="1">
      <alignment horizontal="left" vertical="top" wrapText="1"/>
      <protection locked="0"/>
    </xf>
    <xf numFmtId="49" fontId="71" fillId="0" borderId="15" xfId="0" applyNumberFormat="1" applyFont="1" applyFill="1" applyBorder="1" applyAlignment="1" applyProtection="1">
      <alignment horizontal="left" vertical="top" wrapText="1"/>
      <protection locked="0"/>
    </xf>
    <xf numFmtId="0" fontId="70" fillId="0" borderId="0" xfId="0" applyFont="1" applyFill="1" applyBorder="1" applyAlignment="1" applyProtection="1">
      <alignment horizontal="justify" vertical="justify" wrapText="1"/>
      <protection locked="0"/>
    </xf>
    <xf numFmtId="0" fontId="71" fillId="0" borderId="14" xfId="0" applyFont="1" applyFill="1" applyBorder="1" applyAlignment="1" applyProtection="1">
      <alignment horizontal="center" vertical="top" wrapText="1"/>
      <protection locked="0"/>
    </xf>
    <xf numFmtId="0" fontId="71" fillId="0" borderId="15" xfId="0" applyFont="1" applyFill="1" applyBorder="1" applyAlignment="1" applyProtection="1">
      <alignment horizontal="center" vertical="top" wrapText="1"/>
      <protection locked="0"/>
    </xf>
    <xf numFmtId="0" fontId="70" fillId="0" borderId="0" xfId="0" applyFont="1" applyFill="1" applyAlignment="1" applyProtection="1">
      <alignment horizontal="left" vertical="top" wrapText="1"/>
      <protection locked="0"/>
    </xf>
    <xf numFmtId="0" fontId="70" fillId="0" borderId="0" xfId="0" applyFont="1" applyFill="1" applyAlignment="1" applyProtection="1">
      <alignment vertical="top" wrapText="1"/>
      <protection locked="0"/>
    </xf>
    <xf numFmtId="44" fontId="70" fillId="0" borderId="14" xfId="0" applyNumberFormat="1" applyFont="1" applyFill="1" applyBorder="1" applyAlignment="1" applyProtection="1">
      <alignment horizontal="left" vertical="top" wrapText="1"/>
      <protection locked="0"/>
    </xf>
    <xf numFmtId="44" fontId="70" fillId="0" borderId="15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left" vertical="center" wrapText="1"/>
    </xf>
    <xf numFmtId="3" fontId="71" fillId="34" borderId="14" xfId="49" applyNumberFormat="1" applyFont="1" applyFill="1" applyBorder="1" applyAlignment="1" applyProtection="1">
      <alignment horizontal="left" vertical="top" wrapText="1"/>
      <protection locked="0"/>
    </xf>
    <xf numFmtId="3" fontId="71" fillId="34" borderId="15" xfId="49" applyNumberFormat="1" applyFont="1" applyFill="1" applyBorder="1" applyAlignment="1" applyProtection="1">
      <alignment horizontal="left" vertical="top" wrapText="1"/>
      <protection locked="0"/>
    </xf>
    <xf numFmtId="0" fontId="13" fillId="36" borderId="0" xfId="64" applyFont="1" applyFill="1" applyBorder="1" applyAlignment="1">
      <alignment horizontal="center" vertical="center" wrapText="1"/>
      <protection/>
    </xf>
    <xf numFmtId="0" fontId="70" fillId="0" borderId="0" xfId="0" applyFont="1" applyFill="1" applyBorder="1" applyAlignment="1">
      <alignment horizontal="left" vertical="center"/>
    </xf>
    <xf numFmtId="0" fontId="13" fillId="36" borderId="0" xfId="64" applyFont="1" applyFill="1" applyBorder="1" applyAlignment="1">
      <alignment horizontal="left" vertical="center" wrapText="1"/>
      <protection/>
    </xf>
    <xf numFmtId="0" fontId="70" fillId="36" borderId="0" xfId="0" applyFont="1" applyFill="1" applyBorder="1" applyAlignment="1">
      <alignment wrapText="1"/>
    </xf>
    <xf numFmtId="0" fontId="73" fillId="0" borderId="0" xfId="64" applyFont="1" applyFill="1" applyBorder="1" applyAlignment="1">
      <alignment horizontal="left" vertical="center" wrapText="1"/>
      <protection/>
    </xf>
    <xf numFmtId="0" fontId="70" fillId="0" borderId="0" xfId="64" applyFont="1" applyFill="1" applyAlignment="1">
      <alignment horizontal="left" vertical="center" wrapText="1"/>
      <protection/>
    </xf>
    <xf numFmtId="0" fontId="77" fillId="0" borderId="0" xfId="64" applyFont="1" applyFill="1" applyAlignment="1">
      <alignment horizontal="left"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68" fillId="0" borderId="0" xfId="0" applyFont="1" applyFill="1" applyAlignment="1" applyProtection="1">
      <alignment horizontal="left" vertical="top" wrapText="1"/>
      <protection locked="0"/>
    </xf>
    <xf numFmtId="44" fontId="74" fillId="0" borderId="14" xfId="0" applyNumberFormat="1" applyFont="1" applyFill="1" applyBorder="1" applyAlignment="1" applyProtection="1">
      <alignment horizontal="left" vertical="top" wrapText="1"/>
      <protection locked="0"/>
    </xf>
    <xf numFmtId="44" fontId="74" fillId="0" borderId="15" xfId="0" applyNumberFormat="1" applyFont="1" applyFill="1" applyBorder="1" applyAlignment="1" applyProtection="1">
      <alignment horizontal="left" vertical="top" wrapText="1"/>
      <protection locked="0"/>
    </xf>
    <xf numFmtId="0" fontId="74" fillId="0" borderId="0" xfId="0" applyFont="1" applyFill="1" applyBorder="1" applyAlignment="1" applyProtection="1">
      <alignment horizontal="left" vertical="top" wrapText="1"/>
      <protection locked="0"/>
    </xf>
    <xf numFmtId="0" fontId="74" fillId="0" borderId="0" xfId="0" applyFont="1" applyBorder="1" applyAlignment="1">
      <alignment horizontal="left" vertical="center" wrapText="1"/>
    </xf>
    <xf numFmtId="0" fontId="77" fillId="0" borderId="0" xfId="0" applyFont="1" applyFill="1" applyAlignment="1" applyProtection="1">
      <alignment horizontal="left" vertical="top" wrapText="1"/>
      <protection locked="0"/>
    </xf>
    <xf numFmtId="0" fontId="82" fillId="0" borderId="0" xfId="0" applyFont="1" applyFill="1" applyAlignment="1" applyProtection="1">
      <alignment horizontal="left" vertical="top" wrapText="1"/>
      <protection locked="0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2 4" xfId="47"/>
    <cellStyle name="Dziesiętny 2 8" xfId="48"/>
    <cellStyle name="Dziesiętny 3" xfId="49"/>
    <cellStyle name="Dziesiętny 4" xfId="50"/>
    <cellStyle name="Dziesiętny 5" xfId="51"/>
    <cellStyle name="Dziesiętny 7" xfId="52"/>
    <cellStyle name="Dziesiętny 9" xfId="53"/>
    <cellStyle name="Excel Built-in Comma 1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3" xfId="64"/>
    <cellStyle name="Normalny 3 2" xfId="65"/>
    <cellStyle name="Normalny 4" xfId="66"/>
    <cellStyle name="Normalny 6" xfId="67"/>
    <cellStyle name="Normalny 7" xfId="68"/>
    <cellStyle name="Normalny 8" xfId="69"/>
    <cellStyle name="Normalny_Arkusz1" xfId="70"/>
    <cellStyle name="Obliczenia" xfId="71"/>
    <cellStyle name="Followed Hyperlink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Walutowy 2" xfId="81"/>
    <cellStyle name="Walutowy 3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G61"/>
  <sheetViews>
    <sheetView showGridLines="0" view="pageBreakPreview" zoomScale="110" zoomScaleNormal="110" zoomScaleSheetLayoutView="110" zoomScalePageLayoutView="115" workbookViewId="0" topLeftCell="A1">
      <selection activeCell="D4" sqref="D4"/>
    </sheetView>
  </sheetViews>
  <sheetFormatPr defaultColWidth="9.00390625" defaultRowHeight="12.75"/>
  <cols>
    <col min="1" max="1" width="9.125" style="8" customWidth="1"/>
    <col min="2" max="2" width="6.125" style="8" customWidth="1"/>
    <col min="3" max="4" width="30.00390625" style="8" customWidth="1"/>
    <col min="5" max="5" width="48.625" style="5" customWidth="1"/>
    <col min="6" max="7" width="9.125" style="8" customWidth="1"/>
    <col min="8" max="8" width="31.00390625" style="8" customWidth="1"/>
    <col min="9" max="9" width="9.125" style="8" customWidth="1"/>
    <col min="10" max="10" width="26.75390625" style="8" customWidth="1"/>
    <col min="11" max="12" width="16.125" style="8" customWidth="1"/>
    <col min="13" max="16384" width="9.125" style="8" customWidth="1"/>
  </cols>
  <sheetData>
    <row r="1" spans="1:7" ht="15">
      <c r="A1" s="17"/>
      <c r="B1" s="17"/>
      <c r="C1" s="17"/>
      <c r="D1" s="17"/>
      <c r="E1" s="18" t="s">
        <v>62</v>
      </c>
      <c r="F1" s="17"/>
      <c r="G1" s="17"/>
    </row>
    <row r="2" spans="1:7" ht="15">
      <c r="A2" s="17"/>
      <c r="B2" s="17"/>
      <c r="C2" s="19"/>
      <c r="D2" s="19" t="s">
        <v>42</v>
      </c>
      <c r="E2" s="19"/>
      <c r="F2" s="17"/>
      <c r="G2" s="17"/>
    </row>
    <row r="3" spans="1:7" ht="15">
      <c r="A3" s="17"/>
      <c r="B3" s="17"/>
      <c r="C3" s="17"/>
      <c r="D3" s="17"/>
      <c r="E3" s="20"/>
      <c r="F3" s="17"/>
      <c r="G3" s="17"/>
    </row>
    <row r="4" spans="1:7" ht="15">
      <c r="A4" s="17"/>
      <c r="B4" s="17"/>
      <c r="C4" s="17" t="s">
        <v>34</v>
      </c>
      <c r="D4" s="152" t="s">
        <v>96</v>
      </c>
      <c r="E4" s="20"/>
      <c r="F4" s="17"/>
      <c r="G4" s="17"/>
    </row>
    <row r="5" spans="1:7" ht="15">
      <c r="A5" s="17"/>
      <c r="B5" s="17"/>
      <c r="C5" s="17"/>
      <c r="D5" s="17"/>
      <c r="E5" s="20"/>
      <c r="F5" s="17"/>
      <c r="G5" s="17"/>
    </row>
    <row r="6" spans="1:7" ht="48.75" customHeight="1">
      <c r="A6" s="17"/>
      <c r="B6" s="17"/>
      <c r="C6" s="17" t="s">
        <v>33</v>
      </c>
      <c r="D6" s="171" t="s">
        <v>97</v>
      </c>
      <c r="E6" s="171"/>
      <c r="F6" s="17"/>
      <c r="G6" s="17"/>
    </row>
    <row r="7" spans="1:7" ht="15">
      <c r="A7" s="17"/>
      <c r="B7" s="17"/>
      <c r="C7" s="17"/>
      <c r="D7" s="17"/>
      <c r="E7" s="20"/>
      <c r="F7" s="17"/>
      <c r="G7" s="17"/>
    </row>
    <row r="8" spans="1:7" ht="15">
      <c r="A8" s="17"/>
      <c r="B8" s="17"/>
      <c r="C8" s="21" t="s">
        <v>30</v>
      </c>
      <c r="D8" s="174"/>
      <c r="E8" s="175"/>
      <c r="F8" s="17"/>
      <c r="G8" s="17"/>
    </row>
    <row r="9" spans="1:7" ht="15">
      <c r="A9" s="17"/>
      <c r="B9" s="17"/>
      <c r="C9" s="21" t="s">
        <v>35</v>
      </c>
      <c r="D9" s="187"/>
      <c r="E9" s="188"/>
      <c r="F9" s="17"/>
      <c r="G9" s="17"/>
    </row>
    <row r="10" spans="1:7" ht="15">
      <c r="A10" s="17"/>
      <c r="B10" s="17"/>
      <c r="C10" s="21" t="s">
        <v>29</v>
      </c>
      <c r="D10" s="172"/>
      <c r="E10" s="173"/>
      <c r="F10" s="17"/>
      <c r="G10" s="17"/>
    </row>
    <row r="11" spans="1:7" ht="15">
      <c r="A11" s="17"/>
      <c r="B11" s="17"/>
      <c r="C11" s="21" t="s">
        <v>36</v>
      </c>
      <c r="D11" s="172"/>
      <c r="E11" s="173"/>
      <c r="F11" s="17"/>
      <c r="G11" s="17"/>
    </row>
    <row r="12" spans="1:7" ht="15">
      <c r="A12" s="17"/>
      <c r="B12" s="17"/>
      <c r="C12" s="21" t="s">
        <v>37</v>
      </c>
      <c r="D12" s="172"/>
      <c r="E12" s="173"/>
      <c r="F12" s="17"/>
      <c r="G12" s="17"/>
    </row>
    <row r="13" spans="1:7" ht="15">
      <c r="A13" s="17"/>
      <c r="B13" s="17"/>
      <c r="C13" s="21" t="s">
        <v>38</v>
      </c>
      <c r="D13" s="172"/>
      <c r="E13" s="173"/>
      <c r="F13" s="17"/>
      <c r="G13" s="17"/>
    </row>
    <row r="14" spans="1:7" ht="15">
      <c r="A14" s="17"/>
      <c r="B14" s="17"/>
      <c r="C14" s="21" t="s">
        <v>39</v>
      </c>
      <c r="D14" s="172"/>
      <c r="E14" s="173"/>
      <c r="F14" s="17"/>
      <c r="G14" s="17"/>
    </row>
    <row r="15" spans="1:7" ht="15">
      <c r="A15" s="17"/>
      <c r="B15" s="17"/>
      <c r="C15" s="21" t="s">
        <v>40</v>
      </c>
      <c r="D15" s="172"/>
      <c r="E15" s="173"/>
      <c r="F15" s="17"/>
      <c r="G15" s="17"/>
    </row>
    <row r="16" spans="1:7" ht="15">
      <c r="A16" s="17"/>
      <c r="B16" s="17"/>
      <c r="C16" s="21" t="s">
        <v>41</v>
      </c>
      <c r="D16" s="172"/>
      <c r="E16" s="173"/>
      <c r="F16" s="17"/>
      <c r="G16" s="17"/>
    </row>
    <row r="17" spans="1:7" ht="15">
      <c r="A17" s="17"/>
      <c r="B17" s="17"/>
      <c r="C17" s="17"/>
      <c r="D17" s="22"/>
      <c r="E17" s="23"/>
      <c r="F17" s="17"/>
      <c r="G17" s="17"/>
    </row>
    <row r="18" spans="1:7" ht="15" customHeight="1">
      <c r="A18" s="17"/>
      <c r="B18" s="17" t="s">
        <v>1</v>
      </c>
      <c r="C18" s="170" t="s">
        <v>52</v>
      </c>
      <c r="D18" s="170"/>
      <c r="E18" s="170"/>
      <c r="F18" s="17"/>
      <c r="G18" s="17"/>
    </row>
    <row r="19" spans="1:7" ht="21" customHeight="1">
      <c r="A19" s="17"/>
      <c r="B19" s="17"/>
      <c r="C19" s="24" t="s">
        <v>15</v>
      </c>
      <c r="D19" s="25" t="s">
        <v>80</v>
      </c>
      <c r="E19" s="22"/>
      <c r="F19" s="17"/>
      <c r="G19" s="17"/>
    </row>
    <row r="20" spans="1:7" ht="15">
      <c r="A20" s="17"/>
      <c r="B20" s="17"/>
      <c r="C20" s="26" t="s">
        <v>20</v>
      </c>
      <c r="D20" s="27">
        <f>'część (1)'!H$6</f>
        <v>0</v>
      </c>
      <c r="E20" s="28"/>
      <c r="F20" s="17"/>
      <c r="G20" s="17"/>
    </row>
    <row r="21" spans="1:7" ht="15">
      <c r="A21" s="17"/>
      <c r="B21" s="17"/>
      <c r="C21" s="26" t="s">
        <v>21</v>
      </c>
      <c r="D21" s="27">
        <f>'część (2)'!H$6</f>
        <v>0</v>
      </c>
      <c r="E21" s="28"/>
      <c r="F21" s="17"/>
      <c r="G21" s="17"/>
    </row>
    <row r="22" spans="1:7" ht="15">
      <c r="A22" s="17"/>
      <c r="B22" s="17"/>
      <c r="C22" s="26" t="s">
        <v>22</v>
      </c>
      <c r="D22" s="27">
        <f>'część (3)'!H$6</f>
        <v>0</v>
      </c>
      <c r="E22" s="28"/>
      <c r="F22" s="17"/>
      <c r="G22" s="17"/>
    </row>
    <row r="23" spans="1:7" ht="15">
      <c r="A23" s="17"/>
      <c r="B23" s="17"/>
      <c r="C23" s="26" t="s">
        <v>23</v>
      </c>
      <c r="D23" s="27">
        <f>'część (4)'!H$6</f>
        <v>0</v>
      </c>
      <c r="E23" s="28"/>
      <c r="F23" s="17"/>
      <c r="G23" s="17"/>
    </row>
    <row r="24" spans="1:7" ht="15">
      <c r="A24" s="17"/>
      <c r="B24" s="17"/>
      <c r="C24" s="26" t="s">
        <v>24</v>
      </c>
      <c r="D24" s="27">
        <f>'część (5)'!H$6</f>
        <v>0</v>
      </c>
      <c r="E24" s="28"/>
      <c r="F24" s="17"/>
      <c r="G24" s="17"/>
    </row>
    <row r="25" spans="1:7" ht="15">
      <c r="A25" s="17"/>
      <c r="B25" s="17"/>
      <c r="C25" s="26" t="s">
        <v>25</v>
      </c>
      <c r="D25" s="27">
        <f>'część (6)'!H$6</f>
        <v>0</v>
      </c>
      <c r="E25" s="28"/>
      <c r="F25" s="17"/>
      <c r="G25" s="17"/>
    </row>
    <row r="26" spans="1:7" s="10" customFormat="1" ht="15">
      <c r="A26" s="17"/>
      <c r="B26" s="17"/>
      <c r="C26" s="26" t="s">
        <v>66</v>
      </c>
      <c r="D26" s="27">
        <f>'część (7)'!H$6</f>
        <v>0</v>
      </c>
      <c r="E26" s="28"/>
      <c r="F26" s="17"/>
      <c r="G26" s="17"/>
    </row>
    <row r="27" spans="1:7" s="10" customFormat="1" ht="15">
      <c r="A27" s="17"/>
      <c r="B27" s="17"/>
      <c r="C27" s="26" t="s">
        <v>67</v>
      </c>
      <c r="D27" s="27">
        <f>'część (8)'!H$6</f>
        <v>0</v>
      </c>
      <c r="E27" s="28"/>
      <c r="F27" s="17"/>
      <c r="G27" s="17"/>
    </row>
    <row r="28" spans="1:7" s="10" customFormat="1" ht="15">
      <c r="A28" s="17"/>
      <c r="B28" s="17"/>
      <c r="C28" s="26" t="s">
        <v>68</v>
      </c>
      <c r="D28" s="27">
        <f>'część (9)'!H$6</f>
        <v>0</v>
      </c>
      <c r="E28" s="28"/>
      <c r="F28" s="17"/>
      <c r="G28" s="17"/>
    </row>
    <row r="29" spans="1:7" s="10" customFormat="1" ht="15">
      <c r="A29" s="17"/>
      <c r="B29" s="17"/>
      <c r="C29" s="26" t="s">
        <v>69</v>
      </c>
      <c r="D29" s="27">
        <f>'część (10)'!H$6</f>
        <v>0</v>
      </c>
      <c r="E29" s="28"/>
      <c r="F29" s="17"/>
      <c r="G29" s="17"/>
    </row>
    <row r="30" spans="1:7" s="10" customFormat="1" ht="15">
      <c r="A30" s="17"/>
      <c r="B30" s="17"/>
      <c r="C30" s="26" t="s">
        <v>70</v>
      </c>
      <c r="D30" s="27">
        <f>'część (11)'!H$6</f>
        <v>0</v>
      </c>
      <c r="E30" s="28"/>
      <c r="F30" s="17"/>
      <c r="G30" s="17"/>
    </row>
    <row r="31" spans="1:7" s="10" customFormat="1" ht="15">
      <c r="A31" s="17"/>
      <c r="B31" s="17"/>
      <c r="C31" s="26" t="s">
        <v>71</v>
      </c>
      <c r="D31" s="27">
        <f>'część (12)'!H$6</f>
        <v>0</v>
      </c>
      <c r="E31" s="28"/>
      <c r="F31" s="17"/>
      <c r="G31" s="17"/>
    </row>
    <row r="32" spans="1:7" s="10" customFormat="1" ht="15">
      <c r="A32" s="17"/>
      <c r="B32" s="17"/>
      <c r="C32" s="26" t="s">
        <v>72</v>
      </c>
      <c r="D32" s="27">
        <f>'część (13)'!H$6</f>
        <v>0</v>
      </c>
      <c r="E32" s="28"/>
      <c r="F32" s="17"/>
      <c r="G32" s="17"/>
    </row>
    <row r="33" spans="1:7" ht="36" customHeight="1">
      <c r="A33" s="17"/>
      <c r="B33" s="17"/>
      <c r="C33" s="177" t="s">
        <v>81</v>
      </c>
      <c r="D33" s="177"/>
      <c r="E33" s="177"/>
      <c r="F33" s="17"/>
      <c r="G33" s="17"/>
    </row>
    <row r="34" spans="1:7" ht="72.75" customHeight="1">
      <c r="A34" s="17"/>
      <c r="B34" s="17" t="s">
        <v>2</v>
      </c>
      <c r="C34" s="170" t="s">
        <v>82</v>
      </c>
      <c r="D34" s="170"/>
      <c r="E34" s="170"/>
      <c r="F34" s="17"/>
      <c r="G34" s="17"/>
    </row>
    <row r="35" spans="1:7" ht="21" customHeight="1">
      <c r="A35" s="17"/>
      <c r="B35" s="17" t="s">
        <v>3</v>
      </c>
      <c r="C35" s="189" t="s">
        <v>53</v>
      </c>
      <c r="D35" s="170"/>
      <c r="E35" s="190"/>
      <c r="F35" s="17"/>
      <c r="G35" s="17"/>
    </row>
    <row r="36" spans="1:7" ht="33" customHeight="1">
      <c r="A36" s="17"/>
      <c r="B36" s="17" t="s">
        <v>4</v>
      </c>
      <c r="C36" s="178" t="s">
        <v>75</v>
      </c>
      <c r="D36" s="178"/>
      <c r="E36" s="178"/>
      <c r="F36" s="17"/>
      <c r="G36" s="17"/>
    </row>
    <row r="37" spans="1:7" ht="17.25" customHeight="1">
      <c r="A37" s="17"/>
      <c r="B37" s="17" t="s">
        <v>28</v>
      </c>
      <c r="C37" s="29" t="s">
        <v>59</v>
      </c>
      <c r="D37" s="29"/>
      <c r="E37" s="29"/>
      <c r="F37" s="17"/>
      <c r="G37" s="17"/>
    </row>
    <row r="38" spans="1:7" ht="93.75" customHeight="1">
      <c r="A38" s="17"/>
      <c r="B38" s="17"/>
      <c r="C38" s="30" t="s">
        <v>58</v>
      </c>
      <c r="D38" s="176" t="s">
        <v>83</v>
      </c>
      <c r="E38" s="176"/>
      <c r="F38" s="17"/>
      <c r="G38" s="17"/>
    </row>
    <row r="39" spans="1:7" ht="20.25" customHeight="1">
      <c r="A39" s="17"/>
      <c r="B39" s="17"/>
      <c r="C39" s="31"/>
      <c r="D39" s="31" t="s">
        <v>57</v>
      </c>
      <c r="E39" s="29"/>
      <c r="F39" s="17"/>
      <c r="G39" s="17"/>
    </row>
    <row r="40" spans="1:7" s="6" customFormat="1" ht="77.25" customHeight="1">
      <c r="A40" s="32"/>
      <c r="B40" s="32" t="s">
        <v>32</v>
      </c>
      <c r="C40" s="170" t="s">
        <v>98</v>
      </c>
      <c r="D40" s="170"/>
      <c r="E40" s="170"/>
      <c r="F40" s="32"/>
      <c r="G40" s="32"/>
    </row>
    <row r="41" spans="1:7" ht="36" customHeight="1">
      <c r="A41" s="17"/>
      <c r="B41" s="32" t="s">
        <v>5</v>
      </c>
      <c r="C41" s="171" t="s">
        <v>54</v>
      </c>
      <c r="D41" s="171"/>
      <c r="E41" s="171"/>
      <c r="F41" s="17"/>
      <c r="G41" s="17"/>
    </row>
    <row r="42" spans="1:7" ht="21" customHeight="1">
      <c r="A42" s="17"/>
      <c r="B42" s="32" t="s">
        <v>6</v>
      </c>
      <c r="C42" s="186" t="s">
        <v>55</v>
      </c>
      <c r="D42" s="186"/>
      <c r="E42" s="186"/>
      <c r="F42" s="17"/>
      <c r="G42" s="17"/>
    </row>
    <row r="43" spans="1:7" ht="39" customHeight="1">
      <c r="A43" s="17"/>
      <c r="B43" s="32" t="s">
        <v>50</v>
      </c>
      <c r="C43" s="171" t="s">
        <v>56</v>
      </c>
      <c r="D43" s="171"/>
      <c r="E43" s="171"/>
      <c r="F43" s="17"/>
      <c r="G43" s="17"/>
    </row>
    <row r="44" spans="1:7" ht="117.75" customHeight="1">
      <c r="A44" s="17"/>
      <c r="B44" s="32" t="s">
        <v>60</v>
      </c>
      <c r="C44" s="171" t="s">
        <v>84</v>
      </c>
      <c r="D44" s="171"/>
      <c r="E44" s="171"/>
      <c r="F44" s="17"/>
      <c r="G44" s="17"/>
    </row>
    <row r="45" spans="1:7" ht="18" customHeight="1">
      <c r="A45" s="17"/>
      <c r="B45" s="17" t="s">
        <v>61</v>
      </c>
      <c r="C45" s="33" t="s">
        <v>7</v>
      </c>
      <c r="D45" s="34"/>
      <c r="E45" s="17"/>
      <c r="F45" s="17"/>
      <c r="G45" s="17"/>
    </row>
    <row r="46" spans="1:7" ht="18" customHeight="1">
      <c r="A46" s="17"/>
      <c r="B46" s="35"/>
      <c r="C46" s="181" t="s">
        <v>17</v>
      </c>
      <c r="D46" s="182"/>
      <c r="E46" s="183"/>
      <c r="F46" s="17"/>
      <c r="G46" s="17"/>
    </row>
    <row r="47" spans="1:7" ht="18" customHeight="1">
      <c r="A47" s="17"/>
      <c r="B47" s="17"/>
      <c r="C47" s="181" t="s">
        <v>8</v>
      </c>
      <c r="D47" s="183"/>
      <c r="E47" s="26"/>
      <c r="F47" s="17"/>
      <c r="G47" s="17"/>
    </row>
    <row r="48" spans="1:7" ht="18" customHeight="1">
      <c r="A48" s="17"/>
      <c r="B48" s="17"/>
      <c r="C48" s="184"/>
      <c r="D48" s="185"/>
      <c r="E48" s="26"/>
      <c r="F48" s="17"/>
      <c r="G48" s="17"/>
    </row>
    <row r="49" spans="1:7" ht="18" customHeight="1">
      <c r="A49" s="17"/>
      <c r="B49" s="17"/>
      <c r="C49" s="184"/>
      <c r="D49" s="185"/>
      <c r="E49" s="26"/>
      <c r="F49" s="17"/>
      <c r="G49" s="17"/>
    </row>
    <row r="50" spans="1:7" ht="18" customHeight="1">
      <c r="A50" s="17"/>
      <c r="B50" s="17"/>
      <c r="C50" s="184"/>
      <c r="D50" s="185"/>
      <c r="E50" s="26"/>
      <c r="F50" s="17"/>
      <c r="G50" s="17"/>
    </row>
    <row r="51" spans="1:7" ht="18" customHeight="1">
      <c r="A51" s="17"/>
      <c r="B51" s="17"/>
      <c r="C51" s="36" t="s">
        <v>10</v>
      </c>
      <c r="D51" s="36"/>
      <c r="E51" s="18"/>
      <c r="F51" s="17"/>
      <c r="G51" s="17"/>
    </row>
    <row r="52" spans="1:7" ht="18" customHeight="1">
      <c r="A52" s="17"/>
      <c r="B52" s="17"/>
      <c r="C52" s="181" t="s">
        <v>18</v>
      </c>
      <c r="D52" s="182"/>
      <c r="E52" s="183"/>
      <c r="F52" s="17"/>
      <c r="G52" s="17"/>
    </row>
    <row r="53" spans="1:7" ht="18" customHeight="1">
      <c r="A53" s="17"/>
      <c r="B53" s="17"/>
      <c r="C53" s="37" t="s">
        <v>8</v>
      </c>
      <c r="D53" s="38" t="s">
        <v>9</v>
      </c>
      <c r="E53" s="39" t="s">
        <v>11</v>
      </c>
      <c r="F53" s="17"/>
      <c r="G53" s="17"/>
    </row>
    <row r="54" spans="1:7" ht="18" customHeight="1">
      <c r="A54" s="17"/>
      <c r="B54" s="17"/>
      <c r="C54" s="40"/>
      <c r="D54" s="38"/>
      <c r="E54" s="41"/>
      <c r="F54" s="17"/>
      <c r="G54" s="17"/>
    </row>
    <row r="55" spans="1:7" ht="18" customHeight="1">
      <c r="A55" s="17"/>
      <c r="B55" s="17"/>
      <c r="C55" s="40"/>
      <c r="D55" s="38"/>
      <c r="E55" s="41"/>
      <c r="F55" s="17"/>
      <c r="G55" s="17"/>
    </row>
    <row r="56" spans="1:7" ht="18" customHeight="1">
      <c r="A56" s="17"/>
      <c r="B56" s="17"/>
      <c r="C56" s="36"/>
      <c r="D56" s="36"/>
      <c r="E56" s="18"/>
      <c r="F56" s="17"/>
      <c r="G56" s="17"/>
    </row>
    <row r="57" spans="1:7" ht="18" customHeight="1">
      <c r="A57" s="17"/>
      <c r="B57" s="17"/>
      <c r="C57" s="181" t="s">
        <v>19</v>
      </c>
      <c r="D57" s="182"/>
      <c r="E57" s="183"/>
      <c r="F57" s="17"/>
      <c r="G57" s="17"/>
    </row>
    <row r="58" spans="1:7" ht="18" customHeight="1">
      <c r="A58" s="17"/>
      <c r="B58" s="17"/>
      <c r="C58" s="181" t="s">
        <v>12</v>
      </c>
      <c r="D58" s="183"/>
      <c r="E58" s="26"/>
      <c r="F58" s="17"/>
      <c r="G58" s="17"/>
    </row>
    <row r="59" spans="1:7" ht="18" customHeight="1">
      <c r="A59" s="17"/>
      <c r="B59" s="17"/>
      <c r="C59" s="175"/>
      <c r="D59" s="175"/>
      <c r="E59" s="26"/>
      <c r="F59" s="17"/>
      <c r="G59" s="17"/>
    </row>
    <row r="60" spans="3:5" ht="34.5" customHeight="1">
      <c r="C60" s="9"/>
      <c r="D60" s="7"/>
      <c r="E60" s="7"/>
    </row>
    <row r="61" spans="3:5" ht="21" customHeight="1">
      <c r="C61" s="179"/>
      <c r="D61" s="180"/>
      <c r="E61" s="180"/>
    </row>
  </sheetData>
  <sheetProtection/>
  <mergeCells count="31">
    <mergeCell ref="C59:D59"/>
    <mergeCell ref="C57:E57"/>
    <mergeCell ref="D9:E9"/>
    <mergeCell ref="D10:E10"/>
    <mergeCell ref="D12:E12"/>
    <mergeCell ref="C18:E18"/>
    <mergeCell ref="C35:E35"/>
    <mergeCell ref="C44:E44"/>
    <mergeCell ref="C40:E40"/>
    <mergeCell ref="C41:E41"/>
    <mergeCell ref="C48:D48"/>
    <mergeCell ref="C52:E52"/>
    <mergeCell ref="C47:D47"/>
    <mergeCell ref="C42:E42"/>
    <mergeCell ref="C58:D58"/>
    <mergeCell ref="D38:E38"/>
    <mergeCell ref="D15:E15"/>
    <mergeCell ref="D16:E16"/>
    <mergeCell ref="C33:E33"/>
    <mergeCell ref="C36:E36"/>
    <mergeCell ref="C61:E61"/>
    <mergeCell ref="C43:E43"/>
    <mergeCell ref="C46:E46"/>
    <mergeCell ref="C49:D49"/>
    <mergeCell ref="C50:D50"/>
    <mergeCell ref="C34:E34"/>
    <mergeCell ref="D6:E6"/>
    <mergeCell ref="D13:E13"/>
    <mergeCell ref="D11:E11"/>
    <mergeCell ref="D14:E14"/>
    <mergeCell ref="D8:E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40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T21"/>
  <sheetViews>
    <sheetView showGridLines="0" tabSelected="1" view="pageBreakPreview" zoomScale="90" zoomScaleNormal="80" zoomScaleSheetLayoutView="90" zoomScalePageLayoutView="85" workbookViewId="0" topLeftCell="A1">
      <selection activeCell="C4" sqref="C4"/>
    </sheetView>
  </sheetViews>
  <sheetFormatPr defaultColWidth="9.00390625" defaultRowHeight="12.75"/>
  <cols>
    <col min="1" max="1" width="5.375" style="42" customWidth="1"/>
    <col min="2" max="2" width="25.625" style="42" customWidth="1"/>
    <col min="3" max="3" width="24.25390625" style="42" customWidth="1"/>
    <col min="4" max="4" width="21.125" style="42" customWidth="1"/>
    <col min="5" max="5" width="13.75390625" style="49" customWidth="1"/>
    <col min="6" max="6" width="14.125" style="42" customWidth="1"/>
    <col min="7" max="7" width="36.125" style="42" customWidth="1"/>
    <col min="8" max="8" width="31.00390625" style="42" customWidth="1"/>
    <col min="9" max="9" width="19.25390625" style="42" customWidth="1"/>
    <col min="10" max="10" width="23.25390625" style="42" customWidth="1"/>
    <col min="11" max="12" width="16.125" style="42" customWidth="1"/>
    <col min="13" max="13" width="20.875" style="42" customWidth="1"/>
    <col min="14" max="14" width="18.625" style="42" customWidth="1"/>
    <col min="15" max="15" width="8.00390625" style="42" customWidth="1"/>
    <col min="16" max="16" width="15.875" style="42" customWidth="1"/>
    <col min="17" max="17" width="15.875" style="51" customWidth="1"/>
    <col min="18" max="18" width="15.875" style="42" customWidth="1"/>
    <col min="19" max="20" width="14.25390625" style="42" customWidth="1"/>
    <col min="21" max="21" width="15.25390625" style="42" customWidth="1"/>
    <col min="22" max="16384" width="9.125" style="42" customWidth="1"/>
  </cols>
  <sheetData>
    <row r="1" spans="2:20" ht="15">
      <c r="B1" s="48" t="str">
        <f>'formularz oferty'!D4</f>
        <v>DFP.271.96.2023.ADB</v>
      </c>
      <c r="N1" s="50" t="s">
        <v>63</v>
      </c>
      <c r="S1" s="48"/>
      <c r="T1" s="48"/>
    </row>
    <row r="2" spans="7:9" ht="15">
      <c r="G2" s="189"/>
      <c r="H2" s="189"/>
      <c r="I2" s="189"/>
    </row>
    <row r="3" ht="15">
      <c r="N3" s="50" t="s">
        <v>44</v>
      </c>
    </row>
    <row r="4" spans="2:17" ht="15">
      <c r="B4" s="33" t="s">
        <v>13</v>
      </c>
      <c r="C4" s="45">
        <v>8</v>
      </c>
      <c r="D4" s="22"/>
      <c r="E4" s="20"/>
      <c r="F4" s="43"/>
      <c r="G4" s="52" t="s">
        <v>16</v>
      </c>
      <c r="H4" s="43"/>
      <c r="I4" s="22"/>
      <c r="J4" s="43"/>
      <c r="K4" s="43"/>
      <c r="L4" s="43"/>
      <c r="M4" s="43"/>
      <c r="N4" s="43"/>
      <c r="Q4" s="42"/>
    </row>
    <row r="5" spans="2:17" ht="15">
      <c r="B5" s="33"/>
      <c r="C5" s="22"/>
      <c r="D5" s="22"/>
      <c r="E5" s="20"/>
      <c r="F5" s="43"/>
      <c r="G5" s="52"/>
      <c r="H5" s="43"/>
      <c r="I5" s="22"/>
      <c r="J5" s="43"/>
      <c r="K5" s="43"/>
      <c r="L5" s="43"/>
      <c r="M5" s="43"/>
      <c r="N5" s="43"/>
      <c r="Q5" s="42"/>
    </row>
    <row r="6" spans="1:17" ht="15">
      <c r="A6" s="33"/>
      <c r="B6" s="33"/>
      <c r="C6" s="53"/>
      <c r="D6" s="53"/>
      <c r="E6" s="18"/>
      <c r="F6" s="43"/>
      <c r="G6" s="44" t="s">
        <v>0</v>
      </c>
      <c r="H6" s="191">
        <f>SUM(N11:N16)</f>
        <v>0</v>
      </c>
      <c r="I6" s="192"/>
      <c r="Q6" s="42"/>
    </row>
    <row r="7" spans="1:17" ht="15">
      <c r="A7" s="33"/>
      <c r="C7" s="43"/>
      <c r="D7" s="43"/>
      <c r="E7" s="18"/>
      <c r="F7" s="43"/>
      <c r="G7" s="43"/>
      <c r="H7" s="43"/>
      <c r="I7" s="43"/>
      <c r="J7" s="43"/>
      <c r="K7" s="43"/>
      <c r="L7" s="43"/>
      <c r="Q7" s="42"/>
    </row>
    <row r="8" spans="1:17" ht="15">
      <c r="A8" s="33"/>
      <c r="B8" s="54"/>
      <c r="C8" s="55"/>
      <c r="D8" s="55"/>
      <c r="E8" s="56"/>
      <c r="F8" s="55"/>
      <c r="G8" s="55"/>
      <c r="H8" s="55"/>
      <c r="I8" s="55"/>
      <c r="J8" s="55"/>
      <c r="K8" s="55"/>
      <c r="L8" s="55"/>
      <c r="Q8" s="42"/>
    </row>
    <row r="9" spans="2:17" ht="15">
      <c r="B9" s="33"/>
      <c r="E9" s="57"/>
      <c r="Q9" s="42"/>
    </row>
    <row r="10" spans="1:14" s="33" customFormat="1" ht="75.75" customHeight="1">
      <c r="A10" s="24" t="s">
        <v>31</v>
      </c>
      <c r="B10" s="24" t="s">
        <v>14</v>
      </c>
      <c r="C10" s="24" t="s">
        <v>172</v>
      </c>
      <c r="D10" s="24" t="s">
        <v>45</v>
      </c>
      <c r="E10" s="195" t="s">
        <v>47</v>
      </c>
      <c r="F10" s="196"/>
      <c r="G10" s="149" t="s">
        <v>174</v>
      </c>
      <c r="H10" s="24" t="s">
        <v>173</v>
      </c>
      <c r="I10" s="24" t="str">
        <f>B10</f>
        <v>Skład</v>
      </c>
      <c r="J10" s="24" t="s">
        <v>94</v>
      </c>
      <c r="K10" s="24" t="s">
        <v>26</v>
      </c>
      <c r="L10" s="24" t="s">
        <v>27</v>
      </c>
      <c r="M10" s="24" t="s">
        <v>85</v>
      </c>
      <c r="N10" s="24" t="s">
        <v>86</v>
      </c>
    </row>
    <row r="11" spans="1:14" ht="132" customHeight="1">
      <c r="A11" s="78" t="s">
        <v>1</v>
      </c>
      <c r="B11" s="95" t="s">
        <v>204</v>
      </c>
      <c r="C11" s="100" t="s">
        <v>151</v>
      </c>
      <c r="D11" s="100" t="s">
        <v>191</v>
      </c>
      <c r="E11" s="155">
        <v>3000</v>
      </c>
      <c r="F11" s="71" t="s">
        <v>49</v>
      </c>
      <c r="G11" s="59" t="s">
        <v>176</v>
      </c>
      <c r="H11" s="73"/>
      <c r="I11" s="73"/>
      <c r="J11" s="74"/>
      <c r="K11" s="73"/>
      <c r="L11" s="73" t="str">
        <f aca="true" t="shared" si="0" ref="L11:L16">IF(K11=0,"0,00",IF(K11&gt;0,ROUND(E11/K11,2)))</f>
        <v>0,00</v>
      </c>
      <c r="M11" s="73"/>
      <c r="N11" s="79">
        <f aca="true" t="shared" si="1" ref="N11:N16">ROUND(L11*ROUND(M11,2),2)</f>
        <v>0</v>
      </c>
    </row>
    <row r="12" spans="1:17" s="114" customFormat="1" ht="144" customHeight="1">
      <c r="A12" s="78" t="s">
        <v>2</v>
      </c>
      <c r="B12" s="95" t="s">
        <v>204</v>
      </c>
      <c r="C12" s="100" t="s">
        <v>152</v>
      </c>
      <c r="D12" s="100" t="s">
        <v>191</v>
      </c>
      <c r="E12" s="155">
        <v>1000</v>
      </c>
      <c r="F12" s="71" t="s">
        <v>49</v>
      </c>
      <c r="G12" s="59" t="s">
        <v>176</v>
      </c>
      <c r="H12" s="73"/>
      <c r="I12" s="73"/>
      <c r="J12" s="74"/>
      <c r="K12" s="73"/>
      <c r="L12" s="73" t="str">
        <f t="shared" si="0"/>
        <v>0,00</v>
      </c>
      <c r="M12" s="73"/>
      <c r="N12" s="79">
        <f t="shared" si="1"/>
        <v>0</v>
      </c>
      <c r="Q12" s="51"/>
    </row>
    <row r="13" spans="1:17" s="114" customFormat="1" ht="135.75" customHeight="1">
      <c r="A13" s="78" t="s">
        <v>3</v>
      </c>
      <c r="B13" s="95" t="s">
        <v>204</v>
      </c>
      <c r="C13" s="100" t="s">
        <v>153</v>
      </c>
      <c r="D13" s="100" t="s">
        <v>191</v>
      </c>
      <c r="E13" s="155">
        <v>720</v>
      </c>
      <c r="F13" s="71" t="s">
        <v>49</v>
      </c>
      <c r="G13" s="59" t="s">
        <v>176</v>
      </c>
      <c r="H13" s="73"/>
      <c r="I13" s="73"/>
      <c r="J13" s="74"/>
      <c r="K13" s="73"/>
      <c r="L13" s="73" t="str">
        <f t="shared" si="0"/>
        <v>0,00</v>
      </c>
      <c r="M13" s="73"/>
      <c r="N13" s="79">
        <f t="shared" si="1"/>
        <v>0</v>
      </c>
      <c r="Q13" s="51"/>
    </row>
    <row r="14" spans="1:17" s="114" customFormat="1" ht="172.5" customHeight="1">
      <c r="A14" s="78" t="s">
        <v>4</v>
      </c>
      <c r="B14" s="95" t="s">
        <v>205</v>
      </c>
      <c r="C14" s="100" t="s">
        <v>154</v>
      </c>
      <c r="D14" s="100" t="s">
        <v>191</v>
      </c>
      <c r="E14" s="155">
        <v>1200</v>
      </c>
      <c r="F14" s="71" t="s">
        <v>49</v>
      </c>
      <c r="G14" s="59" t="s">
        <v>176</v>
      </c>
      <c r="H14" s="73"/>
      <c r="I14" s="73"/>
      <c r="J14" s="74"/>
      <c r="K14" s="73"/>
      <c r="L14" s="73" t="str">
        <f t="shared" si="0"/>
        <v>0,00</v>
      </c>
      <c r="M14" s="73"/>
      <c r="N14" s="79">
        <f t="shared" si="1"/>
        <v>0</v>
      </c>
      <c r="Q14" s="51"/>
    </row>
    <row r="15" spans="1:17" s="114" customFormat="1" ht="153" customHeight="1">
      <c r="A15" s="78" t="s">
        <v>28</v>
      </c>
      <c r="B15" s="95" t="s">
        <v>205</v>
      </c>
      <c r="C15" s="100" t="s">
        <v>155</v>
      </c>
      <c r="D15" s="100" t="s">
        <v>191</v>
      </c>
      <c r="E15" s="155">
        <v>500</v>
      </c>
      <c r="F15" s="71" t="s">
        <v>49</v>
      </c>
      <c r="G15" s="59" t="s">
        <v>176</v>
      </c>
      <c r="H15" s="73"/>
      <c r="I15" s="73"/>
      <c r="J15" s="74"/>
      <c r="K15" s="73"/>
      <c r="L15" s="73" t="str">
        <f t="shared" si="0"/>
        <v>0,00</v>
      </c>
      <c r="M15" s="73"/>
      <c r="N15" s="79">
        <f t="shared" si="1"/>
        <v>0</v>
      </c>
      <c r="Q15" s="51"/>
    </row>
    <row r="16" spans="1:17" s="114" customFormat="1" ht="177" customHeight="1">
      <c r="A16" s="78" t="s">
        <v>32</v>
      </c>
      <c r="B16" s="95" t="s">
        <v>205</v>
      </c>
      <c r="C16" s="100" t="s">
        <v>207</v>
      </c>
      <c r="D16" s="100" t="s">
        <v>191</v>
      </c>
      <c r="E16" s="155">
        <v>500</v>
      </c>
      <c r="F16" s="71" t="s">
        <v>49</v>
      </c>
      <c r="G16" s="59" t="s">
        <v>176</v>
      </c>
      <c r="H16" s="73"/>
      <c r="I16" s="73"/>
      <c r="J16" s="74"/>
      <c r="K16" s="73"/>
      <c r="L16" s="73" t="str">
        <f t="shared" si="0"/>
        <v>0,00</v>
      </c>
      <c r="M16" s="73"/>
      <c r="N16" s="79">
        <f t="shared" si="1"/>
        <v>0</v>
      </c>
      <c r="Q16" s="51"/>
    </row>
    <row r="17" spans="1:14" ht="15">
      <c r="A17" s="72"/>
      <c r="B17" s="194"/>
      <c r="C17" s="193"/>
      <c r="D17" s="193"/>
      <c r="E17" s="193"/>
      <c r="F17" s="193"/>
      <c r="G17" s="96"/>
      <c r="H17" s="96"/>
      <c r="I17" s="96"/>
      <c r="J17" s="97"/>
      <c r="K17" s="96"/>
      <c r="L17" s="96"/>
      <c r="M17" s="96"/>
      <c r="N17" s="98"/>
    </row>
    <row r="18" spans="1:17" s="114" customFormat="1" ht="15">
      <c r="A18" s="72"/>
      <c r="B18" s="201" t="s">
        <v>156</v>
      </c>
      <c r="C18" s="193"/>
      <c r="D18" s="193"/>
      <c r="E18" s="193"/>
      <c r="F18" s="116"/>
      <c r="G18" s="96"/>
      <c r="H18" s="96"/>
      <c r="I18" s="96"/>
      <c r="J18" s="97"/>
      <c r="K18" s="96"/>
      <c r="L18" s="96"/>
      <c r="M18" s="96"/>
      <c r="N18" s="98"/>
      <c r="Q18" s="51"/>
    </row>
    <row r="19" spans="1:17" s="114" customFormat="1" ht="93.75" customHeight="1">
      <c r="A19" s="72"/>
      <c r="B19" s="202" t="s">
        <v>192</v>
      </c>
      <c r="C19" s="203"/>
      <c r="D19" s="203"/>
      <c r="E19" s="203"/>
      <c r="F19" s="143"/>
      <c r="G19" s="96"/>
      <c r="H19" s="96"/>
      <c r="I19" s="96"/>
      <c r="J19" s="97"/>
      <c r="K19" s="96"/>
      <c r="L19" s="96"/>
      <c r="M19" s="96"/>
      <c r="N19" s="98"/>
      <c r="Q19" s="51"/>
    </row>
    <row r="20" spans="1:17" s="169" customFormat="1" ht="28.5" customHeight="1">
      <c r="A20" s="72"/>
      <c r="B20" s="203" t="s">
        <v>206</v>
      </c>
      <c r="C20" s="203"/>
      <c r="D20" s="203"/>
      <c r="E20" s="203"/>
      <c r="F20" s="203"/>
      <c r="G20" s="203"/>
      <c r="H20" s="203"/>
      <c r="I20" s="96"/>
      <c r="J20" s="97"/>
      <c r="K20" s="96"/>
      <c r="L20" s="96"/>
      <c r="M20" s="96"/>
      <c r="N20" s="98"/>
      <c r="Q20" s="51"/>
    </row>
    <row r="21" spans="2:11" ht="19.5" customHeight="1">
      <c r="B21" s="170" t="s">
        <v>87</v>
      </c>
      <c r="C21" s="170"/>
      <c r="D21" s="170"/>
      <c r="E21" s="170"/>
      <c r="F21" s="170"/>
      <c r="G21" s="170"/>
      <c r="H21" s="170"/>
      <c r="I21" s="170"/>
      <c r="J21" s="170"/>
      <c r="K21" s="170"/>
    </row>
  </sheetData>
  <sheetProtection/>
  <mergeCells count="8">
    <mergeCell ref="G2:I2"/>
    <mergeCell ref="H6:I6"/>
    <mergeCell ref="B21:K21"/>
    <mergeCell ref="B17:F17"/>
    <mergeCell ref="E10:F10"/>
    <mergeCell ref="B18:E18"/>
    <mergeCell ref="B19:E19"/>
    <mergeCell ref="B20:H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view="pageBreakPreview" zoomScale="90" zoomScaleNormal="80" zoomScaleSheetLayoutView="90" zoomScalePageLayoutView="85" workbookViewId="0" topLeftCell="A1">
      <selection activeCell="C4" sqref="C4"/>
    </sheetView>
  </sheetViews>
  <sheetFormatPr defaultColWidth="9.00390625" defaultRowHeight="12.75"/>
  <cols>
    <col min="1" max="1" width="5.375" style="11" customWidth="1"/>
    <col min="2" max="2" width="23.375" style="11" customWidth="1"/>
    <col min="3" max="3" width="25.125" style="11" customWidth="1"/>
    <col min="4" max="4" width="24.375" style="11" customWidth="1"/>
    <col min="5" max="5" width="13.75390625" style="2" customWidth="1"/>
    <col min="6" max="6" width="14.125" style="11" customWidth="1"/>
    <col min="7" max="7" width="36.125" style="11" customWidth="1"/>
    <col min="8" max="8" width="31.00390625" style="11" customWidth="1"/>
    <col min="9" max="9" width="19.25390625" style="11" customWidth="1"/>
    <col min="10" max="10" width="23.25390625" style="11" customWidth="1"/>
    <col min="11" max="12" width="16.125" style="11" customWidth="1"/>
    <col min="13" max="13" width="20.875" style="11" customWidth="1"/>
    <col min="14" max="14" width="18.625" style="11" customWidth="1"/>
    <col min="15" max="15" width="8.00390625" style="11" customWidth="1"/>
    <col min="16" max="16" width="15.875" style="11" customWidth="1"/>
    <col min="17" max="17" width="15.875" style="4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1:20" ht="15">
      <c r="A1" s="42"/>
      <c r="B1" s="48" t="str">
        <f>'formularz oferty'!D4</f>
        <v>DFP.271.96.2023.ADB</v>
      </c>
      <c r="C1" s="42"/>
      <c r="D1" s="42"/>
      <c r="E1" s="49"/>
      <c r="F1" s="42"/>
      <c r="G1" s="42"/>
      <c r="H1" s="42"/>
      <c r="I1" s="42"/>
      <c r="J1" s="42"/>
      <c r="K1" s="42"/>
      <c r="L1" s="42"/>
      <c r="M1" s="42"/>
      <c r="N1" s="50" t="s">
        <v>63</v>
      </c>
      <c r="O1" s="42"/>
      <c r="S1" s="1"/>
      <c r="T1" s="1"/>
    </row>
    <row r="2" spans="1:15" ht="15">
      <c r="A2" s="42"/>
      <c r="B2" s="42"/>
      <c r="C2" s="42"/>
      <c r="D2" s="42"/>
      <c r="E2" s="49"/>
      <c r="F2" s="42"/>
      <c r="G2" s="189"/>
      <c r="H2" s="189"/>
      <c r="I2" s="189"/>
      <c r="J2" s="42"/>
      <c r="K2" s="42"/>
      <c r="L2" s="42"/>
      <c r="M2" s="42"/>
      <c r="N2" s="42"/>
      <c r="O2" s="42"/>
    </row>
    <row r="3" spans="1:15" ht="15">
      <c r="A3" s="42"/>
      <c r="B3" s="42"/>
      <c r="C3" s="42"/>
      <c r="D3" s="42"/>
      <c r="E3" s="49"/>
      <c r="F3" s="42"/>
      <c r="G3" s="42"/>
      <c r="H3" s="42"/>
      <c r="I3" s="42"/>
      <c r="J3" s="42"/>
      <c r="K3" s="42"/>
      <c r="L3" s="42"/>
      <c r="M3" s="42"/>
      <c r="N3" s="50" t="s">
        <v>44</v>
      </c>
      <c r="O3" s="42"/>
    </row>
    <row r="4" spans="1:17" ht="15">
      <c r="A4" s="42"/>
      <c r="B4" s="33" t="s">
        <v>13</v>
      </c>
      <c r="C4" s="45">
        <v>9</v>
      </c>
      <c r="D4" s="22"/>
      <c r="E4" s="20"/>
      <c r="F4" s="43"/>
      <c r="G4" s="52" t="s">
        <v>16</v>
      </c>
      <c r="H4" s="43"/>
      <c r="I4" s="22"/>
      <c r="J4" s="43"/>
      <c r="K4" s="43"/>
      <c r="L4" s="43"/>
      <c r="M4" s="43"/>
      <c r="N4" s="43"/>
      <c r="O4" s="42"/>
      <c r="Q4" s="11"/>
    </row>
    <row r="5" spans="1:17" ht="15">
      <c r="A5" s="42"/>
      <c r="B5" s="33"/>
      <c r="C5" s="22"/>
      <c r="D5" s="22"/>
      <c r="E5" s="20"/>
      <c r="F5" s="43"/>
      <c r="G5" s="52"/>
      <c r="H5" s="43"/>
      <c r="I5" s="22"/>
      <c r="J5" s="43"/>
      <c r="K5" s="43"/>
      <c r="L5" s="43"/>
      <c r="M5" s="43"/>
      <c r="N5" s="43"/>
      <c r="O5" s="42"/>
      <c r="Q5" s="11"/>
    </row>
    <row r="6" spans="1:17" ht="15">
      <c r="A6" s="33"/>
      <c r="B6" s="33"/>
      <c r="C6" s="53"/>
      <c r="D6" s="53"/>
      <c r="E6" s="18"/>
      <c r="F6" s="43"/>
      <c r="G6" s="44" t="s">
        <v>0</v>
      </c>
      <c r="H6" s="191">
        <f>SUM(N11:N15)</f>
        <v>0</v>
      </c>
      <c r="I6" s="192"/>
      <c r="J6" s="42"/>
      <c r="K6" s="42"/>
      <c r="L6" s="42"/>
      <c r="M6" s="42"/>
      <c r="N6" s="42"/>
      <c r="O6" s="42"/>
      <c r="Q6" s="11"/>
    </row>
    <row r="7" spans="1:17" ht="15">
      <c r="A7" s="33"/>
      <c r="B7" s="42"/>
      <c r="C7" s="43"/>
      <c r="D7" s="43"/>
      <c r="E7" s="18"/>
      <c r="F7" s="43"/>
      <c r="G7" s="43"/>
      <c r="H7" s="43"/>
      <c r="I7" s="43"/>
      <c r="J7" s="43"/>
      <c r="K7" s="43"/>
      <c r="L7" s="43"/>
      <c r="M7" s="42"/>
      <c r="N7" s="42"/>
      <c r="O7" s="42"/>
      <c r="Q7" s="11"/>
    </row>
    <row r="8" spans="1:17" ht="15">
      <c r="A8" s="33"/>
      <c r="B8" s="54"/>
      <c r="C8" s="55"/>
      <c r="D8" s="55"/>
      <c r="E8" s="56"/>
      <c r="F8" s="55"/>
      <c r="G8" s="55"/>
      <c r="H8" s="55"/>
      <c r="I8" s="55"/>
      <c r="J8" s="55"/>
      <c r="K8" s="55"/>
      <c r="L8" s="55"/>
      <c r="M8" s="42"/>
      <c r="N8" s="42"/>
      <c r="O8" s="42"/>
      <c r="Q8" s="11"/>
    </row>
    <row r="9" spans="1:17" ht="15">
      <c r="A9" s="42"/>
      <c r="B9" s="33"/>
      <c r="C9" s="42"/>
      <c r="D9" s="42"/>
      <c r="E9" s="57"/>
      <c r="F9" s="42"/>
      <c r="G9" s="42"/>
      <c r="H9" s="42"/>
      <c r="I9" s="42"/>
      <c r="J9" s="42"/>
      <c r="K9" s="42"/>
      <c r="L9" s="42"/>
      <c r="M9" s="42"/>
      <c r="N9" s="42"/>
      <c r="O9" s="42"/>
      <c r="Q9" s="11"/>
    </row>
    <row r="10" spans="1:15" s="12" customFormat="1" ht="75.75" customHeight="1">
      <c r="A10" s="24" t="s">
        <v>31</v>
      </c>
      <c r="B10" s="24" t="s">
        <v>14</v>
      </c>
      <c r="C10" s="24" t="s">
        <v>172</v>
      </c>
      <c r="D10" s="24" t="s">
        <v>45</v>
      </c>
      <c r="E10" s="195" t="s">
        <v>47</v>
      </c>
      <c r="F10" s="196"/>
      <c r="G10" s="149" t="s">
        <v>174</v>
      </c>
      <c r="H10" s="24" t="s">
        <v>173</v>
      </c>
      <c r="I10" s="24" t="str">
        <f>B10</f>
        <v>Skład</v>
      </c>
      <c r="J10" s="24" t="s">
        <v>94</v>
      </c>
      <c r="K10" s="24" t="s">
        <v>26</v>
      </c>
      <c r="L10" s="24" t="s">
        <v>27</v>
      </c>
      <c r="M10" s="24" t="s">
        <v>85</v>
      </c>
      <c r="N10" s="24" t="s">
        <v>86</v>
      </c>
      <c r="O10" s="33"/>
    </row>
    <row r="11" spans="1:15" ht="171.75" customHeight="1">
      <c r="A11" s="78" t="s">
        <v>1</v>
      </c>
      <c r="B11" s="100" t="s">
        <v>157</v>
      </c>
      <c r="C11" s="155" t="s">
        <v>158</v>
      </c>
      <c r="D11" s="161" t="s">
        <v>193</v>
      </c>
      <c r="E11" s="162">
        <v>150</v>
      </c>
      <c r="F11" s="71" t="s">
        <v>49</v>
      </c>
      <c r="G11" s="59" t="s">
        <v>176</v>
      </c>
      <c r="H11" s="73"/>
      <c r="I11" s="73"/>
      <c r="J11" s="74"/>
      <c r="K11" s="73"/>
      <c r="L11" s="73" t="str">
        <f>IF(K11=0,"0,00",IF(K11&gt;0,ROUND(E11/K11,2)))</f>
        <v>0,00</v>
      </c>
      <c r="M11" s="73"/>
      <c r="N11" s="79">
        <f>ROUND(L11*ROUND(M11,2),2)</f>
        <v>0</v>
      </c>
      <c r="O11" s="42"/>
    </row>
    <row r="12" spans="1:17" s="118" customFormat="1" ht="184.5" customHeight="1">
      <c r="A12" s="78" t="s">
        <v>2</v>
      </c>
      <c r="B12" s="100" t="s">
        <v>157</v>
      </c>
      <c r="C12" s="155" t="s">
        <v>159</v>
      </c>
      <c r="D12" s="161" t="s">
        <v>193</v>
      </c>
      <c r="E12" s="162">
        <v>550</v>
      </c>
      <c r="F12" s="71" t="s">
        <v>49</v>
      </c>
      <c r="G12" s="59" t="s">
        <v>176</v>
      </c>
      <c r="H12" s="73"/>
      <c r="I12" s="73"/>
      <c r="J12" s="74"/>
      <c r="K12" s="73"/>
      <c r="L12" s="73" t="str">
        <f>IF(K12=0,"0,00",IF(K12&gt;0,ROUND(E12/K12,2)))</f>
        <v>0,00</v>
      </c>
      <c r="M12" s="73"/>
      <c r="N12" s="79">
        <f>ROUND(L12*ROUND(M12,2),2)</f>
        <v>0</v>
      </c>
      <c r="O12" s="114"/>
      <c r="Q12" s="4"/>
    </row>
    <row r="13" spans="1:17" s="118" customFormat="1" ht="180">
      <c r="A13" s="78" t="s">
        <v>3</v>
      </c>
      <c r="B13" s="100" t="s">
        <v>157</v>
      </c>
      <c r="C13" s="155" t="s">
        <v>160</v>
      </c>
      <c r="D13" s="161" t="s">
        <v>193</v>
      </c>
      <c r="E13" s="162">
        <v>1000</v>
      </c>
      <c r="F13" s="71" t="s">
        <v>49</v>
      </c>
      <c r="G13" s="59" t="s">
        <v>176</v>
      </c>
      <c r="H13" s="73"/>
      <c r="I13" s="73"/>
      <c r="J13" s="74"/>
      <c r="K13" s="73"/>
      <c r="L13" s="73" t="str">
        <f>IF(K13=0,"0,00",IF(K13&gt;0,ROUND(E13/K13,2)))</f>
        <v>0,00</v>
      </c>
      <c r="M13" s="73"/>
      <c r="N13" s="79">
        <f>ROUND(L13*ROUND(M13,2),2)</f>
        <v>0</v>
      </c>
      <c r="O13" s="114"/>
      <c r="Q13" s="4"/>
    </row>
    <row r="14" spans="1:17" s="118" customFormat="1" ht="178.5" customHeight="1">
      <c r="A14" s="78" t="s">
        <v>4</v>
      </c>
      <c r="B14" s="100" t="s">
        <v>157</v>
      </c>
      <c r="C14" s="155" t="s">
        <v>161</v>
      </c>
      <c r="D14" s="161" t="s">
        <v>193</v>
      </c>
      <c r="E14" s="162">
        <v>600</v>
      </c>
      <c r="F14" s="71" t="s">
        <v>49</v>
      </c>
      <c r="G14" s="59" t="s">
        <v>176</v>
      </c>
      <c r="H14" s="73"/>
      <c r="I14" s="73"/>
      <c r="J14" s="74"/>
      <c r="K14" s="73"/>
      <c r="L14" s="73" t="str">
        <f>IF(K14=0,"0,00",IF(K14&gt;0,ROUND(E14/K14,2)))</f>
        <v>0,00</v>
      </c>
      <c r="M14" s="73"/>
      <c r="N14" s="79">
        <f>ROUND(L14*ROUND(M14,2),2)</f>
        <v>0</v>
      </c>
      <c r="O14" s="114"/>
      <c r="Q14" s="4"/>
    </row>
    <row r="15" spans="1:17" s="118" customFormat="1" ht="171.75" customHeight="1">
      <c r="A15" s="78" t="s">
        <v>28</v>
      </c>
      <c r="B15" s="100" t="s">
        <v>162</v>
      </c>
      <c r="C15" s="155" t="s">
        <v>163</v>
      </c>
      <c r="D15" s="161" t="s">
        <v>193</v>
      </c>
      <c r="E15" s="162">
        <v>250</v>
      </c>
      <c r="F15" s="71" t="s">
        <v>49</v>
      </c>
      <c r="G15" s="59" t="s">
        <v>176</v>
      </c>
      <c r="H15" s="73"/>
      <c r="I15" s="73"/>
      <c r="J15" s="74"/>
      <c r="K15" s="73"/>
      <c r="L15" s="73" t="str">
        <f>IF(K15=0,"0,00",IF(K15&gt;0,ROUND(E15/K15,2)))</f>
        <v>0,00</v>
      </c>
      <c r="M15" s="73"/>
      <c r="N15" s="79">
        <f>ROUND(L15*ROUND(M15,2),2)</f>
        <v>0</v>
      </c>
      <c r="O15" s="114"/>
      <c r="Q15" s="4"/>
    </row>
    <row r="16" spans="1:17" s="118" customFormat="1" ht="24.75" customHeight="1">
      <c r="A16" s="72"/>
      <c r="B16" s="129"/>
      <c r="C16" s="121"/>
      <c r="D16" s="130"/>
      <c r="E16" s="131"/>
      <c r="F16" s="122"/>
      <c r="G16" s="96"/>
      <c r="H16" s="96"/>
      <c r="I16" s="96"/>
      <c r="J16" s="97"/>
      <c r="K16" s="96"/>
      <c r="L16" s="96"/>
      <c r="M16" s="96"/>
      <c r="N16" s="98"/>
      <c r="O16" s="114"/>
      <c r="Q16" s="4"/>
    </row>
    <row r="17" spans="1:15" ht="15">
      <c r="A17" s="42"/>
      <c r="B17" s="193" t="s">
        <v>118</v>
      </c>
      <c r="C17" s="193"/>
      <c r="D17" s="204"/>
      <c r="E17" s="204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9.5" customHeight="1">
      <c r="A18" s="42"/>
      <c r="B18" s="170" t="s">
        <v>87</v>
      </c>
      <c r="C18" s="170"/>
      <c r="D18" s="170"/>
      <c r="E18" s="170"/>
      <c r="F18" s="170"/>
      <c r="G18" s="170"/>
      <c r="H18" s="170"/>
      <c r="I18" s="170"/>
      <c r="J18" s="170"/>
      <c r="K18" s="170"/>
      <c r="L18" s="42"/>
      <c r="M18" s="42"/>
      <c r="N18" s="42"/>
      <c r="O18" s="42"/>
    </row>
    <row r="19" spans="1:15" ht="15">
      <c r="A19" s="42"/>
      <c r="B19" s="42"/>
      <c r="C19" s="42"/>
      <c r="D19" s="42"/>
      <c r="E19" s="49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4" ht="15">
      <c r="F24" s="99"/>
    </row>
  </sheetData>
  <sheetProtection/>
  <mergeCells count="6">
    <mergeCell ref="G2:I2"/>
    <mergeCell ref="H6:I6"/>
    <mergeCell ref="B18:K18"/>
    <mergeCell ref="E10:F10"/>
    <mergeCell ref="B17:C17"/>
    <mergeCell ref="D17:E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view="pageBreakPreview" zoomScale="90" zoomScaleNormal="80" zoomScaleSheetLayoutView="90" zoomScalePageLayoutView="85" workbookViewId="0" topLeftCell="A1">
      <selection activeCell="C4" sqref="C4"/>
    </sheetView>
  </sheetViews>
  <sheetFormatPr defaultColWidth="9.00390625" defaultRowHeight="12.75"/>
  <cols>
    <col min="1" max="1" width="5.375" style="42" customWidth="1"/>
    <col min="2" max="2" width="24.375" style="42" customWidth="1"/>
    <col min="3" max="3" width="19.75390625" style="42" customWidth="1"/>
    <col min="4" max="4" width="32.00390625" style="42" customWidth="1"/>
    <col min="5" max="5" width="13.75390625" style="49" customWidth="1"/>
    <col min="6" max="6" width="14.125" style="42" customWidth="1"/>
    <col min="7" max="7" width="36.125" style="42" customWidth="1"/>
    <col min="8" max="8" width="31.00390625" style="42" customWidth="1"/>
    <col min="9" max="9" width="19.25390625" style="42" customWidth="1"/>
    <col min="10" max="10" width="23.25390625" style="42" customWidth="1"/>
    <col min="11" max="12" width="16.125" style="42" customWidth="1"/>
    <col min="13" max="13" width="20.875" style="42" customWidth="1"/>
    <col min="14" max="14" width="18.625" style="42" customWidth="1"/>
    <col min="15" max="15" width="8.00390625" style="42" customWidth="1"/>
    <col min="16" max="16" width="15.875" style="42" customWidth="1"/>
    <col min="17" max="17" width="15.875" style="51" customWidth="1"/>
    <col min="18" max="18" width="15.875" style="42" customWidth="1"/>
    <col min="19" max="20" width="14.25390625" style="42" customWidth="1"/>
    <col min="21" max="21" width="15.25390625" style="42" customWidth="1"/>
    <col min="22" max="16384" width="9.125" style="42" customWidth="1"/>
  </cols>
  <sheetData>
    <row r="1" spans="2:20" ht="15">
      <c r="B1" s="48" t="str">
        <f>'formularz oferty'!D4</f>
        <v>DFP.271.96.2023.ADB</v>
      </c>
      <c r="N1" s="50" t="s">
        <v>63</v>
      </c>
      <c r="S1" s="48"/>
      <c r="T1" s="48"/>
    </row>
    <row r="2" spans="7:9" ht="15">
      <c r="G2" s="189"/>
      <c r="H2" s="189"/>
      <c r="I2" s="189"/>
    </row>
    <row r="3" ht="15">
      <c r="N3" s="50" t="s">
        <v>44</v>
      </c>
    </row>
    <row r="4" spans="2:17" ht="15">
      <c r="B4" s="33" t="s">
        <v>13</v>
      </c>
      <c r="C4" s="45">
        <v>10</v>
      </c>
      <c r="D4" s="22"/>
      <c r="E4" s="20"/>
      <c r="F4" s="43"/>
      <c r="G4" s="52" t="s">
        <v>16</v>
      </c>
      <c r="H4" s="43"/>
      <c r="I4" s="22"/>
      <c r="J4" s="43"/>
      <c r="K4" s="43"/>
      <c r="L4" s="43"/>
      <c r="M4" s="43"/>
      <c r="N4" s="43"/>
      <c r="Q4" s="42"/>
    </row>
    <row r="5" spans="2:17" ht="15">
      <c r="B5" s="33"/>
      <c r="C5" s="22"/>
      <c r="D5" s="22"/>
      <c r="E5" s="20"/>
      <c r="F5" s="43"/>
      <c r="G5" s="52"/>
      <c r="H5" s="43"/>
      <c r="I5" s="22"/>
      <c r="J5" s="43"/>
      <c r="K5" s="43"/>
      <c r="L5" s="43"/>
      <c r="M5" s="43"/>
      <c r="N5" s="43"/>
      <c r="Q5" s="42"/>
    </row>
    <row r="6" spans="1:17" ht="15">
      <c r="A6" s="33"/>
      <c r="B6" s="33"/>
      <c r="C6" s="53"/>
      <c r="D6" s="53"/>
      <c r="E6" s="18"/>
      <c r="F6" s="43"/>
      <c r="G6" s="44" t="s">
        <v>0</v>
      </c>
      <c r="H6" s="191">
        <f>SUM(N11:N11)</f>
        <v>0</v>
      </c>
      <c r="I6" s="192"/>
      <c r="Q6" s="42"/>
    </row>
    <row r="7" spans="1:17" ht="15">
      <c r="A7" s="33"/>
      <c r="C7" s="43"/>
      <c r="D7" s="43"/>
      <c r="E7" s="18"/>
      <c r="F7" s="43"/>
      <c r="G7" s="43"/>
      <c r="H7" s="43"/>
      <c r="I7" s="43"/>
      <c r="J7" s="43"/>
      <c r="K7" s="43"/>
      <c r="L7" s="43"/>
      <c r="Q7" s="42"/>
    </row>
    <row r="8" spans="1:17" ht="15">
      <c r="A8" s="33"/>
      <c r="B8" s="54"/>
      <c r="C8" s="55"/>
      <c r="D8" s="55"/>
      <c r="E8" s="56"/>
      <c r="F8" s="55"/>
      <c r="G8" s="55"/>
      <c r="H8" s="55"/>
      <c r="I8" s="55"/>
      <c r="J8" s="55"/>
      <c r="K8" s="55"/>
      <c r="L8" s="55"/>
      <c r="Q8" s="42"/>
    </row>
    <row r="9" spans="2:17" ht="15">
      <c r="B9" s="33"/>
      <c r="E9" s="57"/>
      <c r="Q9" s="42"/>
    </row>
    <row r="10" spans="1:14" s="33" customFormat="1" ht="75.75" customHeight="1">
      <c r="A10" s="24" t="s">
        <v>31</v>
      </c>
      <c r="B10" s="24" t="s">
        <v>14</v>
      </c>
      <c r="C10" s="24" t="s">
        <v>172</v>
      </c>
      <c r="D10" s="24" t="s">
        <v>45</v>
      </c>
      <c r="E10" s="195" t="s">
        <v>47</v>
      </c>
      <c r="F10" s="196"/>
      <c r="G10" s="149" t="s">
        <v>174</v>
      </c>
      <c r="H10" s="24" t="s">
        <v>173</v>
      </c>
      <c r="I10" s="24" t="str">
        <f>B10</f>
        <v>Skład</v>
      </c>
      <c r="J10" s="24" t="s">
        <v>94</v>
      </c>
      <c r="K10" s="24" t="s">
        <v>26</v>
      </c>
      <c r="L10" s="24" t="s">
        <v>27</v>
      </c>
      <c r="M10" s="24" t="s">
        <v>85</v>
      </c>
      <c r="N10" s="24" t="s">
        <v>86</v>
      </c>
    </row>
    <row r="11" spans="1:14" ht="120">
      <c r="A11" s="78" t="s">
        <v>1</v>
      </c>
      <c r="B11" s="144" t="s">
        <v>164</v>
      </c>
      <c r="C11" s="163" t="s">
        <v>194</v>
      </c>
      <c r="D11" s="163" t="s">
        <v>165</v>
      </c>
      <c r="E11" s="164">
        <v>60</v>
      </c>
      <c r="F11" s="71" t="s">
        <v>49</v>
      </c>
      <c r="G11" s="59" t="s">
        <v>176</v>
      </c>
      <c r="H11" s="73"/>
      <c r="I11" s="73"/>
      <c r="J11" s="74"/>
      <c r="K11" s="73"/>
      <c r="L11" s="73" t="str">
        <f>IF(K11=0,"0,00",IF(K11&gt;0,ROUND(E11/K11,2)))</f>
        <v>0,00</v>
      </c>
      <c r="M11" s="73"/>
      <c r="N11" s="79">
        <f>ROUND(L11*ROUND(M11,2),2)</f>
        <v>0</v>
      </c>
    </row>
    <row r="12" spans="2:5" ht="15">
      <c r="B12" s="170"/>
      <c r="C12" s="170"/>
      <c r="D12" s="170"/>
      <c r="E12" s="170"/>
    </row>
    <row r="13" spans="2:11" ht="19.5" customHeight="1">
      <c r="B13" s="170" t="s">
        <v>87</v>
      </c>
      <c r="C13" s="170"/>
      <c r="D13" s="170"/>
      <c r="E13" s="170"/>
      <c r="F13" s="170"/>
      <c r="G13" s="170"/>
      <c r="H13" s="170"/>
      <c r="I13" s="170"/>
      <c r="J13" s="170"/>
      <c r="K13" s="170"/>
    </row>
  </sheetData>
  <sheetProtection/>
  <mergeCells count="5">
    <mergeCell ref="G2:I2"/>
    <mergeCell ref="H6:I6"/>
    <mergeCell ref="B12:E12"/>
    <mergeCell ref="B13:K13"/>
    <mergeCell ref="E10:F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view="pageBreakPreview" zoomScale="90" zoomScaleNormal="80" zoomScaleSheetLayoutView="90" zoomScalePageLayoutView="85" workbookViewId="0" topLeftCell="A1">
      <selection activeCell="C4" sqref="C4"/>
    </sheetView>
  </sheetViews>
  <sheetFormatPr defaultColWidth="9.00390625" defaultRowHeight="12.75"/>
  <cols>
    <col min="1" max="1" width="5.375" style="11" customWidth="1"/>
    <col min="2" max="2" width="37.875" style="11" customWidth="1"/>
    <col min="3" max="3" width="21.125" style="11" customWidth="1"/>
    <col min="4" max="4" width="22.125" style="11" customWidth="1"/>
    <col min="5" max="5" width="13.75390625" style="2" customWidth="1"/>
    <col min="6" max="6" width="14.125" style="11" customWidth="1"/>
    <col min="7" max="7" width="36.125" style="11" customWidth="1"/>
    <col min="8" max="8" width="31.00390625" style="11" customWidth="1"/>
    <col min="9" max="9" width="19.25390625" style="11" customWidth="1"/>
    <col min="10" max="10" width="23.25390625" style="11" customWidth="1"/>
    <col min="11" max="12" width="16.125" style="11" customWidth="1"/>
    <col min="13" max="13" width="20.875" style="11" customWidth="1"/>
    <col min="14" max="14" width="18.625" style="11" customWidth="1"/>
    <col min="15" max="15" width="8.00390625" style="11" customWidth="1"/>
    <col min="16" max="16" width="15.875" style="11" customWidth="1"/>
    <col min="17" max="17" width="15.875" style="4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1:20" ht="15">
      <c r="A1" s="42"/>
      <c r="B1" s="48" t="str">
        <f>'formularz oferty'!D4</f>
        <v>DFP.271.96.2023.ADB</v>
      </c>
      <c r="C1" s="42"/>
      <c r="D1" s="42"/>
      <c r="E1" s="49"/>
      <c r="F1" s="42"/>
      <c r="G1" s="42"/>
      <c r="H1" s="42"/>
      <c r="I1" s="42"/>
      <c r="J1" s="42"/>
      <c r="K1" s="42"/>
      <c r="L1" s="42"/>
      <c r="M1" s="42"/>
      <c r="N1" s="50" t="s">
        <v>63</v>
      </c>
      <c r="O1" s="42"/>
      <c r="S1" s="1"/>
      <c r="T1" s="1"/>
    </row>
    <row r="2" spans="1:15" ht="15">
      <c r="A2" s="42"/>
      <c r="B2" s="42"/>
      <c r="C2" s="42"/>
      <c r="D2" s="42"/>
      <c r="E2" s="49"/>
      <c r="F2" s="42"/>
      <c r="G2" s="189"/>
      <c r="H2" s="189"/>
      <c r="I2" s="189"/>
      <c r="J2" s="42"/>
      <c r="K2" s="42"/>
      <c r="L2" s="42"/>
      <c r="M2" s="42"/>
      <c r="N2" s="42"/>
      <c r="O2" s="42"/>
    </row>
    <row r="3" spans="1:15" ht="15">
      <c r="A3" s="42"/>
      <c r="B3" s="42"/>
      <c r="C3" s="42"/>
      <c r="D3" s="42"/>
      <c r="E3" s="49"/>
      <c r="F3" s="42"/>
      <c r="G3" s="42"/>
      <c r="H3" s="42"/>
      <c r="I3" s="42"/>
      <c r="J3" s="42"/>
      <c r="K3" s="42"/>
      <c r="L3" s="42"/>
      <c r="M3" s="42"/>
      <c r="N3" s="50" t="s">
        <v>44</v>
      </c>
      <c r="O3" s="42"/>
    </row>
    <row r="4" spans="1:17" ht="15">
      <c r="A4" s="42"/>
      <c r="B4" s="33" t="s">
        <v>13</v>
      </c>
      <c r="C4" s="45">
        <v>11</v>
      </c>
      <c r="D4" s="22"/>
      <c r="E4" s="20"/>
      <c r="F4" s="43"/>
      <c r="G4" s="52" t="s">
        <v>16</v>
      </c>
      <c r="H4" s="43"/>
      <c r="I4" s="22"/>
      <c r="J4" s="43"/>
      <c r="K4" s="43"/>
      <c r="L4" s="43"/>
      <c r="M4" s="43"/>
      <c r="N4" s="43"/>
      <c r="O4" s="42"/>
      <c r="Q4" s="11"/>
    </row>
    <row r="5" spans="1:17" ht="15">
      <c r="A5" s="42"/>
      <c r="B5" s="33"/>
      <c r="C5" s="22"/>
      <c r="D5" s="22"/>
      <c r="E5" s="20"/>
      <c r="F5" s="43"/>
      <c r="G5" s="52"/>
      <c r="H5" s="43"/>
      <c r="I5" s="22"/>
      <c r="J5" s="43"/>
      <c r="K5" s="43"/>
      <c r="L5" s="43"/>
      <c r="M5" s="43"/>
      <c r="N5" s="43"/>
      <c r="O5" s="42"/>
      <c r="Q5" s="11"/>
    </row>
    <row r="6" spans="1:17" ht="15">
      <c r="A6" s="33"/>
      <c r="B6" s="33"/>
      <c r="C6" s="53"/>
      <c r="D6" s="53"/>
      <c r="E6" s="18"/>
      <c r="F6" s="43"/>
      <c r="G6" s="44" t="s">
        <v>0</v>
      </c>
      <c r="H6" s="191">
        <f>SUM(N11:N12)</f>
        <v>0</v>
      </c>
      <c r="I6" s="192"/>
      <c r="J6" s="42"/>
      <c r="K6" s="42"/>
      <c r="L6" s="42"/>
      <c r="M6" s="42"/>
      <c r="N6" s="42"/>
      <c r="O6" s="42"/>
      <c r="Q6" s="11"/>
    </row>
    <row r="7" spans="1:17" ht="15">
      <c r="A7" s="33"/>
      <c r="B7" s="42"/>
      <c r="C7" s="43"/>
      <c r="D7" s="43"/>
      <c r="E7" s="18"/>
      <c r="F7" s="43"/>
      <c r="G7" s="43"/>
      <c r="H7" s="43"/>
      <c r="I7" s="43"/>
      <c r="J7" s="43"/>
      <c r="K7" s="43"/>
      <c r="L7" s="43"/>
      <c r="M7" s="42"/>
      <c r="N7" s="42"/>
      <c r="O7" s="42"/>
      <c r="Q7" s="11"/>
    </row>
    <row r="8" spans="1:17" ht="15">
      <c r="A8" s="33"/>
      <c r="B8" s="54"/>
      <c r="C8" s="55"/>
      <c r="D8" s="55"/>
      <c r="E8" s="56"/>
      <c r="F8" s="55"/>
      <c r="G8" s="55"/>
      <c r="H8" s="55"/>
      <c r="I8" s="55"/>
      <c r="J8" s="55"/>
      <c r="K8" s="55"/>
      <c r="L8" s="55"/>
      <c r="M8" s="42"/>
      <c r="N8" s="42"/>
      <c r="O8" s="42"/>
      <c r="Q8" s="11"/>
    </row>
    <row r="9" spans="1:17" ht="15">
      <c r="A9" s="42"/>
      <c r="B9" s="33"/>
      <c r="C9" s="42"/>
      <c r="D9" s="42"/>
      <c r="E9" s="57"/>
      <c r="F9" s="42"/>
      <c r="G9" s="42"/>
      <c r="H9" s="42"/>
      <c r="I9" s="42"/>
      <c r="J9" s="42"/>
      <c r="K9" s="42"/>
      <c r="L9" s="42"/>
      <c r="M9" s="42"/>
      <c r="N9" s="42"/>
      <c r="O9" s="42"/>
      <c r="Q9" s="11"/>
    </row>
    <row r="10" spans="1:15" s="12" customFormat="1" ht="75.75" customHeight="1">
      <c r="A10" s="24" t="s">
        <v>31</v>
      </c>
      <c r="B10" s="24" t="s">
        <v>14</v>
      </c>
      <c r="C10" s="24" t="s">
        <v>172</v>
      </c>
      <c r="D10" s="24" t="s">
        <v>45</v>
      </c>
      <c r="E10" s="195" t="s">
        <v>47</v>
      </c>
      <c r="F10" s="196"/>
      <c r="G10" s="149" t="s">
        <v>174</v>
      </c>
      <c r="H10" s="24" t="s">
        <v>173</v>
      </c>
      <c r="I10" s="24" t="str">
        <f>B10</f>
        <v>Skład</v>
      </c>
      <c r="J10" s="24" t="s">
        <v>94</v>
      </c>
      <c r="K10" s="24" t="s">
        <v>26</v>
      </c>
      <c r="L10" s="24" t="s">
        <v>27</v>
      </c>
      <c r="M10" s="24" t="s">
        <v>85</v>
      </c>
      <c r="N10" s="24" t="s">
        <v>86</v>
      </c>
      <c r="O10" s="33"/>
    </row>
    <row r="11" spans="1:15" ht="60">
      <c r="A11" s="78" t="s">
        <v>1</v>
      </c>
      <c r="B11" s="100" t="s">
        <v>196</v>
      </c>
      <c r="C11" s="100" t="s">
        <v>166</v>
      </c>
      <c r="D11" s="100" t="s">
        <v>195</v>
      </c>
      <c r="E11" s="165">
        <v>1400</v>
      </c>
      <c r="F11" s="71" t="s">
        <v>49</v>
      </c>
      <c r="G11" s="59" t="s">
        <v>176</v>
      </c>
      <c r="H11" s="73"/>
      <c r="I11" s="73"/>
      <c r="J11" s="74"/>
      <c r="K11" s="73"/>
      <c r="L11" s="73" t="str">
        <f>IF(K11=0,"0,00",IF(K11&gt;0,ROUND(E11/K11,2)))</f>
        <v>0,00</v>
      </c>
      <c r="M11" s="73"/>
      <c r="N11" s="79">
        <f>ROUND(L11*ROUND(M11,2),2)</f>
        <v>0</v>
      </c>
      <c r="O11" s="42"/>
    </row>
    <row r="12" spans="1:15" ht="60">
      <c r="A12" s="78" t="s">
        <v>2</v>
      </c>
      <c r="B12" s="100" t="s">
        <v>196</v>
      </c>
      <c r="C12" s="100" t="s">
        <v>167</v>
      </c>
      <c r="D12" s="100" t="s">
        <v>195</v>
      </c>
      <c r="E12" s="165">
        <v>1000</v>
      </c>
      <c r="F12" s="71" t="s">
        <v>49</v>
      </c>
      <c r="G12" s="59" t="s">
        <v>176</v>
      </c>
      <c r="H12" s="73"/>
      <c r="I12" s="73"/>
      <c r="J12" s="74"/>
      <c r="K12" s="73"/>
      <c r="L12" s="73" t="str">
        <f>IF(K12=0,"0,00",IF(K12&gt;0,ROUND(E12/K12,2)))</f>
        <v>0,00</v>
      </c>
      <c r="M12" s="73"/>
      <c r="N12" s="79">
        <f>ROUND(L12*ROUND(M12,2),2)</f>
        <v>0</v>
      </c>
      <c r="O12" s="42"/>
    </row>
    <row r="13" spans="1:17" s="47" customFormat="1" ht="15">
      <c r="A13" s="72"/>
      <c r="B13" s="101"/>
      <c r="C13" s="101"/>
      <c r="D13" s="75"/>
      <c r="E13" s="102"/>
      <c r="F13" s="103"/>
      <c r="G13" s="96"/>
      <c r="H13" s="96"/>
      <c r="I13" s="96"/>
      <c r="J13" s="97"/>
      <c r="K13" s="96"/>
      <c r="L13" s="96"/>
      <c r="M13" s="96"/>
      <c r="N13" s="98"/>
      <c r="O13" s="42"/>
      <c r="Q13" s="4"/>
    </row>
    <row r="14" spans="1:17" s="118" customFormat="1" ht="15">
      <c r="A14" s="72"/>
      <c r="B14" s="193" t="s">
        <v>118</v>
      </c>
      <c r="C14" s="193"/>
      <c r="D14" s="129"/>
      <c r="E14" s="145"/>
      <c r="F14" s="103"/>
      <c r="G14" s="96"/>
      <c r="H14" s="96"/>
      <c r="I14" s="96"/>
      <c r="J14" s="97"/>
      <c r="K14" s="96"/>
      <c r="L14" s="96"/>
      <c r="M14" s="96"/>
      <c r="N14" s="98"/>
      <c r="O14" s="114"/>
      <c r="Q14" s="4"/>
    </row>
    <row r="15" spans="1:15" ht="19.5" customHeight="1">
      <c r="A15" s="42"/>
      <c r="B15" s="170" t="s">
        <v>87</v>
      </c>
      <c r="C15" s="170"/>
      <c r="D15" s="170"/>
      <c r="E15" s="170"/>
      <c r="F15" s="170"/>
      <c r="G15" s="170"/>
      <c r="H15" s="170"/>
      <c r="I15" s="170"/>
      <c r="J15" s="170"/>
      <c r="K15" s="170"/>
      <c r="L15" s="42"/>
      <c r="M15" s="42"/>
      <c r="N15" s="42"/>
      <c r="O15" s="42"/>
    </row>
    <row r="16" spans="1:15" ht="15">
      <c r="A16" s="42"/>
      <c r="B16" s="42"/>
      <c r="C16" s="42"/>
      <c r="D16" s="42"/>
      <c r="E16" s="49"/>
      <c r="F16" s="42"/>
      <c r="G16" s="42"/>
      <c r="H16" s="42"/>
      <c r="I16" s="42"/>
      <c r="J16" s="42"/>
      <c r="K16" s="42"/>
      <c r="L16" s="42"/>
      <c r="M16" s="42"/>
      <c r="N16" s="42"/>
      <c r="O16" s="42"/>
    </row>
  </sheetData>
  <sheetProtection/>
  <mergeCells count="5">
    <mergeCell ref="G2:I2"/>
    <mergeCell ref="H6:I6"/>
    <mergeCell ref="B15:K15"/>
    <mergeCell ref="E10:F10"/>
    <mergeCell ref="B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view="pageBreakPreview" zoomScale="90" zoomScaleNormal="80" zoomScaleSheetLayoutView="90" zoomScalePageLayoutView="85" workbookViewId="0" topLeftCell="A1">
      <selection activeCell="C4" sqref="C4"/>
    </sheetView>
  </sheetViews>
  <sheetFormatPr defaultColWidth="9.00390625" defaultRowHeight="12.75"/>
  <cols>
    <col min="1" max="1" width="5.375" style="11" customWidth="1"/>
    <col min="2" max="2" width="32.875" style="11" customWidth="1"/>
    <col min="3" max="3" width="19.25390625" style="11" customWidth="1"/>
    <col min="4" max="4" width="23.00390625" style="11" customWidth="1"/>
    <col min="5" max="5" width="13.75390625" style="2" customWidth="1"/>
    <col min="6" max="6" width="14.125" style="11" customWidth="1"/>
    <col min="7" max="7" width="36.125" style="11" customWidth="1"/>
    <col min="8" max="8" width="31.00390625" style="11" customWidth="1"/>
    <col min="9" max="9" width="19.25390625" style="11" customWidth="1"/>
    <col min="10" max="10" width="23.25390625" style="11" customWidth="1"/>
    <col min="11" max="12" width="16.125" style="11" customWidth="1"/>
    <col min="13" max="13" width="20.875" style="11" customWidth="1"/>
    <col min="14" max="14" width="18.625" style="11" customWidth="1"/>
    <col min="15" max="15" width="8.00390625" style="11" customWidth="1"/>
    <col min="16" max="16" width="15.875" style="11" customWidth="1"/>
    <col min="17" max="17" width="15.875" style="4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1" t="str">
        <f>'formularz oferty'!D4</f>
        <v>DFP.271.96.2023.ADB</v>
      </c>
      <c r="N1" s="3" t="s">
        <v>63</v>
      </c>
      <c r="S1" s="1"/>
      <c r="T1" s="1"/>
    </row>
    <row r="2" spans="7:9" ht="15">
      <c r="G2" s="205"/>
      <c r="H2" s="205"/>
      <c r="I2" s="205"/>
    </row>
    <row r="3" ht="15">
      <c r="N3" s="3" t="s">
        <v>44</v>
      </c>
    </row>
    <row r="4" spans="1:17" ht="15.75">
      <c r="A4" s="80"/>
      <c r="B4" s="82" t="s">
        <v>13</v>
      </c>
      <c r="C4" s="83">
        <v>12</v>
      </c>
      <c r="D4" s="84"/>
      <c r="E4" s="85"/>
      <c r="F4" s="86"/>
      <c r="G4" s="87" t="s">
        <v>16</v>
      </c>
      <c r="H4" s="86"/>
      <c r="I4" s="84"/>
      <c r="J4" s="86"/>
      <c r="K4" s="86"/>
      <c r="L4" s="86"/>
      <c r="M4" s="86"/>
      <c r="N4" s="86"/>
      <c r="O4" s="80"/>
      <c r="Q4" s="11"/>
    </row>
    <row r="5" spans="1:17" ht="15.75">
      <c r="A5" s="80"/>
      <c r="B5" s="82"/>
      <c r="C5" s="84"/>
      <c r="D5" s="84"/>
      <c r="E5" s="85"/>
      <c r="F5" s="86"/>
      <c r="G5" s="87"/>
      <c r="H5" s="86"/>
      <c r="I5" s="84"/>
      <c r="J5" s="86"/>
      <c r="K5" s="86"/>
      <c r="L5" s="86"/>
      <c r="M5" s="86"/>
      <c r="N5" s="86"/>
      <c r="O5" s="80"/>
      <c r="Q5" s="11"/>
    </row>
    <row r="6" spans="1:17" ht="15.75">
      <c r="A6" s="82"/>
      <c r="B6" s="82"/>
      <c r="C6" s="88"/>
      <c r="D6" s="88"/>
      <c r="E6" s="89"/>
      <c r="F6" s="86"/>
      <c r="G6" s="90" t="s">
        <v>0</v>
      </c>
      <c r="H6" s="206">
        <f>SUM(N11:N13)</f>
        <v>0</v>
      </c>
      <c r="I6" s="207"/>
      <c r="J6" s="80"/>
      <c r="K6" s="80"/>
      <c r="L6" s="80"/>
      <c r="M6" s="80"/>
      <c r="N6" s="80"/>
      <c r="O6" s="80"/>
      <c r="Q6" s="11"/>
    </row>
    <row r="7" spans="1:17" ht="15.75">
      <c r="A7" s="82"/>
      <c r="B7" s="80"/>
      <c r="C7" s="86"/>
      <c r="D7" s="86"/>
      <c r="E7" s="89"/>
      <c r="F7" s="86"/>
      <c r="G7" s="86"/>
      <c r="H7" s="86"/>
      <c r="I7" s="86"/>
      <c r="J7" s="86"/>
      <c r="K7" s="86"/>
      <c r="L7" s="86"/>
      <c r="M7" s="80"/>
      <c r="N7" s="80"/>
      <c r="O7" s="80"/>
      <c r="Q7" s="11"/>
    </row>
    <row r="8" spans="1:17" ht="15.75">
      <c r="A8" s="82"/>
      <c r="B8" s="91"/>
      <c r="C8" s="92"/>
      <c r="D8" s="92"/>
      <c r="E8" s="93"/>
      <c r="F8" s="92"/>
      <c r="G8" s="92"/>
      <c r="H8" s="92"/>
      <c r="I8" s="92"/>
      <c r="J8" s="92"/>
      <c r="K8" s="92"/>
      <c r="L8" s="92"/>
      <c r="M8" s="80"/>
      <c r="N8" s="80"/>
      <c r="O8" s="80"/>
      <c r="Q8" s="11"/>
    </row>
    <row r="9" spans="1:17" ht="15.75">
      <c r="A9" s="80"/>
      <c r="B9" s="82"/>
      <c r="C9" s="80"/>
      <c r="D9" s="80"/>
      <c r="E9" s="94"/>
      <c r="F9" s="80"/>
      <c r="G9" s="80"/>
      <c r="H9" s="80"/>
      <c r="I9" s="80"/>
      <c r="J9" s="80"/>
      <c r="K9" s="80"/>
      <c r="L9" s="80"/>
      <c r="M9" s="80"/>
      <c r="N9" s="80"/>
      <c r="O9" s="80"/>
      <c r="Q9" s="11"/>
    </row>
    <row r="10" spans="1:15" s="12" customFormat="1" ht="75.75" customHeight="1">
      <c r="A10" s="24" t="s">
        <v>31</v>
      </c>
      <c r="B10" s="24" t="s">
        <v>14</v>
      </c>
      <c r="C10" s="24" t="s">
        <v>172</v>
      </c>
      <c r="D10" s="24" t="s">
        <v>45</v>
      </c>
      <c r="E10" s="195" t="s">
        <v>47</v>
      </c>
      <c r="F10" s="196"/>
      <c r="G10" s="149" t="s">
        <v>174</v>
      </c>
      <c r="H10" s="24" t="s">
        <v>173</v>
      </c>
      <c r="I10" s="24" t="str">
        <f>B10</f>
        <v>Skład</v>
      </c>
      <c r="J10" s="24" t="s">
        <v>94</v>
      </c>
      <c r="K10" s="24" t="s">
        <v>26</v>
      </c>
      <c r="L10" s="24" t="s">
        <v>27</v>
      </c>
      <c r="M10" s="24" t="s">
        <v>85</v>
      </c>
      <c r="N10" s="24" t="s">
        <v>86</v>
      </c>
      <c r="O10" s="82"/>
    </row>
    <row r="11" spans="1:15" ht="71.25" customHeight="1">
      <c r="A11" s="78" t="s">
        <v>1</v>
      </c>
      <c r="B11" s="166" t="s">
        <v>197</v>
      </c>
      <c r="C11" s="167" t="s">
        <v>89</v>
      </c>
      <c r="D11" s="166" t="s">
        <v>90</v>
      </c>
      <c r="E11" s="165">
        <v>4200</v>
      </c>
      <c r="F11" s="71" t="s">
        <v>49</v>
      </c>
      <c r="G11" s="59" t="s">
        <v>176</v>
      </c>
      <c r="H11" s="73"/>
      <c r="I11" s="73"/>
      <c r="J11" s="74"/>
      <c r="K11" s="73"/>
      <c r="L11" s="73" t="str">
        <f>IF(K11=0,"0,00",IF(K11&gt;0,ROUND(E11/K11,2)))</f>
        <v>0,00</v>
      </c>
      <c r="M11" s="73"/>
      <c r="N11" s="79">
        <f>ROUND(L11*ROUND(M11,2),2)</f>
        <v>0</v>
      </c>
      <c r="O11" s="80"/>
    </row>
    <row r="12" spans="1:17" s="118" customFormat="1" ht="71.25" customHeight="1">
      <c r="A12" s="78" t="s">
        <v>2</v>
      </c>
      <c r="B12" s="166" t="s">
        <v>197</v>
      </c>
      <c r="C12" s="166" t="s">
        <v>91</v>
      </c>
      <c r="D12" s="166" t="s">
        <v>90</v>
      </c>
      <c r="E12" s="168">
        <v>100</v>
      </c>
      <c r="F12" s="71" t="s">
        <v>49</v>
      </c>
      <c r="G12" s="59" t="s">
        <v>176</v>
      </c>
      <c r="H12" s="73"/>
      <c r="I12" s="73"/>
      <c r="J12" s="74"/>
      <c r="K12" s="73"/>
      <c r="L12" s="73" t="str">
        <f>IF(K12=0,"0,00",IF(K12&gt;0,ROUND(E12/K12,2)))</f>
        <v>0,00</v>
      </c>
      <c r="M12" s="73"/>
      <c r="N12" s="79">
        <f>ROUND(L12*ROUND(M12,2),2)</f>
        <v>0</v>
      </c>
      <c r="O12" s="80"/>
      <c r="Q12" s="4"/>
    </row>
    <row r="13" spans="1:15" ht="73.5" customHeight="1">
      <c r="A13" s="119" t="s">
        <v>3</v>
      </c>
      <c r="B13" s="166" t="s">
        <v>197</v>
      </c>
      <c r="C13" s="166" t="s">
        <v>92</v>
      </c>
      <c r="D13" s="166" t="s">
        <v>90</v>
      </c>
      <c r="E13" s="168">
        <v>1800</v>
      </c>
      <c r="F13" s="71" t="s">
        <v>49</v>
      </c>
      <c r="G13" s="59" t="s">
        <v>176</v>
      </c>
      <c r="H13" s="150"/>
      <c r="I13" s="119"/>
      <c r="J13" s="119"/>
      <c r="K13" s="119"/>
      <c r="L13" s="73" t="str">
        <f>IF(K13=0,"0,00",IF(K13&gt;0,ROUND(E13/K13,2)))</f>
        <v>0,00</v>
      </c>
      <c r="M13" s="119"/>
      <c r="N13" s="79">
        <f>ROUND(L13*ROUND(M13,2),2)</f>
        <v>0</v>
      </c>
      <c r="O13" s="80"/>
    </row>
    <row r="14" spans="1:17" s="47" customFormat="1" ht="15.75">
      <c r="A14" s="80"/>
      <c r="B14" s="209"/>
      <c r="C14" s="209"/>
      <c r="D14" s="209"/>
      <c r="E14" s="209"/>
      <c r="F14" s="209"/>
      <c r="G14" s="209"/>
      <c r="H14" s="209"/>
      <c r="I14" s="80"/>
      <c r="J14" s="80"/>
      <c r="K14" s="80"/>
      <c r="L14" s="80"/>
      <c r="M14" s="80"/>
      <c r="N14" s="80"/>
      <c r="O14" s="80"/>
      <c r="Q14" s="4"/>
    </row>
    <row r="15" spans="1:17" s="118" customFormat="1" ht="15.75">
      <c r="A15" s="80"/>
      <c r="B15" s="193" t="s">
        <v>118</v>
      </c>
      <c r="C15" s="193"/>
      <c r="D15" s="115"/>
      <c r="E15" s="115"/>
      <c r="F15" s="115"/>
      <c r="G15" s="115"/>
      <c r="H15" s="115"/>
      <c r="I15" s="80"/>
      <c r="J15" s="80"/>
      <c r="K15" s="80"/>
      <c r="L15" s="80"/>
      <c r="M15" s="80"/>
      <c r="N15" s="80"/>
      <c r="O15" s="80"/>
      <c r="Q15" s="4"/>
    </row>
    <row r="16" spans="1:15" ht="19.5" customHeight="1">
      <c r="A16" s="80"/>
      <c r="B16" s="208" t="s">
        <v>88</v>
      </c>
      <c r="C16" s="208"/>
      <c r="D16" s="208"/>
      <c r="E16" s="208"/>
      <c r="F16" s="208"/>
      <c r="G16" s="208"/>
      <c r="H16" s="208"/>
      <c r="I16" s="208"/>
      <c r="J16" s="208"/>
      <c r="K16" s="208"/>
      <c r="L16" s="80"/>
      <c r="M16" s="80"/>
      <c r="N16" s="80"/>
      <c r="O16" s="80"/>
    </row>
    <row r="17" spans="1:15" ht="15.75">
      <c r="A17" s="80"/>
      <c r="B17" s="80"/>
      <c r="C17" s="80"/>
      <c r="D17" s="80"/>
      <c r="E17" s="81"/>
      <c r="F17" s="80"/>
      <c r="G17" s="80"/>
      <c r="H17" s="80"/>
      <c r="I17" s="80"/>
      <c r="J17" s="80"/>
      <c r="K17" s="80"/>
      <c r="L17" s="80"/>
      <c r="M17" s="80"/>
      <c r="N17" s="80"/>
      <c r="O17" s="80"/>
    </row>
  </sheetData>
  <sheetProtection/>
  <mergeCells count="6">
    <mergeCell ref="G2:I2"/>
    <mergeCell ref="H6:I6"/>
    <mergeCell ref="B16:K16"/>
    <mergeCell ref="B14:H14"/>
    <mergeCell ref="E10:F10"/>
    <mergeCell ref="B15:C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view="pageBreakPreview" zoomScale="80" zoomScaleNormal="80" zoomScaleSheetLayoutView="80" zoomScalePageLayoutView="85" workbookViewId="0" topLeftCell="A1">
      <selection activeCell="C4" sqref="C4"/>
    </sheetView>
  </sheetViews>
  <sheetFormatPr defaultColWidth="9.00390625" defaultRowHeight="12.75"/>
  <cols>
    <col min="1" max="1" width="5.375" style="42" customWidth="1"/>
    <col min="2" max="2" width="25.75390625" style="42" customWidth="1"/>
    <col min="3" max="4" width="25.25390625" style="42" customWidth="1"/>
    <col min="5" max="5" width="13.75390625" style="49" customWidth="1"/>
    <col min="6" max="6" width="14.125" style="42" customWidth="1"/>
    <col min="7" max="7" width="36.125" style="42" customWidth="1"/>
    <col min="8" max="8" width="31.00390625" style="42" customWidth="1"/>
    <col min="9" max="9" width="19.25390625" style="42" customWidth="1"/>
    <col min="10" max="10" width="23.25390625" style="42" customWidth="1"/>
    <col min="11" max="12" width="16.125" style="42" customWidth="1"/>
    <col min="13" max="13" width="20.875" style="42" customWidth="1"/>
    <col min="14" max="14" width="18.625" style="42" customWidth="1"/>
    <col min="15" max="15" width="8.00390625" style="42" customWidth="1"/>
    <col min="16" max="16" width="15.875" style="42" customWidth="1"/>
    <col min="17" max="17" width="15.875" style="51" customWidth="1"/>
    <col min="18" max="18" width="15.875" style="42" customWidth="1"/>
    <col min="19" max="20" width="14.25390625" style="42" customWidth="1"/>
    <col min="21" max="21" width="15.25390625" style="42" customWidth="1"/>
    <col min="22" max="16384" width="9.125" style="42" customWidth="1"/>
  </cols>
  <sheetData>
    <row r="1" spans="2:20" ht="15">
      <c r="B1" s="48" t="str">
        <f>'formularz oferty'!D4</f>
        <v>DFP.271.96.2023.ADB</v>
      </c>
      <c r="N1" s="50" t="s">
        <v>63</v>
      </c>
      <c r="S1" s="48"/>
      <c r="T1" s="48"/>
    </row>
    <row r="2" spans="7:9" ht="15">
      <c r="G2" s="189"/>
      <c r="H2" s="189"/>
      <c r="I2" s="189"/>
    </row>
    <row r="3" ht="15">
      <c r="N3" s="50" t="s">
        <v>44</v>
      </c>
    </row>
    <row r="4" spans="2:17" ht="15">
      <c r="B4" s="33" t="s">
        <v>13</v>
      </c>
      <c r="C4" s="45">
        <v>13</v>
      </c>
      <c r="D4" s="22"/>
      <c r="E4" s="20"/>
      <c r="F4" s="43"/>
      <c r="G4" s="52" t="s">
        <v>16</v>
      </c>
      <c r="H4" s="43"/>
      <c r="I4" s="22"/>
      <c r="J4" s="43"/>
      <c r="K4" s="43"/>
      <c r="L4" s="43"/>
      <c r="M4" s="43"/>
      <c r="N4" s="43"/>
      <c r="Q4" s="42"/>
    </row>
    <row r="5" spans="2:17" ht="15">
      <c r="B5" s="33"/>
      <c r="C5" s="22"/>
      <c r="D5" s="22"/>
      <c r="E5" s="20"/>
      <c r="F5" s="43"/>
      <c r="G5" s="52"/>
      <c r="H5" s="43"/>
      <c r="I5" s="22"/>
      <c r="J5" s="43"/>
      <c r="K5" s="43"/>
      <c r="L5" s="43"/>
      <c r="M5" s="43"/>
      <c r="N5" s="43"/>
      <c r="Q5" s="42"/>
    </row>
    <row r="6" spans="1:17" ht="15">
      <c r="A6" s="33"/>
      <c r="B6" s="33"/>
      <c r="C6" s="53"/>
      <c r="D6" s="53"/>
      <c r="E6" s="18"/>
      <c r="F6" s="43"/>
      <c r="G6" s="44" t="s">
        <v>0</v>
      </c>
      <c r="H6" s="191">
        <f>SUM(N11:N11)</f>
        <v>0</v>
      </c>
      <c r="I6" s="192"/>
      <c r="Q6" s="42"/>
    </row>
    <row r="7" spans="1:17" ht="15">
      <c r="A7" s="33"/>
      <c r="C7" s="43"/>
      <c r="D7" s="43"/>
      <c r="E7" s="18"/>
      <c r="F7" s="43"/>
      <c r="G7" s="43"/>
      <c r="H7" s="43"/>
      <c r="I7" s="43"/>
      <c r="J7" s="43"/>
      <c r="K7" s="43"/>
      <c r="L7" s="43"/>
      <c r="Q7" s="42"/>
    </row>
    <row r="8" spans="1:17" ht="15">
      <c r="A8" s="33"/>
      <c r="B8" s="54"/>
      <c r="C8" s="55"/>
      <c r="D8" s="55"/>
      <c r="E8" s="56"/>
      <c r="F8" s="55"/>
      <c r="G8" s="55"/>
      <c r="H8" s="55"/>
      <c r="I8" s="55"/>
      <c r="J8" s="55"/>
      <c r="K8" s="55"/>
      <c r="L8" s="55"/>
      <c r="Q8" s="42"/>
    </row>
    <row r="9" spans="2:17" ht="15">
      <c r="B9" s="33"/>
      <c r="E9" s="57"/>
      <c r="Q9" s="42"/>
    </row>
    <row r="10" spans="1:14" s="33" customFormat="1" ht="75.75" customHeight="1">
      <c r="A10" s="24" t="s">
        <v>31</v>
      </c>
      <c r="B10" s="24" t="s">
        <v>14</v>
      </c>
      <c r="C10" s="24" t="s">
        <v>170</v>
      </c>
      <c r="D10" s="24" t="s">
        <v>45</v>
      </c>
      <c r="E10" s="195" t="s">
        <v>47</v>
      </c>
      <c r="F10" s="196"/>
      <c r="G10" s="24" t="str">
        <f>"Nazwa handlowa /
"&amp;C10&amp;" / 
"&amp;D10</f>
        <v>Nazwa handlowa /
Dawka  / 
Postać/ Opakowanie</v>
      </c>
      <c r="H10" s="24" t="s">
        <v>173</v>
      </c>
      <c r="I10" s="24" t="str">
        <f>B10</f>
        <v>Skład</v>
      </c>
      <c r="J10" s="24" t="s">
        <v>94</v>
      </c>
      <c r="K10" s="24" t="s">
        <v>26</v>
      </c>
      <c r="L10" s="24" t="s">
        <v>27</v>
      </c>
      <c r="M10" s="24" t="s">
        <v>85</v>
      </c>
      <c r="N10" s="24" t="s">
        <v>86</v>
      </c>
    </row>
    <row r="11" spans="1:14" ht="60">
      <c r="A11" s="78" t="s">
        <v>1</v>
      </c>
      <c r="B11" s="69" t="s">
        <v>168</v>
      </c>
      <c r="C11" s="100" t="s">
        <v>199</v>
      </c>
      <c r="D11" s="70" t="s">
        <v>169</v>
      </c>
      <c r="E11" s="165">
        <v>150</v>
      </c>
      <c r="F11" s="71" t="s">
        <v>198</v>
      </c>
      <c r="G11" s="59" t="s">
        <v>171</v>
      </c>
      <c r="H11" s="73"/>
      <c r="I11" s="73"/>
      <c r="J11" s="74"/>
      <c r="K11" s="73"/>
      <c r="L11" s="73"/>
      <c r="M11" s="73"/>
      <c r="N11" s="79">
        <f>ROUND(L11*ROUND(M11,2),2)</f>
        <v>0</v>
      </c>
    </row>
    <row r="12" spans="1:14" ht="15">
      <c r="A12" s="72"/>
      <c r="B12" s="104"/>
      <c r="C12" s="104"/>
      <c r="D12" s="104"/>
      <c r="E12" s="105"/>
      <c r="F12" s="103"/>
      <c r="G12" s="96"/>
      <c r="H12" s="96"/>
      <c r="I12" s="96"/>
      <c r="J12" s="97"/>
      <c r="K12" s="96"/>
      <c r="L12" s="96"/>
      <c r="M12" s="96"/>
      <c r="N12" s="98"/>
    </row>
    <row r="13" spans="1:17" s="114" customFormat="1" ht="15">
      <c r="A13" s="72"/>
      <c r="B13" s="148"/>
      <c r="C13" s="104"/>
      <c r="D13" s="104"/>
      <c r="E13" s="105"/>
      <c r="F13" s="103"/>
      <c r="G13" s="96"/>
      <c r="H13" s="96"/>
      <c r="I13" s="96"/>
      <c r="J13" s="97"/>
      <c r="K13" s="96"/>
      <c r="L13" s="96"/>
      <c r="M13" s="96"/>
      <c r="N13" s="98"/>
      <c r="Q13" s="51"/>
    </row>
    <row r="14" spans="2:11" ht="19.5" customHeight="1">
      <c r="B14" s="170" t="s">
        <v>87</v>
      </c>
      <c r="C14" s="170"/>
      <c r="D14" s="170"/>
      <c r="E14" s="170"/>
      <c r="F14" s="170"/>
      <c r="G14" s="170"/>
      <c r="H14" s="170"/>
      <c r="I14" s="170"/>
      <c r="J14" s="170"/>
      <c r="K14" s="170"/>
    </row>
  </sheetData>
  <sheetProtection/>
  <mergeCells count="4">
    <mergeCell ref="G2:I2"/>
    <mergeCell ref="H6:I6"/>
    <mergeCell ref="B14:K14"/>
    <mergeCell ref="E10:F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5"/>
  <sheetViews>
    <sheetView view="pageBreakPreview" zoomScale="90" zoomScaleSheetLayoutView="90" zoomScalePageLayoutView="0" workbookViewId="0" topLeftCell="A1">
      <selection activeCell="B18" sqref="B18"/>
    </sheetView>
  </sheetViews>
  <sheetFormatPr defaultColWidth="9.00390625" defaultRowHeight="12.75"/>
  <cols>
    <col min="1" max="1" width="89.875" style="0" customWidth="1"/>
  </cols>
  <sheetData>
    <row r="1" ht="18.75">
      <c r="A1" s="13" t="s">
        <v>76</v>
      </c>
    </row>
    <row r="2" ht="13.5" thickBot="1"/>
    <row r="3" ht="143.25" customHeight="1">
      <c r="A3" s="14" t="s">
        <v>77</v>
      </c>
    </row>
    <row r="4" ht="108.75" customHeight="1">
      <c r="A4" s="15" t="s">
        <v>78</v>
      </c>
    </row>
    <row r="5" ht="103.5" customHeight="1" thickBot="1">
      <c r="A5" s="16" t="s">
        <v>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view="pageBreakPreview" zoomScale="90" zoomScaleNormal="90" zoomScaleSheetLayoutView="90" zoomScalePageLayoutView="85" workbookViewId="0" topLeftCell="A1">
      <selection activeCell="C4" sqref="C4"/>
    </sheetView>
  </sheetViews>
  <sheetFormatPr defaultColWidth="9.00390625" defaultRowHeight="12.75"/>
  <cols>
    <col min="1" max="1" width="5.375" style="42" customWidth="1"/>
    <col min="2" max="2" width="24.375" style="42" customWidth="1"/>
    <col min="3" max="3" width="16.375" style="42" customWidth="1"/>
    <col min="4" max="4" width="22.00390625" style="42" customWidth="1"/>
    <col min="5" max="5" width="10.375" style="49" customWidth="1"/>
    <col min="6" max="6" width="14.125" style="42" customWidth="1"/>
    <col min="7" max="7" width="36.125" style="42" customWidth="1"/>
    <col min="8" max="8" width="29.125" style="42" customWidth="1"/>
    <col min="9" max="9" width="20.875" style="42" customWidth="1"/>
    <col min="10" max="10" width="26.75390625" style="42" customWidth="1"/>
    <col min="11" max="12" width="16.125" style="42" customWidth="1"/>
    <col min="13" max="13" width="17.125" style="42" customWidth="1"/>
    <col min="14" max="14" width="18.625" style="42" customWidth="1"/>
    <col min="15" max="15" width="8.00390625" style="42" customWidth="1"/>
    <col min="16" max="16" width="15.875" style="42" customWidth="1"/>
    <col min="17" max="17" width="15.875" style="51" customWidth="1"/>
    <col min="18" max="18" width="15.875" style="42" customWidth="1"/>
    <col min="19" max="20" width="14.25390625" style="42" customWidth="1"/>
    <col min="21" max="21" width="15.25390625" style="42" customWidth="1"/>
    <col min="22" max="16384" width="9.125" style="42" customWidth="1"/>
  </cols>
  <sheetData>
    <row r="1" spans="2:20" ht="15">
      <c r="B1" s="48" t="str">
        <f>'formularz oferty'!D4</f>
        <v>DFP.271.96.2023.ADB</v>
      </c>
      <c r="N1" s="50" t="s">
        <v>63</v>
      </c>
      <c r="S1" s="48"/>
      <c r="T1" s="48"/>
    </row>
    <row r="2" spans="7:9" ht="15">
      <c r="G2" s="189"/>
      <c r="H2" s="189"/>
      <c r="I2" s="189"/>
    </row>
    <row r="3" ht="15">
      <c r="N3" s="50" t="s">
        <v>44</v>
      </c>
    </row>
    <row r="4" spans="2:17" ht="15">
      <c r="B4" s="33" t="s">
        <v>13</v>
      </c>
      <c r="C4" s="45">
        <v>1</v>
      </c>
      <c r="D4" s="22"/>
      <c r="E4" s="20"/>
      <c r="F4" s="43"/>
      <c r="G4" s="52" t="s">
        <v>16</v>
      </c>
      <c r="H4" s="43"/>
      <c r="I4" s="22"/>
      <c r="J4" s="43"/>
      <c r="K4" s="43"/>
      <c r="L4" s="43"/>
      <c r="M4" s="43"/>
      <c r="N4" s="43"/>
      <c r="Q4" s="42"/>
    </row>
    <row r="5" spans="2:17" ht="15">
      <c r="B5" s="33"/>
      <c r="C5" s="22"/>
      <c r="D5" s="22"/>
      <c r="E5" s="20"/>
      <c r="F5" s="43"/>
      <c r="G5" s="52"/>
      <c r="H5" s="43"/>
      <c r="I5" s="22"/>
      <c r="J5" s="43"/>
      <c r="K5" s="43"/>
      <c r="L5" s="43"/>
      <c r="M5" s="43"/>
      <c r="N5" s="43"/>
      <c r="Q5" s="42"/>
    </row>
    <row r="6" spans="1:17" ht="15">
      <c r="A6" s="33"/>
      <c r="B6" s="33"/>
      <c r="C6" s="53"/>
      <c r="D6" s="53"/>
      <c r="E6" s="18"/>
      <c r="F6" s="43"/>
      <c r="G6" s="44" t="s">
        <v>0</v>
      </c>
      <c r="H6" s="191">
        <f>SUM(N11:N13)</f>
        <v>0</v>
      </c>
      <c r="I6" s="192"/>
      <c r="Q6" s="42"/>
    </row>
    <row r="7" spans="1:17" ht="15">
      <c r="A7" s="33"/>
      <c r="C7" s="43"/>
      <c r="D7" s="43"/>
      <c r="E7" s="18"/>
      <c r="F7" s="43"/>
      <c r="G7" s="43"/>
      <c r="H7" s="43"/>
      <c r="I7" s="43"/>
      <c r="J7" s="43"/>
      <c r="K7" s="43"/>
      <c r="L7" s="43"/>
      <c r="Q7" s="42"/>
    </row>
    <row r="8" spans="1:17" ht="15">
      <c r="A8" s="33"/>
      <c r="B8" s="54"/>
      <c r="C8" s="55"/>
      <c r="D8" s="55"/>
      <c r="E8" s="56"/>
      <c r="F8" s="55"/>
      <c r="G8" s="55"/>
      <c r="H8" s="55"/>
      <c r="I8" s="55"/>
      <c r="J8" s="55"/>
      <c r="K8" s="55"/>
      <c r="L8" s="55"/>
      <c r="Q8" s="42"/>
    </row>
    <row r="9" spans="2:17" ht="15">
      <c r="B9" s="33"/>
      <c r="E9" s="57"/>
      <c r="Q9" s="42"/>
    </row>
    <row r="10" spans="1:14" s="33" customFormat="1" ht="74.25" customHeight="1">
      <c r="A10" s="24" t="s">
        <v>31</v>
      </c>
      <c r="B10" s="24" t="s">
        <v>14</v>
      </c>
      <c r="C10" s="24" t="s">
        <v>172</v>
      </c>
      <c r="D10" s="24" t="s">
        <v>46</v>
      </c>
      <c r="E10" s="151" t="s">
        <v>43</v>
      </c>
      <c r="F10" s="58"/>
      <c r="G10" s="149" t="s">
        <v>174</v>
      </c>
      <c r="H10" s="24" t="s">
        <v>173</v>
      </c>
      <c r="I10" s="24" t="str">
        <f>B10</f>
        <v>Skład</v>
      </c>
      <c r="J10" s="24" t="s">
        <v>94</v>
      </c>
      <c r="K10" s="24" t="s">
        <v>26</v>
      </c>
      <c r="L10" s="24" t="s">
        <v>27</v>
      </c>
      <c r="M10" s="24" t="s">
        <v>85</v>
      </c>
      <c r="N10" s="24" t="s">
        <v>86</v>
      </c>
    </row>
    <row r="11" spans="1:14" ht="117.75" customHeight="1">
      <c r="A11" s="46" t="s">
        <v>1</v>
      </c>
      <c r="B11" s="69" t="s">
        <v>113</v>
      </c>
      <c r="C11" s="100" t="s">
        <v>114</v>
      </c>
      <c r="D11" s="153" t="s">
        <v>177</v>
      </c>
      <c r="E11" s="154">
        <v>2000</v>
      </c>
      <c r="F11" s="71" t="s">
        <v>49</v>
      </c>
      <c r="G11" s="59" t="s">
        <v>175</v>
      </c>
      <c r="H11" s="59"/>
      <c r="I11" s="59"/>
      <c r="J11" s="60"/>
      <c r="K11" s="73"/>
      <c r="L11" s="73" t="str">
        <f>IF(K11=0,"0,00",IF(K11&gt;0,ROUND(E11/K11,2)))</f>
        <v>0,00</v>
      </c>
      <c r="M11" s="59"/>
      <c r="N11" s="61">
        <f>ROUND(L11*ROUND(M11,2),2)</f>
        <v>0</v>
      </c>
    </row>
    <row r="12" spans="1:17" s="114" customFormat="1" ht="60">
      <c r="A12" s="112" t="s">
        <v>2</v>
      </c>
      <c r="B12" s="146" t="s">
        <v>115</v>
      </c>
      <c r="C12" s="100" t="s">
        <v>116</v>
      </c>
      <c r="D12" s="153" t="s">
        <v>177</v>
      </c>
      <c r="E12" s="154">
        <v>900</v>
      </c>
      <c r="F12" s="71" t="s">
        <v>49</v>
      </c>
      <c r="G12" s="59" t="s">
        <v>176</v>
      </c>
      <c r="H12" s="59"/>
      <c r="I12" s="59"/>
      <c r="J12" s="60"/>
      <c r="K12" s="59"/>
      <c r="L12" s="73" t="str">
        <f>IF(K12=0,"0,00",IF(K12&gt;0,ROUND(E12/K12,2)))</f>
        <v>0,00</v>
      </c>
      <c r="M12" s="59"/>
      <c r="N12" s="61">
        <f>ROUND(L12*ROUND(M12,2),2)</f>
        <v>0</v>
      </c>
      <c r="Q12" s="51"/>
    </row>
    <row r="13" spans="1:17" s="114" customFormat="1" ht="60">
      <c r="A13" s="112" t="s">
        <v>3</v>
      </c>
      <c r="B13" s="146" t="s">
        <v>115</v>
      </c>
      <c r="C13" s="110" t="s">
        <v>117</v>
      </c>
      <c r="D13" s="153" t="s">
        <v>177</v>
      </c>
      <c r="E13" s="111">
        <v>800</v>
      </c>
      <c r="F13" s="71" t="s">
        <v>49</v>
      </c>
      <c r="G13" s="59" t="s">
        <v>176</v>
      </c>
      <c r="H13" s="59"/>
      <c r="I13" s="59"/>
      <c r="J13" s="60"/>
      <c r="K13" s="59"/>
      <c r="L13" s="73" t="str">
        <f>IF(K13=0,"0,00",IF(K13&gt;0,ROUND(E13/K13,2)))</f>
        <v>0,00</v>
      </c>
      <c r="M13" s="59"/>
      <c r="N13" s="61">
        <f>ROUND(L13*ROUND(M13,2),2)</f>
        <v>0</v>
      </c>
      <c r="Q13" s="51"/>
    </row>
    <row r="14" spans="1:17" s="114" customFormat="1" ht="15.75">
      <c r="A14" s="113"/>
      <c r="B14" s="133"/>
      <c r="C14" s="134"/>
      <c r="D14" s="134"/>
      <c r="E14" s="135"/>
      <c r="F14" s="132"/>
      <c r="G14" s="65"/>
      <c r="H14" s="65"/>
      <c r="I14" s="65"/>
      <c r="J14" s="66"/>
      <c r="K14" s="65"/>
      <c r="L14" s="96"/>
      <c r="M14" s="65"/>
      <c r="N14" s="67"/>
      <c r="Q14" s="51"/>
    </row>
    <row r="15" spans="1:14" ht="15.75" customHeight="1">
      <c r="A15" s="193" t="s">
        <v>118</v>
      </c>
      <c r="B15" s="193"/>
      <c r="C15" s="193"/>
      <c r="D15" s="62"/>
      <c r="E15" s="63"/>
      <c r="F15" s="64"/>
      <c r="G15" s="65"/>
      <c r="H15" s="65"/>
      <c r="I15" s="65"/>
      <c r="J15" s="66"/>
      <c r="K15" s="65"/>
      <c r="L15" s="65"/>
      <c r="M15" s="65"/>
      <c r="N15" s="67"/>
    </row>
    <row r="16" spans="1:10" ht="22.5" customHeight="1">
      <c r="A16" s="170" t="s">
        <v>87</v>
      </c>
      <c r="B16" s="170"/>
      <c r="C16" s="170"/>
      <c r="D16" s="170"/>
      <c r="E16" s="170"/>
      <c r="F16" s="170"/>
      <c r="G16" s="170"/>
      <c r="H16" s="170"/>
      <c r="I16" s="170"/>
      <c r="J16" s="170"/>
    </row>
  </sheetData>
  <sheetProtection/>
  <mergeCells count="4">
    <mergeCell ref="G2:I2"/>
    <mergeCell ref="H6:I6"/>
    <mergeCell ref="A16:J16"/>
    <mergeCell ref="A15:C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view="pageBreakPreview" zoomScale="90" zoomScaleNormal="90" zoomScaleSheetLayoutView="90" zoomScalePageLayoutView="85" workbookViewId="0" topLeftCell="A1">
      <selection activeCell="C4" sqref="C4"/>
    </sheetView>
  </sheetViews>
  <sheetFormatPr defaultColWidth="9.00390625" defaultRowHeight="12.75"/>
  <cols>
    <col min="1" max="1" width="5.375" style="42" customWidth="1"/>
    <col min="2" max="2" width="26.125" style="42" customWidth="1"/>
    <col min="3" max="3" width="20.375" style="42" customWidth="1"/>
    <col min="4" max="4" width="22.00390625" style="42" customWidth="1"/>
    <col min="5" max="5" width="8.375" style="49" customWidth="1"/>
    <col min="6" max="6" width="13.75390625" style="42" customWidth="1"/>
    <col min="7" max="7" width="36.125" style="42" customWidth="1"/>
    <col min="8" max="8" width="31.00390625" style="42" customWidth="1"/>
    <col min="9" max="9" width="19.25390625" style="42" customWidth="1"/>
    <col min="10" max="10" width="26.75390625" style="42" customWidth="1"/>
    <col min="11" max="12" width="16.125" style="42" customWidth="1"/>
    <col min="13" max="13" width="17.125" style="42" customWidth="1"/>
    <col min="14" max="14" width="18.625" style="42" customWidth="1"/>
    <col min="15" max="15" width="8.00390625" style="42" customWidth="1"/>
    <col min="16" max="16" width="15.875" style="42" customWidth="1"/>
    <col min="17" max="17" width="15.875" style="51" customWidth="1"/>
    <col min="18" max="18" width="15.875" style="42" customWidth="1"/>
    <col min="19" max="20" width="14.25390625" style="42" customWidth="1"/>
    <col min="21" max="21" width="15.25390625" style="42" customWidth="1"/>
    <col min="22" max="16384" width="9.125" style="42" customWidth="1"/>
  </cols>
  <sheetData>
    <row r="1" spans="2:20" ht="15">
      <c r="B1" s="48" t="str">
        <f>'formularz oferty'!D4</f>
        <v>DFP.271.96.2023.ADB</v>
      </c>
      <c r="N1" s="50" t="s">
        <v>63</v>
      </c>
      <c r="S1" s="48"/>
      <c r="T1" s="48"/>
    </row>
    <row r="2" spans="7:9" ht="15">
      <c r="G2" s="189"/>
      <c r="H2" s="189"/>
      <c r="I2" s="189"/>
    </row>
    <row r="3" ht="15">
      <c r="N3" s="50" t="s">
        <v>44</v>
      </c>
    </row>
    <row r="4" spans="2:17" ht="15">
      <c r="B4" s="33" t="s">
        <v>13</v>
      </c>
      <c r="C4" s="45">
        <v>2</v>
      </c>
      <c r="D4" s="22"/>
      <c r="E4" s="20"/>
      <c r="F4" s="43"/>
      <c r="G4" s="52" t="s">
        <v>16</v>
      </c>
      <c r="H4" s="43"/>
      <c r="I4" s="22"/>
      <c r="J4" s="43"/>
      <c r="K4" s="43"/>
      <c r="L4" s="43"/>
      <c r="M4" s="43"/>
      <c r="N4" s="43"/>
      <c r="Q4" s="42"/>
    </row>
    <row r="5" spans="2:17" ht="15">
      <c r="B5" s="33"/>
      <c r="C5" s="22"/>
      <c r="D5" s="22"/>
      <c r="E5" s="20"/>
      <c r="F5" s="43"/>
      <c r="G5" s="52"/>
      <c r="H5" s="43"/>
      <c r="I5" s="22"/>
      <c r="J5" s="43"/>
      <c r="K5" s="43"/>
      <c r="L5" s="43"/>
      <c r="M5" s="43"/>
      <c r="N5" s="43"/>
      <c r="Q5" s="42"/>
    </row>
    <row r="6" spans="1:17" ht="15">
      <c r="A6" s="33"/>
      <c r="B6" s="33"/>
      <c r="C6" s="53"/>
      <c r="D6" s="53"/>
      <c r="E6" s="18"/>
      <c r="F6" s="43"/>
      <c r="G6" s="44" t="s">
        <v>0</v>
      </c>
      <c r="H6" s="191">
        <f>SUM(N11:N13)</f>
        <v>0</v>
      </c>
      <c r="I6" s="192"/>
      <c r="Q6" s="42"/>
    </row>
    <row r="7" spans="1:17" ht="15">
      <c r="A7" s="33"/>
      <c r="C7" s="43"/>
      <c r="D7" s="43"/>
      <c r="E7" s="18"/>
      <c r="F7" s="43"/>
      <c r="G7" s="43"/>
      <c r="H7" s="43"/>
      <c r="I7" s="43"/>
      <c r="J7" s="43"/>
      <c r="K7" s="43"/>
      <c r="L7" s="43"/>
      <c r="Q7" s="42"/>
    </row>
    <row r="8" spans="1:17" ht="15">
      <c r="A8" s="33"/>
      <c r="B8" s="54"/>
      <c r="C8" s="55"/>
      <c r="D8" s="55"/>
      <c r="E8" s="56"/>
      <c r="F8" s="55"/>
      <c r="G8" s="55"/>
      <c r="H8" s="55"/>
      <c r="I8" s="55"/>
      <c r="J8" s="55"/>
      <c r="K8" s="55"/>
      <c r="L8" s="55"/>
      <c r="Q8" s="42"/>
    </row>
    <row r="9" spans="2:17" ht="15">
      <c r="B9" s="33"/>
      <c r="E9" s="57"/>
      <c r="Q9" s="42"/>
    </row>
    <row r="10" spans="1:14" s="33" customFormat="1" ht="74.25" customHeight="1">
      <c r="A10" s="24" t="s">
        <v>31</v>
      </c>
      <c r="B10" s="24" t="s">
        <v>14</v>
      </c>
      <c r="C10" s="24" t="s">
        <v>172</v>
      </c>
      <c r="D10" s="24" t="s">
        <v>45</v>
      </c>
      <c r="E10" s="151" t="s">
        <v>47</v>
      </c>
      <c r="F10" s="58"/>
      <c r="G10" s="149" t="s">
        <v>174</v>
      </c>
      <c r="H10" s="24" t="s">
        <v>173</v>
      </c>
      <c r="I10" s="24" t="str">
        <f>B10</f>
        <v>Skład</v>
      </c>
      <c r="J10" s="24" t="s">
        <v>94</v>
      </c>
      <c r="K10" s="24" t="s">
        <v>26</v>
      </c>
      <c r="L10" s="24" t="s">
        <v>27</v>
      </c>
      <c r="M10" s="24" t="s">
        <v>85</v>
      </c>
      <c r="N10" s="24" t="s">
        <v>86</v>
      </c>
    </row>
    <row r="11" spans="1:14" ht="171" customHeight="1">
      <c r="A11" s="46" t="s">
        <v>1</v>
      </c>
      <c r="B11" s="69" t="s">
        <v>119</v>
      </c>
      <c r="C11" s="129" t="s">
        <v>117</v>
      </c>
      <c r="D11" s="153" t="s">
        <v>177</v>
      </c>
      <c r="E11" s="154">
        <v>300</v>
      </c>
      <c r="F11" s="71" t="s">
        <v>49</v>
      </c>
      <c r="G11" s="59" t="s">
        <v>176</v>
      </c>
      <c r="H11" s="59"/>
      <c r="I11" s="59"/>
      <c r="J11" s="60"/>
      <c r="K11" s="59"/>
      <c r="L11" s="73" t="str">
        <f>IF(K11=0,"0,00",IF(K11&gt;0,ROUND(E11/K11,2)))</f>
        <v>0,00</v>
      </c>
      <c r="M11" s="59"/>
      <c r="N11" s="61">
        <f>ROUND(L11*ROUND(M11,2),2)</f>
        <v>0</v>
      </c>
    </row>
    <row r="12" spans="1:17" s="114" customFormat="1" ht="171.75" customHeight="1">
      <c r="A12" s="112" t="s">
        <v>2</v>
      </c>
      <c r="B12" s="69" t="s">
        <v>119</v>
      </c>
      <c r="C12" s="100" t="s">
        <v>116</v>
      </c>
      <c r="D12" s="153" t="s">
        <v>177</v>
      </c>
      <c r="E12" s="154">
        <v>750</v>
      </c>
      <c r="F12" s="71" t="s">
        <v>49</v>
      </c>
      <c r="G12" s="59" t="s">
        <v>176</v>
      </c>
      <c r="H12" s="59"/>
      <c r="I12" s="59"/>
      <c r="J12" s="60"/>
      <c r="K12" s="59"/>
      <c r="L12" s="73" t="str">
        <f>IF(K12=0,"0,00",IF(K12&gt;0,ROUND(E12/K12,2)))</f>
        <v>0,00</v>
      </c>
      <c r="M12" s="59"/>
      <c r="N12" s="61">
        <f>ROUND(L12*ROUND(M12,2),2)</f>
        <v>0</v>
      </c>
      <c r="Q12" s="51"/>
    </row>
    <row r="13" spans="1:17" s="114" customFormat="1" ht="105">
      <c r="A13" s="124" t="s">
        <v>3</v>
      </c>
      <c r="B13" s="69" t="s">
        <v>120</v>
      </c>
      <c r="C13" s="100" t="s">
        <v>121</v>
      </c>
      <c r="D13" s="153" t="s">
        <v>177</v>
      </c>
      <c r="E13" s="154">
        <v>300</v>
      </c>
      <c r="F13" s="147" t="s">
        <v>49</v>
      </c>
      <c r="G13" s="59" t="s">
        <v>176</v>
      </c>
      <c r="H13" s="125"/>
      <c r="I13" s="125"/>
      <c r="J13" s="126"/>
      <c r="K13" s="125"/>
      <c r="L13" s="73" t="str">
        <f>IF(K13=0,"0,00",IF(K13&gt;0,ROUND(E13/K13,2)))</f>
        <v>0,00</v>
      </c>
      <c r="M13" s="125"/>
      <c r="N13" s="61">
        <f>ROUND(L13*ROUND(M13,2),2)</f>
        <v>0</v>
      </c>
      <c r="Q13" s="51"/>
    </row>
    <row r="14" spans="1:14" ht="15" customHeight="1">
      <c r="A14" s="43"/>
      <c r="B14" s="194"/>
      <c r="C14" s="193"/>
      <c r="D14" s="193"/>
      <c r="E14" s="193"/>
      <c r="F14" s="193"/>
      <c r="G14" s="65"/>
      <c r="H14" s="43"/>
      <c r="I14" s="43"/>
      <c r="J14" s="43"/>
      <c r="K14" s="43"/>
      <c r="L14" s="43"/>
      <c r="M14" s="43"/>
      <c r="N14" s="43"/>
    </row>
    <row r="15" spans="1:17" s="114" customFormat="1" ht="15" customHeight="1">
      <c r="A15" s="113"/>
      <c r="B15" s="193" t="s">
        <v>118</v>
      </c>
      <c r="C15" s="193"/>
      <c r="D15" s="193"/>
      <c r="E15" s="116"/>
      <c r="F15" s="116"/>
      <c r="G15" s="65"/>
      <c r="H15" s="113"/>
      <c r="I15" s="113"/>
      <c r="J15" s="113"/>
      <c r="K15" s="113"/>
      <c r="L15" s="113"/>
      <c r="M15" s="113"/>
      <c r="N15" s="113"/>
      <c r="Q15" s="51"/>
    </row>
    <row r="16" spans="2:11" ht="24" customHeight="1">
      <c r="B16" s="170" t="s">
        <v>87</v>
      </c>
      <c r="C16" s="170"/>
      <c r="D16" s="170"/>
      <c r="E16" s="170"/>
      <c r="F16" s="170"/>
      <c r="G16" s="170"/>
      <c r="H16" s="170"/>
      <c r="I16" s="170"/>
      <c r="J16" s="170"/>
      <c r="K16" s="170"/>
    </row>
  </sheetData>
  <sheetProtection/>
  <mergeCells count="5">
    <mergeCell ref="G2:I2"/>
    <mergeCell ref="H6:I6"/>
    <mergeCell ref="B16:K16"/>
    <mergeCell ref="B14:F14"/>
    <mergeCell ref="B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view="pageBreakPreview" zoomScale="90" zoomScaleNormal="120" zoomScaleSheetLayoutView="90" zoomScalePageLayoutView="80" workbookViewId="0" topLeftCell="A1">
      <selection activeCell="C4" sqref="C4"/>
    </sheetView>
  </sheetViews>
  <sheetFormatPr defaultColWidth="9.00390625" defaultRowHeight="12.75"/>
  <cols>
    <col min="1" max="1" width="5.375" style="42" customWidth="1"/>
    <col min="2" max="2" width="22.00390625" style="42" customWidth="1"/>
    <col min="3" max="3" width="22.125" style="42" customWidth="1"/>
    <col min="4" max="4" width="25.75390625" style="42" customWidth="1"/>
    <col min="5" max="5" width="13.625" style="49" customWidth="1"/>
    <col min="6" max="6" width="15.625" style="42" customWidth="1"/>
    <col min="7" max="7" width="36.125" style="42" customWidth="1"/>
    <col min="8" max="8" width="28.125" style="42" customWidth="1"/>
    <col min="9" max="9" width="19.25390625" style="42" customWidth="1"/>
    <col min="10" max="10" width="26.75390625" style="42" customWidth="1"/>
    <col min="11" max="12" width="16.125" style="42" customWidth="1"/>
    <col min="13" max="13" width="17.125" style="42" customWidth="1"/>
    <col min="14" max="14" width="18.625" style="42" customWidth="1"/>
    <col min="15" max="15" width="8.00390625" style="42" customWidth="1"/>
    <col min="16" max="16" width="15.875" style="42" customWidth="1"/>
    <col min="17" max="17" width="15.875" style="51" customWidth="1"/>
    <col min="18" max="18" width="15.875" style="42" customWidth="1"/>
    <col min="19" max="20" width="14.25390625" style="42" customWidth="1"/>
    <col min="21" max="16384" width="9.125" style="42" customWidth="1"/>
  </cols>
  <sheetData>
    <row r="1" spans="2:20" ht="15">
      <c r="B1" s="48" t="str">
        <f>'formularz oferty'!D4</f>
        <v>DFP.271.96.2023.ADB</v>
      </c>
      <c r="N1" s="50" t="s">
        <v>63</v>
      </c>
      <c r="S1" s="48"/>
      <c r="T1" s="48"/>
    </row>
    <row r="2" spans="7:9" ht="15">
      <c r="G2" s="189"/>
      <c r="H2" s="189"/>
      <c r="I2" s="189"/>
    </row>
    <row r="3" ht="15">
      <c r="N3" s="50" t="s">
        <v>44</v>
      </c>
    </row>
    <row r="4" spans="2:17" ht="15">
      <c r="B4" s="33" t="s">
        <v>13</v>
      </c>
      <c r="C4" s="45">
        <v>3</v>
      </c>
      <c r="D4" s="22"/>
      <c r="E4" s="20"/>
      <c r="F4" s="43"/>
      <c r="G4" s="52" t="s">
        <v>16</v>
      </c>
      <c r="H4" s="43"/>
      <c r="I4" s="22"/>
      <c r="J4" s="43"/>
      <c r="K4" s="43"/>
      <c r="L4" s="43"/>
      <c r="M4" s="43"/>
      <c r="N4" s="43"/>
      <c r="Q4" s="42"/>
    </row>
    <row r="5" spans="2:17" ht="15">
      <c r="B5" s="33"/>
      <c r="C5" s="22"/>
      <c r="D5" s="22"/>
      <c r="E5" s="20"/>
      <c r="F5" s="43"/>
      <c r="G5" s="52"/>
      <c r="H5" s="43"/>
      <c r="I5" s="22"/>
      <c r="J5" s="43"/>
      <c r="K5" s="43"/>
      <c r="L5" s="43"/>
      <c r="M5" s="43"/>
      <c r="N5" s="43"/>
      <c r="Q5" s="42"/>
    </row>
    <row r="6" spans="1:17" ht="15">
      <c r="A6" s="33"/>
      <c r="B6" s="33"/>
      <c r="C6" s="53"/>
      <c r="D6" s="53"/>
      <c r="E6" s="18"/>
      <c r="F6" s="43"/>
      <c r="G6" s="44" t="s">
        <v>0</v>
      </c>
      <c r="H6" s="191">
        <f>SUM(N11:N13)</f>
        <v>0</v>
      </c>
      <c r="I6" s="192"/>
      <c r="Q6" s="42"/>
    </row>
    <row r="7" spans="1:17" ht="15">
      <c r="A7" s="33"/>
      <c r="C7" s="43"/>
      <c r="D7" s="43"/>
      <c r="E7" s="18"/>
      <c r="F7" s="43"/>
      <c r="G7" s="43"/>
      <c r="H7" s="43"/>
      <c r="I7" s="43"/>
      <c r="J7" s="43"/>
      <c r="K7" s="43"/>
      <c r="L7" s="43"/>
      <c r="Q7" s="42"/>
    </row>
    <row r="8" spans="1:17" ht="15">
      <c r="A8" s="33"/>
      <c r="B8" s="54"/>
      <c r="C8" s="55"/>
      <c r="D8" s="55"/>
      <c r="E8" s="56"/>
      <c r="F8" s="55"/>
      <c r="G8" s="55"/>
      <c r="H8" s="55"/>
      <c r="I8" s="55"/>
      <c r="J8" s="55"/>
      <c r="K8" s="55"/>
      <c r="L8" s="55"/>
      <c r="Q8" s="42"/>
    </row>
    <row r="9" spans="2:17" ht="15">
      <c r="B9" s="33"/>
      <c r="E9" s="57"/>
      <c r="Q9" s="42"/>
    </row>
    <row r="10" spans="1:14" s="33" customFormat="1" ht="83.25" customHeight="1">
      <c r="A10" s="24" t="s">
        <v>31</v>
      </c>
      <c r="B10" s="24" t="s">
        <v>14</v>
      </c>
      <c r="C10" s="24" t="s">
        <v>172</v>
      </c>
      <c r="D10" s="24" t="s">
        <v>45</v>
      </c>
      <c r="E10" s="195" t="s">
        <v>47</v>
      </c>
      <c r="F10" s="196"/>
      <c r="G10" s="149" t="s">
        <v>174</v>
      </c>
      <c r="H10" s="24" t="s">
        <v>173</v>
      </c>
      <c r="I10" s="24" t="str">
        <f>B10</f>
        <v>Skład</v>
      </c>
      <c r="J10" s="24" t="s">
        <v>94</v>
      </c>
      <c r="K10" s="24" t="s">
        <v>26</v>
      </c>
      <c r="L10" s="24" t="s">
        <v>51</v>
      </c>
      <c r="M10" s="24" t="s">
        <v>85</v>
      </c>
      <c r="N10" s="24" t="s">
        <v>86</v>
      </c>
    </row>
    <row r="11" spans="1:14" ht="63" customHeight="1">
      <c r="A11" s="46" t="s">
        <v>1</v>
      </c>
      <c r="B11" s="68" t="s">
        <v>122</v>
      </c>
      <c r="C11" s="100" t="s">
        <v>93</v>
      </c>
      <c r="D11" s="100" t="s">
        <v>123</v>
      </c>
      <c r="E11" s="155">
        <v>100</v>
      </c>
      <c r="F11" s="136" t="s">
        <v>49</v>
      </c>
      <c r="G11" s="59" t="s">
        <v>176</v>
      </c>
      <c r="H11" s="150"/>
      <c r="I11" s="59"/>
      <c r="J11" s="74" t="s">
        <v>99</v>
      </c>
      <c r="K11" s="59"/>
      <c r="L11" s="73" t="str">
        <f>IF(K11=0,"0,00",IF(K11&gt;0,ROUND(E11/K11,2)))</f>
        <v>0,00</v>
      </c>
      <c r="M11" s="59"/>
      <c r="N11" s="61">
        <f>ROUND(L11*ROUND(M11,2),2)</f>
        <v>0</v>
      </c>
    </row>
    <row r="12" spans="1:17" s="114" customFormat="1" ht="63" customHeight="1">
      <c r="A12" s="112" t="s">
        <v>2</v>
      </c>
      <c r="B12" s="68" t="s">
        <v>122</v>
      </c>
      <c r="C12" s="100" t="s">
        <v>116</v>
      </c>
      <c r="D12" s="100" t="s">
        <v>123</v>
      </c>
      <c r="E12" s="155">
        <v>1400</v>
      </c>
      <c r="F12" s="136" t="s">
        <v>49</v>
      </c>
      <c r="G12" s="59" t="s">
        <v>176</v>
      </c>
      <c r="H12" s="150"/>
      <c r="I12" s="59"/>
      <c r="J12" s="74"/>
      <c r="K12" s="59"/>
      <c r="L12" s="73" t="str">
        <f>IF(K12=0,"0,00",IF(K12&gt;0,ROUND(E12/K12,2)))</f>
        <v>0,00</v>
      </c>
      <c r="M12" s="59"/>
      <c r="N12" s="61">
        <f>ROUND(L12*ROUND(M12,2),2)</f>
        <v>0</v>
      </c>
      <c r="Q12" s="51"/>
    </row>
    <row r="13" spans="1:17" s="114" customFormat="1" ht="63" customHeight="1">
      <c r="A13" s="112" t="s">
        <v>3</v>
      </c>
      <c r="B13" s="68" t="s">
        <v>122</v>
      </c>
      <c r="C13" s="100" t="s">
        <v>124</v>
      </c>
      <c r="D13" s="100" t="s">
        <v>123</v>
      </c>
      <c r="E13" s="155">
        <v>500</v>
      </c>
      <c r="F13" s="136" t="s">
        <v>49</v>
      </c>
      <c r="G13" s="59" t="s">
        <v>176</v>
      </c>
      <c r="H13" s="150"/>
      <c r="I13" s="59"/>
      <c r="J13" s="74"/>
      <c r="K13" s="59"/>
      <c r="L13" s="73" t="str">
        <f>IF(K13=0,"0,00",IF(K13&gt;0,ROUND(E13/K13,2)))</f>
        <v>0,00</v>
      </c>
      <c r="M13" s="59"/>
      <c r="N13" s="61">
        <f>ROUND(L13*ROUND(M13,2),2)</f>
        <v>0</v>
      </c>
      <c r="Q13" s="51"/>
    </row>
    <row r="14" spans="1:6" ht="26.25" customHeight="1">
      <c r="A14" s="194"/>
      <c r="B14" s="194"/>
      <c r="C14" s="194"/>
      <c r="D14" s="194"/>
      <c r="E14" s="194"/>
      <c r="F14" s="194"/>
    </row>
    <row r="15" spans="1:17" s="114" customFormat="1" ht="17.25" customHeight="1">
      <c r="A15" s="197" t="s">
        <v>118</v>
      </c>
      <c r="B15" s="197"/>
      <c r="C15" s="137"/>
      <c r="D15" s="138"/>
      <c r="E15" s="138"/>
      <c r="F15" s="115"/>
      <c r="Q15" s="51"/>
    </row>
    <row r="16" spans="1:10" ht="20.25" customHeight="1">
      <c r="A16" s="170" t="s">
        <v>87</v>
      </c>
      <c r="B16" s="170"/>
      <c r="C16" s="170"/>
      <c r="D16" s="170"/>
      <c r="E16" s="170"/>
      <c r="F16" s="170"/>
      <c r="G16" s="170"/>
      <c r="H16" s="170"/>
      <c r="I16" s="170"/>
      <c r="J16" s="170"/>
    </row>
  </sheetData>
  <sheetProtection/>
  <mergeCells count="6">
    <mergeCell ref="G2:I2"/>
    <mergeCell ref="H6:I6"/>
    <mergeCell ref="E10:F10"/>
    <mergeCell ref="A16:J16"/>
    <mergeCell ref="A14:F14"/>
    <mergeCell ref="A15:B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view="pageBreakPreview" zoomScale="90" zoomScaleNormal="82" zoomScaleSheetLayoutView="90" zoomScalePageLayoutView="80" workbookViewId="0" topLeftCell="A1">
      <selection activeCell="C4" sqref="C4"/>
    </sheetView>
  </sheetViews>
  <sheetFormatPr defaultColWidth="9.00390625" defaultRowHeight="12.75"/>
  <cols>
    <col min="1" max="1" width="5.375" style="42" customWidth="1"/>
    <col min="2" max="2" width="28.625" style="42" customWidth="1"/>
    <col min="3" max="3" width="17.75390625" style="42" customWidth="1"/>
    <col min="4" max="4" width="22.75390625" style="42" customWidth="1"/>
    <col min="5" max="5" width="13.75390625" style="49" customWidth="1"/>
    <col min="6" max="6" width="14.125" style="42" customWidth="1"/>
    <col min="7" max="7" width="36.125" style="42" customWidth="1"/>
    <col min="8" max="8" width="31.00390625" style="42" customWidth="1"/>
    <col min="9" max="9" width="19.25390625" style="42" customWidth="1"/>
    <col min="10" max="10" width="24.125" style="42" customWidth="1"/>
    <col min="11" max="12" width="16.125" style="42" customWidth="1"/>
    <col min="13" max="13" width="17.125" style="42" customWidth="1"/>
    <col min="14" max="14" width="18.625" style="42" customWidth="1"/>
    <col min="15" max="15" width="8.00390625" style="42" customWidth="1"/>
    <col min="16" max="16" width="15.875" style="42" customWidth="1"/>
    <col min="17" max="17" width="15.875" style="51" customWidth="1"/>
    <col min="18" max="18" width="15.875" style="42" customWidth="1"/>
    <col min="19" max="20" width="14.25390625" style="42" customWidth="1"/>
    <col min="21" max="21" width="15.25390625" style="42" customWidth="1"/>
    <col min="22" max="16384" width="9.125" style="42" customWidth="1"/>
  </cols>
  <sheetData>
    <row r="1" spans="2:20" ht="15">
      <c r="B1" s="48" t="str">
        <f>'formularz oferty'!D4</f>
        <v>DFP.271.96.2023.ADB</v>
      </c>
      <c r="N1" s="50" t="s">
        <v>63</v>
      </c>
      <c r="S1" s="48"/>
      <c r="T1" s="48"/>
    </row>
    <row r="2" spans="7:9" ht="15">
      <c r="G2" s="189"/>
      <c r="H2" s="189"/>
      <c r="I2" s="189"/>
    </row>
    <row r="3" ht="15">
      <c r="N3" s="50" t="s">
        <v>44</v>
      </c>
    </row>
    <row r="4" spans="2:17" ht="15">
      <c r="B4" s="33" t="s">
        <v>13</v>
      </c>
      <c r="C4" s="45">
        <v>4</v>
      </c>
      <c r="D4" s="22"/>
      <c r="E4" s="20"/>
      <c r="F4" s="43"/>
      <c r="G4" s="52" t="s">
        <v>16</v>
      </c>
      <c r="H4" s="43"/>
      <c r="I4" s="22"/>
      <c r="J4" s="43"/>
      <c r="K4" s="43"/>
      <c r="L4" s="43"/>
      <c r="M4" s="43"/>
      <c r="N4" s="43"/>
      <c r="Q4" s="42"/>
    </row>
    <row r="5" spans="2:17" ht="15">
      <c r="B5" s="33"/>
      <c r="C5" s="22"/>
      <c r="D5" s="22"/>
      <c r="E5" s="20"/>
      <c r="F5" s="43"/>
      <c r="G5" s="52"/>
      <c r="H5" s="43"/>
      <c r="I5" s="22"/>
      <c r="J5" s="43"/>
      <c r="K5" s="43"/>
      <c r="L5" s="43"/>
      <c r="M5" s="43"/>
      <c r="N5" s="43"/>
      <c r="Q5" s="42"/>
    </row>
    <row r="6" spans="1:17" ht="15">
      <c r="A6" s="33"/>
      <c r="B6" s="33"/>
      <c r="C6" s="53"/>
      <c r="D6" s="53"/>
      <c r="E6" s="18"/>
      <c r="F6" s="43"/>
      <c r="G6" s="44" t="s">
        <v>0</v>
      </c>
      <c r="H6" s="191">
        <f>SUM(N11:N13)</f>
        <v>0</v>
      </c>
      <c r="I6" s="192"/>
      <c r="Q6" s="42"/>
    </row>
    <row r="7" spans="1:17" ht="15">
      <c r="A7" s="33"/>
      <c r="C7" s="43"/>
      <c r="D7" s="43"/>
      <c r="E7" s="18"/>
      <c r="F7" s="43"/>
      <c r="G7" s="43"/>
      <c r="H7" s="43"/>
      <c r="I7" s="43"/>
      <c r="J7" s="43"/>
      <c r="K7" s="43"/>
      <c r="L7" s="43"/>
      <c r="Q7" s="42"/>
    </row>
    <row r="8" spans="1:17" ht="15">
      <c r="A8" s="33"/>
      <c r="B8" s="54"/>
      <c r="C8" s="55"/>
      <c r="D8" s="55"/>
      <c r="E8" s="56"/>
      <c r="F8" s="55"/>
      <c r="G8" s="55"/>
      <c r="H8" s="55"/>
      <c r="I8" s="55"/>
      <c r="J8" s="55"/>
      <c r="K8" s="55"/>
      <c r="L8" s="55"/>
      <c r="Q8" s="42"/>
    </row>
    <row r="9" spans="2:17" ht="15">
      <c r="B9" s="33"/>
      <c r="E9" s="57"/>
      <c r="Q9" s="42"/>
    </row>
    <row r="10" spans="1:14" s="33" customFormat="1" ht="74.25" customHeight="1">
      <c r="A10" s="24" t="s">
        <v>31</v>
      </c>
      <c r="B10" s="24" t="s">
        <v>14</v>
      </c>
      <c r="C10" s="24" t="s">
        <v>172</v>
      </c>
      <c r="D10" s="24" t="s">
        <v>48</v>
      </c>
      <c r="E10" s="151" t="s">
        <v>43</v>
      </c>
      <c r="F10" s="58"/>
      <c r="G10" s="149" t="s">
        <v>174</v>
      </c>
      <c r="H10" s="24" t="s">
        <v>173</v>
      </c>
      <c r="I10" s="24" t="str">
        <f>B10</f>
        <v>Skład</v>
      </c>
      <c r="J10" s="24" t="s">
        <v>94</v>
      </c>
      <c r="K10" s="24" t="s">
        <v>26</v>
      </c>
      <c r="L10" s="24" t="s">
        <v>27</v>
      </c>
      <c r="M10" s="24" t="s">
        <v>85</v>
      </c>
      <c r="N10" s="24" t="s">
        <v>86</v>
      </c>
    </row>
    <row r="11" spans="1:14" ht="66.75" customHeight="1">
      <c r="A11" s="107" t="s">
        <v>1</v>
      </c>
      <c r="B11" s="77" t="s">
        <v>125</v>
      </c>
      <c r="C11" s="156" t="s">
        <v>93</v>
      </c>
      <c r="D11" s="100" t="s">
        <v>123</v>
      </c>
      <c r="E11" s="156">
        <v>200</v>
      </c>
      <c r="F11" s="106" t="s">
        <v>49</v>
      </c>
      <c r="G11" s="59" t="s">
        <v>176</v>
      </c>
      <c r="H11" s="109"/>
      <c r="I11" s="109"/>
      <c r="J11" s="108" t="s">
        <v>64</v>
      </c>
      <c r="K11" s="109"/>
      <c r="L11" s="73" t="str">
        <f>IF(K11=0,"0,00",IF(K11&gt;0,ROUND(#REF!/K11,2)))</f>
        <v>0,00</v>
      </c>
      <c r="M11" s="109"/>
      <c r="N11" s="123">
        <f>ROUND(L11*ROUND(M11,2),2)</f>
        <v>0</v>
      </c>
    </row>
    <row r="12" spans="1:17" s="114" customFormat="1" ht="66" customHeight="1">
      <c r="A12" s="112" t="s">
        <v>2</v>
      </c>
      <c r="B12" s="68" t="s">
        <v>125</v>
      </c>
      <c r="C12" s="100" t="s">
        <v>126</v>
      </c>
      <c r="D12" s="100" t="s">
        <v>123</v>
      </c>
      <c r="E12" s="100">
        <v>1000</v>
      </c>
      <c r="F12" s="71" t="s">
        <v>49</v>
      </c>
      <c r="G12" s="59" t="s">
        <v>176</v>
      </c>
      <c r="H12" s="59"/>
      <c r="I12" s="59"/>
      <c r="J12" s="60"/>
      <c r="K12" s="59"/>
      <c r="L12" s="73" t="str">
        <f>IF(K12=0,"0,00",IF(K12&gt;0,ROUND(#REF!/K12,2)))</f>
        <v>0,00</v>
      </c>
      <c r="M12" s="59"/>
      <c r="N12" s="123">
        <f>ROUND(L12*ROUND(M12,2),2)</f>
        <v>0</v>
      </c>
      <c r="Q12" s="51"/>
    </row>
    <row r="13" spans="1:17" s="114" customFormat="1" ht="69.75" customHeight="1">
      <c r="A13" s="112" t="s">
        <v>3</v>
      </c>
      <c r="B13" s="68" t="s">
        <v>127</v>
      </c>
      <c r="C13" s="100" t="s">
        <v>128</v>
      </c>
      <c r="D13" s="100" t="s">
        <v>123</v>
      </c>
      <c r="E13" s="100">
        <v>300</v>
      </c>
      <c r="F13" s="71" t="s">
        <v>49</v>
      </c>
      <c r="G13" s="59" t="s">
        <v>176</v>
      </c>
      <c r="H13" s="59"/>
      <c r="I13" s="59"/>
      <c r="J13" s="60"/>
      <c r="K13" s="59"/>
      <c r="L13" s="73" t="str">
        <f>IF(K13=0,"0,00",IF(K13&gt;0,ROUND(#REF!/K13,2)))</f>
        <v>0,00</v>
      </c>
      <c r="M13" s="59"/>
      <c r="N13" s="61">
        <f>ROUND(L13*ROUND(M13,2),2)</f>
        <v>0</v>
      </c>
      <c r="Q13" s="51"/>
    </row>
    <row r="14" spans="1:14" ht="15">
      <c r="A14" s="43"/>
      <c r="B14" s="198"/>
      <c r="C14" s="198"/>
      <c r="D14" s="198"/>
      <c r="E14" s="76"/>
      <c r="F14" s="64"/>
      <c r="G14" s="65"/>
      <c r="H14" s="65"/>
      <c r="I14" s="65"/>
      <c r="J14" s="66"/>
      <c r="K14" s="65"/>
      <c r="L14" s="65"/>
      <c r="M14" s="65"/>
      <c r="N14" s="67"/>
    </row>
    <row r="15" spans="1:14" ht="15" customHeight="1">
      <c r="A15" s="43"/>
      <c r="B15" s="194"/>
      <c r="C15" s="193"/>
      <c r="D15" s="193"/>
      <c r="E15" s="193"/>
      <c r="F15" s="193"/>
      <c r="G15" s="65"/>
      <c r="H15" s="65"/>
      <c r="I15" s="65"/>
      <c r="J15" s="66"/>
      <c r="K15" s="65"/>
      <c r="L15" s="65"/>
      <c r="M15" s="65"/>
      <c r="N15" s="67"/>
    </row>
    <row r="16" spans="1:17" s="114" customFormat="1" ht="15" customHeight="1">
      <c r="A16" s="113"/>
      <c r="B16" s="199" t="s">
        <v>118</v>
      </c>
      <c r="C16" s="199"/>
      <c r="D16" s="200"/>
      <c r="E16" s="200"/>
      <c r="F16" s="116"/>
      <c r="G16" s="65"/>
      <c r="H16" s="65"/>
      <c r="I16" s="65"/>
      <c r="J16" s="66"/>
      <c r="K16" s="65"/>
      <c r="L16" s="65"/>
      <c r="M16" s="65"/>
      <c r="N16" s="67"/>
      <c r="Q16" s="51"/>
    </row>
    <row r="17" spans="2:11" ht="21" customHeight="1">
      <c r="B17" s="170" t="s">
        <v>87</v>
      </c>
      <c r="C17" s="170"/>
      <c r="D17" s="170"/>
      <c r="E17" s="170"/>
      <c r="F17" s="170"/>
      <c r="G17" s="170"/>
      <c r="H17" s="170"/>
      <c r="I17" s="170"/>
      <c r="J17" s="170"/>
      <c r="K17" s="170"/>
    </row>
    <row r="18" spans="2:5" ht="15">
      <c r="B18" s="48"/>
      <c r="E18" s="57"/>
    </row>
  </sheetData>
  <sheetProtection/>
  <mergeCells count="6">
    <mergeCell ref="G2:I2"/>
    <mergeCell ref="H6:I6"/>
    <mergeCell ref="B14:D14"/>
    <mergeCell ref="B17:K17"/>
    <mergeCell ref="B15:F15"/>
    <mergeCell ref="B16:E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T41"/>
  <sheetViews>
    <sheetView showGridLines="0" view="pageBreakPreview" zoomScale="90" zoomScaleNormal="80" zoomScaleSheetLayoutView="90" zoomScalePageLayoutView="85" workbookViewId="0" topLeftCell="A1">
      <selection activeCell="C4" sqref="C4"/>
    </sheetView>
  </sheetViews>
  <sheetFormatPr defaultColWidth="9.00390625" defaultRowHeight="12.75"/>
  <cols>
    <col min="1" max="1" width="5.375" style="11" customWidth="1"/>
    <col min="2" max="2" width="25.625" style="11" customWidth="1"/>
    <col min="3" max="3" width="17.25390625" style="11" customWidth="1"/>
    <col min="4" max="4" width="22.375" style="11" customWidth="1"/>
    <col min="5" max="5" width="10.125" style="2" customWidth="1"/>
    <col min="6" max="6" width="13.00390625" style="11" customWidth="1"/>
    <col min="7" max="7" width="36.125" style="11" customWidth="1"/>
    <col min="8" max="8" width="31.00390625" style="11" customWidth="1"/>
    <col min="9" max="9" width="19.25390625" style="11" customWidth="1"/>
    <col min="10" max="10" width="24.125" style="11" customWidth="1"/>
    <col min="11" max="12" width="16.125" style="11" customWidth="1"/>
    <col min="13" max="13" width="17.125" style="11" customWidth="1"/>
    <col min="14" max="14" width="18.625" style="11" customWidth="1"/>
    <col min="15" max="15" width="8.00390625" style="11" customWidth="1"/>
    <col min="16" max="16" width="15.875" style="11" customWidth="1"/>
    <col min="17" max="17" width="15.875" style="4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1:20" ht="15">
      <c r="A1" s="42"/>
      <c r="B1" s="48" t="str">
        <f>'formularz oferty'!D4</f>
        <v>DFP.271.96.2023.ADB</v>
      </c>
      <c r="C1" s="42"/>
      <c r="D1" s="42"/>
      <c r="E1" s="49"/>
      <c r="F1" s="42"/>
      <c r="G1" s="42"/>
      <c r="H1" s="42"/>
      <c r="I1" s="42"/>
      <c r="J1" s="42"/>
      <c r="K1" s="42"/>
      <c r="L1" s="42"/>
      <c r="M1" s="42"/>
      <c r="N1" s="50" t="s">
        <v>63</v>
      </c>
      <c r="O1" s="42"/>
      <c r="S1" s="1"/>
      <c r="T1" s="1"/>
    </row>
    <row r="2" spans="1:15" ht="15">
      <c r="A2" s="42"/>
      <c r="B2" s="42"/>
      <c r="C2" s="42"/>
      <c r="D2" s="42"/>
      <c r="E2" s="49"/>
      <c r="F2" s="42"/>
      <c r="G2" s="189"/>
      <c r="H2" s="189"/>
      <c r="I2" s="189"/>
      <c r="J2" s="42"/>
      <c r="K2" s="42"/>
      <c r="L2" s="42"/>
      <c r="M2" s="42"/>
      <c r="N2" s="42"/>
      <c r="O2" s="42"/>
    </row>
    <row r="3" spans="1:15" ht="15">
      <c r="A3" s="42"/>
      <c r="B3" s="42"/>
      <c r="C3" s="42"/>
      <c r="D3" s="42"/>
      <c r="E3" s="49"/>
      <c r="F3" s="42"/>
      <c r="G3" s="42"/>
      <c r="H3" s="42"/>
      <c r="I3" s="42"/>
      <c r="J3" s="42"/>
      <c r="K3" s="42"/>
      <c r="L3" s="42"/>
      <c r="M3" s="42"/>
      <c r="N3" s="50" t="s">
        <v>44</v>
      </c>
      <c r="O3" s="42"/>
    </row>
    <row r="4" spans="1:17" ht="15">
      <c r="A4" s="42"/>
      <c r="B4" s="33" t="s">
        <v>13</v>
      </c>
      <c r="C4" s="45">
        <v>5</v>
      </c>
      <c r="D4" s="22"/>
      <c r="E4" s="20"/>
      <c r="F4" s="43"/>
      <c r="G4" s="52" t="s">
        <v>16</v>
      </c>
      <c r="H4" s="43"/>
      <c r="I4" s="22"/>
      <c r="J4" s="43"/>
      <c r="K4" s="43"/>
      <c r="L4" s="43"/>
      <c r="M4" s="43"/>
      <c r="N4" s="43"/>
      <c r="O4" s="42"/>
      <c r="Q4" s="11"/>
    </row>
    <row r="5" spans="1:17" ht="15">
      <c r="A5" s="42"/>
      <c r="B5" s="33"/>
      <c r="C5" s="22"/>
      <c r="D5" s="22"/>
      <c r="E5" s="20"/>
      <c r="F5" s="43"/>
      <c r="G5" s="52"/>
      <c r="H5" s="43"/>
      <c r="I5" s="22"/>
      <c r="J5" s="43"/>
      <c r="K5" s="43"/>
      <c r="L5" s="43"/>
      <c r="M5" s="43"/>
      <c r="N5" s="43"/>
      <c r="O5" s="42"/>
      <c r="Q5" s="11"/>
    </row>
    <row r="6" spans="1:17" ht="15">
      <c r="A6" s="33"/>
      <c r="B6" s="33"/>
      <c r="C6" s="53"/>
      <c r="D6" s="53"/>
      <c r="E6" s="18"/>
      <c r="F6" s="43"/>
      <c r="G6" s="44" t="s">
        <v>0</v>
      </c>
      <c r="H6" s="191">
        <f>SUM(N11:N36)</f>
        <v>0</v>
      </c>
      <c r="I6" s="192"/>
      <c r="J6" s="42"/>
      <c r="K6" s="42"/>
      <c r="L6" s="42"/>
      <c r="M6" s="42"/>
      <c r="N6" s="42"/>
      <c r="O6" s="42"/>
      <c r="Q6" s="11"/>
    </row>
    <row r="7" spans="1:17" ht="15">
      <c r="A7" s="33"/>
      <c r="B7" s="42"/>
      <c r="C7" s="43"/>
      <c r="D7" s="43"/>
      <c r="E7" s="18"/>
      <c r="F7" s="43"/>
      <c r="G7" s="43"/>
      <c r="H7" s="43"/>
      <c r="I7" s="43"/>
      <c r="J7" s="43"/>
      <c r="K7" s="43"/>
      <c r="L7" s="43"/>
      <c r="M7" s="42"/>
      <c r="N7" s="42"/>
      <c r="O7" s="42"/>
      <c r="Q7" s="11"/>
    </row>
    <row r="8" spans="1:17" ht="15">
      <c r="A8" s="33"/>
      <c r="B8" s="54"/>
      <c r="C8" s="55"/>
      <c r="D8" s="55"/>
      <c r="E8" s="56"/>
      <c r="F8" s="55"/>
      <c r="G8" s="55"/>
      <c r="H8" s="55"/>
      <c r="I8" s="55"/>
      <c r="J8" s="55"/>
      <c r="K8" s="55"/>
      <c r="L8" s="55"/>
      <c r="M8" s="42"/>
      <c r="N8" s="42"/>
      <c r="O8" s="42"/>
      <c r="Q8" s="11"/>
    </row>
    <row r="9" spans="1:17" ht="15">
      <c r="A9" s="42"/>
      <c r="B9" s="33"/>
      <c r="C9" s="42"/>
      <c r="D9" s="42"/>
      <c r="E9" s="57"/>
      <c r="F9" s="42"/>
      <c r="G9" s="42"/>
      <c r="H9" s="42"/>
      <c r="I9" s="42"/>
      <c r="J9" s="42"/>
      <c r="K9" s="42"/>
      <c r="L9" s="42"/>
      <c r="M9" s="42"/>
      <c r="N9" s="42"/>
      <c r="O9" s="42"/>
      <c r="Q9" s="11"/>
    </row>
    <row r="10" spans="1:15" s="12" customFormat="1" ht="74.25" customHeight="1">
      <c r="A10" s="24" t="s">
        <v>31</v>
      </c>
      <c r="B10" s="24" t="s">
        <v>14</v>
      </c>
      <c r="C10" s="24" t="s">
        <v>172</v>
      </c>
      <c r="D10" s="24" t="s">
        <v>45</v>
      </c>
      <c r="E10" s="151" t="s">
        <v>47</v>
      </c>
      <c r="F10" s="58"/>
      <c r="G10" s="149" t="s">
        <v>174</v>
      </c>
      <c r="H10" s="24" t="s">
        <v>173</v>
      </c>
      <c r="I10" s="24" t="str">
        <f>B10</f>
        <v>Skład</v>
      </c>
      <c r="J10" s="24" t="s">
        <v>94</v>
      </c>
      <c r="K10" s="24" t="s">
        <v>26</v>
      </c>
      <c r="L10" s="24" t="s">
        <v>51</v>
      </c>
      <c r="M10" s="24" t="s">
        <v>178</v>
      </c>
      <c r="N10" s="24" t="s">
        <v>179</v>
      </c>
      <c r="O10" s="33"/>
    </row>
    <row r="11" spans="1:15" ht="105">
      <c r="A11" s="46" t="s">
        <v>1</v>
      </c>
      <c r="B11" s="157" t="s">
        <v>180</v>
      </c>
      <c r="C11" s="157" t="s">
        <v>129</v>
      </c>
      <c r="D11" s="157" t="s">
        <v>123</v>
      </c>
      <c r="E11" s="111">
        <v>200</v>
      </c>
      <c r="F11" s="71" t="s">
        <v>200</v>
      </c>
      <c r="G11" s="59" t="s">
        <v>176</v>
      </c>
      <c r="H11" s="59"/>
      <c r="I11" s="59"/>
      <c r="J11" s="60" t="s">
        <v>65</v>
      </c>
      <c r="K11" s="59"/>
      <c r="L11" s="73" t="str">
        <f>IF(K11=0,"0,00",IF(K11&gt;0,ROUND(E11/K11,2)))</f>
        <v>0,00</v>
      </c>
      <c r="M11" s="59"/>
      <c r="N11" s="61">
        <f>ROUND(L11*ROUND(M11,2),2)</f>
        <v>0</v>
      </c>
      <c r="O11" s="42"/>
    </row>
    <row r="12" spans="1:17" s="118" customFormat="1" ht="105">
      <c r="A12" s="112" t="s">
        <v>2</v>
      </c>
      <c r="B12" s="157" t="s">
        <v>180</v>
      </c>
      <c r="C12" s="100" t="s">
        <v>130</v>
      </c>
      <c r="D12" s="157" t="s">
        <v>123</v>
      </c>
      <c r="E12" s="111">
        <v>500</v>
      </c>
      <c r="F12" s="71" t="s">
        <v>200</v>
      </c>
      <c r="G12" s="59" t="s">
        <v>176</v>
      </c>
      <c r="H12" s="59"/>
      <c r="I12" s="59"/>
      <c r="J12" s="60"/>
      <c r="K12" s="59"/>
      <c r="L12" s="73" t="str">
        <f aca="true" t="shared" si="0" ref="L12:L36">IF(K12=0,"0,00",IF(K12&gt;0,ROUND(E12/K12,2)))</f>
        <v>0,00</v>
      </c>
      <c r="M12" s="59"/>
      <c r="N12" s="61">
        <f aca="true" t="shared" si="1" ref="N12:N36">ROUND(L12*ROUND(M12,2),2)</f>
        <v>0</v>
      </c>
      <c r="O12" s="114"/>
      <c r="Q12" s="4"/>
    </row>
    <row r="13" spans="1:17" s="118" customFormat="1" ht="105">
      <c r="A13" s="112" t="s">
        <v>3</v>
      </c>
      <c r="B13" s="157" t="s">
        <v>180</v>
      </c>
      <c r="C13" s="100" t="s">
        <v>131</v>
      </c>
      <c r="D13" s="157" t="s">
        <v>123</v>
      </c>
      <c r="E13" s="111">
        <v>400</v>
      </c>
      <c r="F13" s="71" t="s">
        <v>202</v>
      </c>
      <c r="G13" s="59" t="s">
        <v>176</v>
      </c>
      <c r="H13" s="59"/>
      <c r="I13" s="59"/>
      <c r="J13" s="60"/>
      <c r="K13" s="59"/>
      <c r="L13" s="73" t="str">
        <f t="shared" si="0"/>
        <v>0,00</v>
      </c>
      <c r="M13" s="59"/>
      <c r="N13" s="61">
        <f t="shared" si="1"/>
        <v>0</v>
      </c>
      <c r="O13" s="114"/>
      <c r="Q13" s="4"/>
    </row>
    <row r="14" spans="1:17" s="118" customFormat="1" ht="75">
      <c r="A14" s="112" t="s">
        <v>4</v>
      </c>
      <c r="B14" s="100" t="s">
        <v>181</v>
      </c>
      <c r="C14" s="100" t="s">
        <v>132</v>
      </c>
      <c r="D14" s="157" t="s">
        <v>123</v>
      </c>
      <c r="E14" s="111">
        <v>600</v>
      </c>
      <c r="F14" s="71" t="s">
        <v>200</v>
      </c>
      <c r="G14" s="59" t="s">
        <v>176</v>
      </c>
      <c r="H14" s="59"/>
      <c r="I14" s="59"/>
      <c r="J14" s="60"/>
      <c r="K14" s="59"/>
      <c r="L14" s="73" t="str">
        <f t="shared" si="0"/>
        <v>0,00</v>
      </c>
      <c r="M14" s="59"/>
      <c r="N14" s="61">
        <f t="shared" si="1"/>
        <v>0</v>
      </c>
      <c r="O14" s="114"/>
      <c r="Q14" s="4"/>
    </row>
    <row r="15" spans="1:17" s="118" customFormat="1" ht="75">
      <c r="A15" s="112" t="s">
        <v>28</v>
      </c>
      <c r="B15" s="100" t="s">
        <v>181</v>
      </c>
      <c r="C15" s="110" t="s">
        <v>131</v>
      </c>
      <c r="D15" s="157" t="s">
        <v>123</v>
      </c>
      <c r="E15" s="111">
        <v>300</v>
      </c>
      <c r="F15" s="71" t="s">
        <v>200</v>
      </c>
      <c r="G15" s="59" t="s">
        <v>176</v>
      </c>
      <c r="H15" s="59"/>
      <c r="I15" s="59"/>
      <c r="J15" s="60"/>
      <c r="K15" s="59"/>
      <c r="L15" s="73" t="str">
        <f t="shared" si="0"/>
        <v>0,00</v>
      </c>
      <c r="M15" s="59"/>
      <c r="N15" s="61">
        <f t="shared" si="1"/>
        <v>0</v>
      </c>
      <c r="O15" s="114"/>
      <c r="Q15" s="4"/>
    </row>
    <row r="16" spans="1:17" s="118" customFormat="1" ht="60">
      <c r="A16" s="112" t="s">
        <v>32</v>
      </c>
      <c r="B16" s="100" t="s">
        <v>182</v>
      </c>
      <c r="C16" s="110" t="s">
        <v>129</v>
      </c>
      <c r="D16" s="157" t="s">
        <v>123</v>
      </c>
      <c r="E16" s="111">
        <v>50</v>
      </c>
      <c r="F16" s="71" t="s">
        <v>200</v>
      </c>
      <c r="G16" s="59" t="s">
        <v>176</v>
      </c>
      <c r="H16" s="59"/>
      <c r="I16" s="59"/>
      <c r="J16" s="60"/>
      <c r="K16" s="59"/>
      <c r="L16" s="73" t="str">
        <f t="shared" si="0"/>
        <v>0,00</v>
      </c>
      <c r="M16" s="59"/>
      <c r="N16" s="61">
        <f t="shared" si="1"/>
        <v>0</v>
      </c>
      <c r="O16" s="114"/>
      <c r="Q16" s="4"/>
    </row>
    <row r="17" spans="1:17" s="118" customFormat="1" ht="60">
      <c r="A17" s="112" t="s">
        <v>5</v>
      </c>
      <c r="B17" s="100" t="s">
        <v>183</v>
      </c>
      <c r="C17" s="110" t="s">
        <v>130</v>
      </c>
      <c r="D17" s="157" t="s">
        <v>123</v>
      </c>
      <c r="E17" s="111">
        <v>200</v>
      </c>
      <c r="F17" s="71" t="s">
        <v>200</v>
      </c>
      <c r="G17" s="59" t="s">
        <v>176</v>
      </c>
      <c r="H17" s="59"/>
      <c r="I17" s="59"/>
      <c r="J17" s="60"/>
      <c r="K17" s="59"/>
      <c r="L17" s="73" t="str">
        <f t="shared" si="0"/>
        <v>0,00</v>
      </c>
      <c r="M17" s="59"/>
      <c r="N17" s="61">
        <f t="shared" si="1"/>
        <v>0</v>
      </c>
      <c r="O17" s="114"/>
      <c r="Q17" s="4"/>
    </row>
    <row r="18" spans="1:17" s="118" customFormat="1" ht="60">
      <c r="A18" s="112" t="s">
        <v>6</v>
      </c>
      <c r="B18" s="100" t="s">
        <v>183</v>
      </c>
      <c r="C18" s="110" t="s">
        <v>133</v>
      </c>
      <c r="D18" s="157" t="s">
        <v>123</v>
      </c>
      <c r="E18" s="111">
        <v>200</v>
      </c>
      <c r="F18" s="71" t="s">
        <v>200</v>
      </c>
      <c r="G18" s="59" t="s">
        <v>176</v>
      </c>
      <c r="H18" s="59"/>
      <c r="I18" s="59"/>
      <c r="J18" s="60"/>
      <c r="K18" s="59"/>
      <c r="L18" s="73" t="str">
        <f t="shared" si="0"/>
        <v>0,00</v>
      </c>
      <c r="M18" s="59"/>
      <c r="N18" s="61">
        <f t="shared" si="1"/>
        <v>0</v>
      </c>
      <c r="O18" s="114"/>
      <c r="Q18" s="4"/>
    </row>
    <row r="19" spans="1:17" s="118" customFormat="1" ht="60">
      <c r="A19" s="112" t="s">
        <v>50</v>
      </c>
      <c r="B19" s="100" t="s">
        <v>183</v>
      </c>
      <c r="C19" s="110" t="s">
        <v>131</v>
      </c>
      <c r="D19" s="157" t="s">
        <v>123</v>
      </c>
      <c r="E19" s="111">
        <v>50</v>
      </c>
      <c r="F19" s="71" t="s">
        <v>200</v>
      </c>
      <c r="G19" s="59" t="s">
        <v>176</v>
      </c>
      <c r="H19" s="59"/>
      <c r="I19" s="59"/>
      <c r="J19" s="60"/>
      <c r="K19" s="59"/>
      <c r="L19" s="73" t="str">
        <f t="shared" si="0"/>
        <v>0,00</v>
      </c>
      <c r="M19" s="59"/>
      <c r="N19" s="61">
        <f t="shared" si="1"/>
        <v>0</v>
      </c>
      <c r="O19" s="114"/>
      <c r="Q19" s="4"/>
    </row>
    <row r="20" spans="1:17" s="118" customFormat="1" ht="52.5" customHeight="1">
      <c r="A20" s="112" t="s">
        <v>60</v>
      </c>
      <c r="B20" s="100" t="s">
        <v>184</v>
      </c>
      <c r="C20" s="110" t="s">
        <v>134</v>
      </c>
      <c r="D20" s="157" t="s">
        <v>123</v>
      </c>
      <c r="E20" s="111">
        <v>200</v>
      </c>
      <c r="F20" s="71" t="s">
        <v>202</v>
      </c>
      <c r="G20" s="59" t="s">
        <v>176</v>
      </c>
      <c r="H20" s="59"/>
      <c r="I20" s="59"/>
      <c r="J20" s="60"/>
      <c r="K20" s="59"/>
      <c r="L20" s="73" t="str">
        <f t="shared" si="0"/>
        <v>0,00</v>
      </c>
      <c r="M20" s="59"/>
      <c r="N20" s="61">
        <f t="shared" si="1"/>
        <v>0</v>
      </c>
      <c r="O20" s="114"/>
      <c r="Q20" s="4"/>
    </row>
    <row r="21" spans="1:17" s="118" customFormat="1" ht="75">
      <c r="A21" s="112" t="s">
        <v>61</v>
      </c>
      <c r="B21" s="100" t="s">
        <v>185</v>
      </c>
      <c r="C21" s="110" t="s">
        <v>135</v>
      </c>
      <c r="D21" s="157" t="s">
        <v>123</v>
      </c>
      <c r="E21" s="111">
        <v>550</v>
      </c>
      <c r="F21" s="71" t="s">
        <v>200</v>
      </c>
      <c r="G21" s="59" t="s">
        <v>176</v>
      </c>
      <c r="H21" s="59"/>
      <c r="I21" s="59"/>
      <c r="J21" s="60"/>
      <c r="K21" s="59"/>
      <c r="L21" s="73" t="str">
        <f t="shared" si="0"/>
        <v>0,00</v>
      </c>
      <c r="M21" s="59"/>
      <c r="N21" s="61">
        <f t="shared" si="1"/>
        <v>0</v>
      </c>
      <c r="O21" s="114"/>
      <c r="Q21" s="4"/>
    </row>
    <row r="22" spans="1:17" s="118" customFormat="1" ht="75">
      <c r="A22" s="112" t="s">
        <v>73</v>
      </c>
      <c r="B22" s="100" t="s">
        <v>185</v>
      </c>
      <c r="C22" s="110" t="s">
        <v>131</v>
      </c>
      <c r="D22" s="157" t="s">
        <v>123</v>
      </c>
      <c r="E22" s="111">
        <v>50</v>
      </c>
      <c r="F22" s="71" t="s">
        <v>200</v>
      </c>
      <c r="G22" s="59" t="s">
        <v>176</v>
      </c>
      <c r="H22" s="59"/>
      <c r="I22" s="59"/>
      <c r="J22" s="60"/>
      <c r="K22" s="59"/>
      <c r="L22" s="73" t="str">
        <f t="shared" si="0"/>
        <v>0,00</v>
      </c>
      <c r="M22" s="59"/>
      <c r="N22" s="61">
        <f t="shared" si="1"/>
        <v>0</v>
      </c>
      <c r="O22" s="114"/>
      <c r="Q22" s="4"/>
    </row>
    <row r="23" spans="1:17" s="118" customFormat="1" ht="90">
      <c r="A23" s="112" t="s">
        <v>74</v>
      </c>
      <c r="B23" s="100" t="s">
        <v>186</v>
      </c>
      <c r="C23" s="110" t="s">
        <v>136</v>
      </c>
      <c r="D23" s="157" t="s">
        <v>123</v>
      </c>
      <c r="E23" s="111">
        <v>40</v>
      </c>
      <c r="F23" s="71" t="s">
        <v>200</v>
      </c>
      <c r="G23" s="59" t="s">
        <v>176</v>
      </c>
      <c r="H23" s="59"/>
      <c r="I23" s="59"/>
      <c r="J23" s="60"/>
      <c r="K23" s="59"/>
      <c r="L23" s="73" t="str">
        <f t="shared" si="0"/>
        <v>0,00</v>
      </c>
      <c r="M23" s="59"/>
      <c r="N23" s="61">
        <f t="shared" si="1"/>
        <v>0</v>
      </c>
      <c r="O23" s="114"/>
      <c r="Q23" s="4"/>
    </row>
    <row r="24" spans="1:17" s="118" customFormat="1" ht="90">
      <c r="A24" s="112" t="s">
        <v>95</v>
      </c>
      <c r="B24" s="100" t="s">
        <v>186</v>
      </c>
      <c r="C24" s="110" t="s">
        <v>131</v>
      </c>
      <c r="D24" s="157" t="s">
        <v>123</v>
      </c>
      <c r="E24" s="111">
        <v>20</v>
      </c>
      <c r="F24" s="71" t="s">
        <v>200</v>
      </c>
      <c r="G24" s="59" t="s">
        <v>176</v>
      </c>
      <c r="H24" s="59"/>
      <c r="I24" s="59"/>
      <c r="J24" s="60"/>
      <c r="K24" s="59"/>
      <c r="L24" s="73" t="str">
        <f t="shared" si="0"/>
        <v>0,00</v>
      </c>
      <c r="M24" s="59"/>
      <c r="N24" s="61">
        <f t="shared" si="1"/>
        <v>0</v>
      </c>
      <c r="O24" s="114"/>
      <c r="Q24" s="4"/>
    </row>
    <row r="25" spans="1:17" s="118" customFormat="1" ht="75">
      <c r="A25" s="112" t="s">
        <v>100</v>
      </c>
      <c r="B25" s="100" t="s">
        <v>187</v>
      </c>
      <c r="C25" s="110" t="s">
        <v>135</v>
      </c>
      <c r="D25" s="157" t="s">
        <v>123</v>
      </c>
      <c r="E25" s="111">
        <v>40</v>
      </c>
      <c r="F25" s="71" t="s">
        <v>200</v>
      </c>
      <c r="G25" s="59" t="s">
        <v>176</v>
      </c>
      <c r="H25" s="59"/>
      <c r="I25" s="59"/>
      <c r="J25" s="60"/>
      <c r="K25" s="59"/>
      <c r="L25" s="73" t="str">
        <f t="shared" si="0"/>
        <v>0,00</v>
      </c>
      <c r="M25" s="59"/>
      <c r="N25" s="61">
        <f t="shared" si="1"/>
        <v>0</v>
      </c>
      <c r="O25" s="114"/>
      <c r="Q25" s="4"/>
    </row>
    <row r="26" spans="1:17" s="118" customFormat="1" ht="75">
      <c r="A26" s="112" t="s">
        <v>101</v>
      </c>
      <c r="B26" s="100" t="s">
        <v>187</v>
      </c>
      <c r="C26" s="110" t="s">
        <v>131</v>
      </c>
      <c r="D26" s="157" t="s">
        <v>123</v>
      </c>
      <c r="E26" s="111">
        <v>40</v>
      </c>
      <c r="F26" s="71" t="s">
        <v>200</v>
      </c>
      <c r="G26" s="59" t="s">
        <v>176</v>
      </c>
      <c r="H26" s="59"/>
      <c r="I26" s="59"/>
      <c r="J26" s="60"/>
      <c r="K26" s="59"/>
      <c r="L26" s="73" t="str">
        <f t="shared" si="0"/>
        <v>0,00</v>
      </c>
      <c r="M26" s="59"/>
      <c r="N26" s="61">
        <f t="shared" si="1"/>
        <v>0</v>
      </c>
      <c r="O26" s="114"/>
      <c r="Q26" s="4"/>
    </row>
    <row r="27" spans="1:17" s="118" customFormat="1" ht="45">
      <c r="A27" s="112" t="s">
        <v>102</v>
      </c>
      <c r="B27" s="100" t="s">
        <v>188</v>
      </c>
      <c r="C27" s="110" t="s">
        <v>135</v>
      </c>
      <c r="D27" s="157" t="s">
        <v>123</v>
      </c>
      <c r="E27" s="111">
        <v>1000</v>
      </c>
      <c r="F27" s="71" t="s">
        <v>200</v>
      </c>
      <c r="G27" s="59" t="s">
        <v>176</v>
      </c>
      <c r="H27" s="59"/>
      <c r="I27" s="59"/>
      <c r="J27" s="60"/>
      <c r="K27" s="59"/>
      <c r="L27" s="73" t="str">
        <f t="shared" si="0"/>
        <v>0,00</v>
      </c>
      <c r="M27" s="59"/>
      <c r="N27" s="61">
        <f t="shared" si="1"/>
        <v>0</v>
      </c>
      <c r="O27" s="114"/>
      <c r="Q27" s="4"/>
    </row>
    <row r="28" spans="1:17" s="118" customFormat="1" ht="45">
      <c r="A28" s="112" t="s">
        <v>103</v>
      </c>
      <c r="B28" s="100" t="s">
        <v>188</v>
      </c>
      <c r="C28" s="110" t="s">
        <v>131</v>
      </c>
      <c r="D28" s="157" t="s">
        <v>123</v>
      </c>
      <c r="E28" s="111">
        <v>600</v>
      </c>
      <c r="F28" s="71" t="s">
        <v>200</v>
      </c>
      <c r="G28" s="59" t="s">
        <v>176</v>
      </c>
      <c r="H28" s="59"/>
      <c r="I28" s="59"/>
      <c r="J28" s="60"/>
      <c r="K28" s="59"/>
      <c r="L28" s="73" t="str">
        <f t="shared" si="0"/>
        <v>0,00</v>
      </c>
      <c r="M28" s="59"/>
      <c r="N28" s="61">
        <f t="shared" si="1"/>
        <v>0</v>
      </c>
      <c r="O28" s="114"/>
      <c r="Q28" s="4"/>
    </row>
    <row r="29" spans="1:17" s="118" customFormat="1" ht="45">
      <c r="A29" s="112" t="s">
        <v>104</v>
      </c>
      <c r="B29" s="100" t="s">
        <v>188</v>
      </c>
      <c r="C29" s="110" t="s">
        <v>137</v>
      </c>
      <c r="D29" s="157" t="s">
        <v>123</v>
      </c>
      <c r="E29" s="111">
        <v>30</v>
      </c>
      <c r="F29" s="71" t="s">
        <v>202</v>
      </c>
      <c r="G29" s="59" t="s">
        <v>176</v>
      </c>
      <c r="H29" s="59"/>
      <c r="I29" s="59"/>
      <c r="J29" s="60"/>
      <c r="K29" s="59"/>
      <c r="L29" s="73" t="str">
        <f t="shared" si="0"/>
        <v>0,00</v>
      </c>
      <c r="M29" s="59"/>
      <c r="N29" s="61">
        <f t="shared" si="1"/>
        <v>0</v>
      </c>
      <c r="O29" s="114"/>
      <c r="Q29" s="4"/>
    </row>
    <row r="30" spans="1:17" s="118" customFormat="1" ht="60">
      <c r="A30" s="112" t="s">
        <v>105</v>
      </c>
      <c r="B30" s="100" t="s">
        <v>189</v>
      </c>
      <c r="C30" s="110" t="s">
        <v>130</v>
      </c>
      <c r="D30" s="157" t="s">
        <v>123</v>
      </c>
      <c r="E30" s="111">
        <v>100</v>
      </c>
      <c r="F30" s="71" t="s">
        <v>200</v>
      </c>
      <c r="G30" s="59" t="s">
        <v>176</v>
      </c>
      <c r="H30" s="59"/>
      <c r="I30" s="59"/>
      <c r="J30" s="60"/>
      <c r="K30" s="59"/>
      <c r="L30" s="73" t="str">
        <f t="shared" si="0"/>
        <v>0,00</v>
      </c>
      <c r="M30" s="59"/>
      <c r="N30" s="61">
        <f t="shared" si="1"/>
        <v>0</v>
      </c>
      <c r="O30" s="114"/>
      <c r="Q30" s="4"/>
    </row>
    <row r="31" spans="1:17" s="118" customFormat="1" ht="60">
      <c r="A31" s="112" t="s">
        <v>106</v>
      </c>
      <c r="B31" s="100" t="s">
        <v>189</v>
      </c>
      <c r="C31" s="110" t="s">
        <v>131</v>
      </c>
      <c r="D31" s="157" t="s">
        <v>123</v>
      </c>
      <c r="E31" s="111">
        <v>100</v>
      </c>
      <c r="F31" s="71" t="s">
        <v>200</v>
      </c>
      <c r="G31" s="59" t="s">
        <v>176</v>
      </c>
      <c r="H31" s="59"/>
      <c r="I31" s="59"/>
      <c r="J31" s="60"/>
      <c r="K31" s="59"/>
      <c r="L31" s="73" t="str">
        <f t="shared" si="0"/>
        <v>0,00</v>
      </c>
      <c r="M31" s="59"/>
      <c r="N31" s="61">
        <f t="shared" si="1"/>
        <v>0</v>
      </c>
      <c r="O31" s="114"/>
      <c r="Q31" s="4"/>
    </row>
    <row r="32" spans="1:17" s="118" customFormat="1" ht="60">
      <c r="A32" s="112" t="s">
        <v>107</v>
      </c>
      <c r="B32" s="100" t="s">
        <v>190</v>
      </c>
      <c r="C32" s="110" t="s">
        <v>138</v>
      </c>
      <c r="D32" s="157" t="s">
        <v>123</v>
      </c>
      <c r="E32" s="111">
        <v>150</v>
      </c>
      <c r="F32" s="71" t="s">
        <v>200</v>
      </c>
      <c r="G32" s="59" t="s">
        <v>176</v>
      </c>
      <c r="H32" s="59"/>
      <c r="I32" s="59"/>
      <c r="J32" s="60"/>
      <c r="K32" s="59"/>
      <c r="L32" s="73" t="str">
        <f t="shared" si="0"/>
        <v>0,00</v>
      </c>
      <c r="M32" s="59"/>
      <c r="N32" s="61">
        <f t="shared" si="1"/>
        <v>0</v>
      </c>
      <c r="O32" s="114"/>
      <c r="Q32" s="4"/>
    </row>
    <row r="33" spans="1:17" s="118" customFormat="1" ht="60">
      <c r="A33" s="112" t="s">
        <v>108</v>
      </c>
      <c r="B33" s="100" t="s">
        <v>190</v>
      </c>
      <c r="C33" s="110" t="s">
        <v>130</v>
      </c>
      <c r="D33" s="157" t="s">
        <v>123</v>
      </c>
      <c r="E33" s="111">
        <v>1200</v>
      </c>
      <c r="F33" s="71" t="s">
        <v>200</v>
      </c>
      <c r="G33" s="59" t="s">
        <v>176</v>
      </c>
      <c r="H33" s="59"/>
      <c r="I33" s="59"/>
      <c r="J33" s="60"/>
      <c r="K33" s="59"/>
      <c r="L33" s="73" t="str">
        <f t="shared" si="0"/>
        <v>0,00</v>
      </c>
      <c r="M33" s="59"/>
      <c r="N33" s="61">
        <f t="shared" si="1"/>
        <v>0</v>
      </c>
      <c r="O33" s="114"/>
      <c r="Q33" s="4"/>
    </row>
    <row r="34" spans="1:17" s="118" customFormat="1" ht="66" customHeight="1">
      <c r="A34" s="112" t="s">
        <v>109</v>
      </c>
      <c r="B34" s="100" t="s">
        <v>190</v>
      </c>
      <c r="C34" s="110" t="s">
        <v>139</v>
      </c>
      <c r="D34" s="157" t="s">
        <v>123</v>
      </c>
      <c r="E34" s="111">
        <v>200</v>
      </c>
      <c r="F34" s="71" t="s">
        <v>200</v>
      </c>
      <c r="G34" s="59" t="s">
        <v>176</v>
      </c>
      <c r="H34" s="59"/>
      <c r="I34" s="59"/>
      <c r="J34" s="60"/>
      <c r="K34" s="59"/>
      <c r="L34" s="73" t="str">
        <f t="shared" si="0"/>
        <v>0,00</v>
      </c>
      <c r="M34" s="59"/>
      <c r="N34" s="61">
        <f t="shared" si="1"/>
        <v>0</v>
      </c>
      <c r="O34" s="114"/>
      <c r="Q34" s="4"/>
    </row>
    <row r="35" spans="1:17" s="118" customFormat="1" ht="66" customHeight="1">
      <c r="A35" s="112" t="s">
        <v>110</v>
      </c>
      <c r="B35" s="100" t="s">
        <v>190</v>
      </c>
      <c r="C35" s="110" t="s">
        <v>131</v>
      </c>
      <c r="D35" s="157" t="s">
        <v>123</v>
      </c>
      <c r="E35" s="111">
        <v>150</v>
      </c>
      <c r="F35" s="71" t="s">
        <v>200</v>
      </c>
      <c r="G35" s="59" t="s">
        <v>176</v>
      </c>
      <c r="H35" s="59"/>
      <c r="I35" s="59"/>
      <c r="J35" s="60"/>
      <c r="K35" s="59"/>
      <c r="L35" s="73" t="str">
        <f t="shared" si="0"/>
        <v>0,00</v>
      </c>
      <c r="M35" s="59"/>
      <c r="N35" s="61">
        <f t="shared" si="1"/>
        <v>0</v>
      </c>
      <c r="O35" s="114"/>
      <c r="Q35" s="4"/>
    </row>
    <row r="36" spans="1:15" ht="69" customHeight="1">
      <c r="A36" s="112" t="s">
        <v>111</v>
      </c>
      <c r="B36" s="100" t="s">
        <v>190</v>
      </c>
      <c r="C36" s="110" t="s">
        <v>140</v>
      </c>
      <c r="D36" s="157" t="s">
        <v>123</v>
      </c>
      <c r="E36" s="111">
        <v>50</v>
      </c>
      <c r="F36" s="71" t="s">
        <v>202</v>
      </c>
      <c r="G36" s="59" t="s">
        <v>176</v>
      </c>
      <c r="H36" s="59"/>
      <c r="I36" s="59"/>
      <c r="J36" s="60"/>
      <c r="K36" s="59"/>
      <c r="L36" s="73" t="str">
        <f t="shared" si="0"/>
        <v>0,00</v>
      </c>
      <c r="M36" s="59"/>
      <c r="N36" s="61">
        <f t="shared" si="1"/>
        <v>0</v>
      </c>
      <c r="O36" s="42"/>
    </row>
    <row r="37" spans="1:17" s="118" customFormat="1" ht="21" customHeight="1">
      <c r="A37" s="113"/>
      <c r="B37" s="129"/>
      <c r="C37" s="139"/>
      <c r="D37" s="128"/>
      <c r="E37" s="140"/>
      <c r="F37" s="122"/>
      <c r="G37" s="65"/>
      <c r="H37" s="65"/>
      <c r="I37" s="65"/>
      <c r="J37" s="66"/>
      <c r="K37" s="65"/>
      <c r="L37" s="96"/>
      <c r="M37" s="65"/>
      <c r="N37" s="67"/>
      <c r="O37" s="114"/>
      <c r="Q37" s="4"/>
    </row>
    <row r="38" spans="1:17" s="118" customFormat="1" ht="21" customHeight="1">
      <c r="A38" s="113"/>
      <c r="B38" s="194" t="s">
        <v>118</v>
      </c>
      <c r="C38" s="194"/>
      <c r="D38" s="117"/>
      <c r="E38" s="117"/>
      <c r="F38" s="64"/>
      <c r="G38" s="65"/>
      <c r="H38" s="65"/>
      <c r="I38" s="65"/>
      <c r="J38" s="66"/>
      <c r="K38" s="65"/>
      <c r="L38" s="65"/>
      <c r="M38" s="65"/>
      <c r="N38" s="67"/>
      <c r="O38" s="114"/>
      <c r="Q38" s="4"/>
    </row>
    <row r="39" spans="1:15" ht="21" customHeight="1">
      <c r="A39" s="42"/>
      <c r="B39" s="170" t="s">
        <v>87</v>
      </c>
      <c r="C39" s="170"/>
      <c r="D39" s="170"/>
      <c r="E39" s="170"/>
      <c r="F39" s="170"/>
      <c r="G39" s="170"/>
      <c r="H39" s="170"/>
      <c r="I39" s="170"/>
      <c r="J39" s="170"/>
      <c r="K39" s="170"/>
      <c r="L39" s="42"/>
      <c r="M39" s="42"/>
      <c r="N39" s="42"/>
      <c r="O39" s="42"/>
    </row>
    <row r="40" spans="1:15" ht="18" customHeight="1">
      <c r="A40" s="42"/>
      <c r="B40" s="210" t="s">
        <v>201</v>
      </c>
      <c r="C40" s="189"/>
      <c r="D40" s="189"/>
      <c r="E40" s="189"/>
      <c r="F40" s="189"/>
      <c r="G40" s="189"/>
      <c r="H40" s="189"/>
      <c r="I40" s="169"/>
      <c r="J40" s="169"/>
      <c r="K40" s="169"/>
      <c r="L40" s="42"/>
      <c r="M40" s="42"/>
      <c r="N40" s="42"/>
      <c r="O40" s="42"/>
    </row>
    <row r="41" spans="2:11" ht="15.75" customHeight="1">
      <c r="B41" s="211" t="s">
        <v>203</v>
      </c>
      <c r="C41" s="211"/>
      <c r="D41" s="211"/>
      <c r="E41" s="211"/>
      <c r="F41" s="211"/>
      <c r="G41" s="211"/>
      <c r="H41" s="169"/>
      <c r="I41" s="169"/>
      <c r="J41" s="169"/>
      <c r="K41" s="169"/>
    </row>
  </sheetData>
  <sheetProtection/>
  <mergeCells count="6">
    <mergeCell ref="G2:I2"/>
    <mergeCell ref="H6:I6"/>
    <mergeCell ref="B39:K39"/>
    <mergeCell ref="B38:C38"/>
    <mergeCell ref="B40:H40"/>
    <mergeCell ref="B41:G4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view="pageBreakPreview" zoomScale="90" zoomScaleNormal="80" zoomScaleSheetLayoutView="90" zoomScalePageLayoutView="85" workbookViewId="0" topLeftCell="A1">
      <selection activeCell="C4" sqref="C4"/>
    </sheetView>
  </sheetViews>
  <sheetFormatPr defaultColWidth="9.00390625" defaultRowHeight="12.75"/>
  <cols>
    <col min="1" max="1" width="5.375" style="42" customWidth="1"/>
    <col min="2" max="2" width="21.00390625" style="42" customWidth="1"/>
    <col min="3" max="3" width="22.125" style="42" customWidth="1"/>
    <col min="4" max="4" width="20.00390625" style="42" customWidth="1"/>
    <col min="5" max="5" width="10.375" style="49" customWidth="1"/>
    <col min="6" max="6" width="18.875" style="42" customWidth="1"/>
    <col min="7" max="7" width="36.125" style="42" customWidth="1"/>
    <col min="8" max="8" width="31.00390625" style="42" customWidth="1"/>
    <col min="9" max="9" width="19.25390625" style="42" customWidth="1"/>
    <col min="10" max="10" width="26.125" style="42" customWidth="1"/>
    <col min="11" max="11" width="16.125" style="42" customWidth="1"/>
    <col min="12" max="12" width="17.00390625" style="42" customWidth="1"/>
    <col min="13" max="13" width="20.875" style="42" customWidth="1"/>
    <col min="14" max="14" width="18.625" style="42" customWidth="1"/>
    <col min="15" max="15" width="8.00390625" style="42" customWidth="1"/>
    <col min="16" max="16" width="15.875" style="42" customWidth="1"/>
    <col min="17" max="17" width="15.875" style="51" customWidth="1"/>
    <col min="18" max="18" width="15.875" style="42" customWidth="1"/>
    <col min="19" max="20" width="14.25390625" style="42" customWidth="1"/>
    <col min="21" max="21" width="15.25390625" style="42" customWidth="1"/>
    <col min="22" max="16384" width="9.125" style="42" customWidth="1"/>
  </cols>
  <sheetData>
    <row r="1" spans="2:20" ht="15">
      <c r="B1" s="48" t="str">
        <f>'formularz oferty'!D4</f>
        <v>DFP.271.96.2023.ADB</v>
      </c>
      <c r="N1" s="50" t="s">
        <v>63</v>
      </c>
      <c r="S1" s="48"/>
      <c r="T1" s="48"/>
    </row>
    <row r="2" spans="7:9" ht="15">
      <c r="G2" s="189"/>
      <c r="H2" s="189"/>
      <c r="I2" s="189"/>
    </row>
    <row r="3" ht="15">
      <c r="N3" s="50" t="s">
        <v>44</v>
      </c>
    </row>
    <row r="4" spans="2:17" ht="15">
      <c r="B4" s="33" t="s">
        <v>13</v>
      </c>
      <c r="C4" s="45">
        <v>6</v>
      </c>
      <c r="D4" s="22"/>
      <c r="E4" s="20"/>
      <c r="F4" s="43"/>
      <c r="G4" s="52" t="s">
        <v>16</v>
      </c>
      <c r="H4" s="43"/>
      <c r="I4" s="22"/>
      <c r="J4" s="43"/>
      <c r="K4" s="43"/>
      <c r="L4" s="43"/>
      <c r="M4" s="43"/>
      <c r="N4" s="43"/>
      <c r="Q4" s="42"/>
    </row>
    <row r="5" spans="2:17" ht="15">
      <c r="B5" s="33"/>
      <c r="C5" s="22"/>
      <c r="D5" s="22"/>
      <c r="E5" s="20"/>
      <c r="F5" s="43"/>
      <c r="G5" s="52"/>
      <c r="H5" s="43"/>
      <c r="I5" s="22"/>
      <c r="J5" s="43"/>
      <c r="K5" s="43"/>
      <c r="L5" s="43"/>
      <c r="M5" s="43"/>
      <c r="N5" s="43"/>
      <c r="Q5" s="42"/>
    </row>
    <row r="6" spans="1:17" ht="15">
      <c r="A6" s="33"/>
      <c r="B6" s="33"/>
      <c r="C6" s="53"/>
      <c r="D6" s="53"/>
      <c r="E6" s="18"/>
      <c r="F6" s="43"/>
      <c r="G6" s="44" t="s">
        <v>0</v>
      </c>
      <c r="H6" s="191">
        <f>SUM(N11:N12)</f>
        <v>0</v>
      </c>
      <c r="I6" s="192"/>
      <c r="Q6" s="42"/>
    </row>
    <row r="7" spans="1:17" ht="15">
      <c r="A7" s="33"/>
      <c r="C7" s="43"/>
      <c r="D7" s="43"/>
      <c r="E7" s="18"/>
      <c r="F7" s="43"/>
      <c r="G7" s="43"/>
      <c r="H7" s="43"/>
      <c r="I7" s="43"/>
      <c r="J7" s="43"/>
      <c r="K7" s="43"/>
      <c r="L7" s="43"/>
      <c r="Q7" s="42"/>
    </row>
    <row r="8" spans="1:17" ht="15">
      <c r="A8" s="33"/>
      <c r="B8" s="54"/>
      <c r="C8" s="55"/>
      <c r="D8" s="55"/>
      <c r="E8" s="56"/>
      <c r="F8" s="55"/>
      <c r="G8" s="55"/>
      <c r="H8" s="55"/>
      <c r="I8" s="55"/>
      <c r="J8" s="55"/>
      <c r="K8" s="55"/>
      <c r="L8" s="55"/>
      <c r="Q8" s="42"/>
    </row>
    <row r="9" spans="2:17" ht="15">
      <c r="B9" s="33"/>
      <c r="E9" s="57"/>
      <c r="Q9" s="42"/>
    </row>
    <row r="10" spans="1:14" s="33" customFormat="1" ht="75.75" customHeight="1">
      <c r="A10" s="24" t="s">
        <v>31</v>
      </c>
      <c r="B10" s="24" t="s">
        <v>14</v>
      </c>
      <c r="C10" s="24" t="s">
        <v>172</v>
      </c>
      <c r="D10" s="24" t="s">
        <v>45</v>
      </c>
      <c r="E10" s="195" t="s">
        <v>47</v>
      </c>
      <c r="F10" s="196"/>
      <c r="G10" s="149" t="s">
        <v>174</v>
      </c>
      <c r="H10" s="24" t="s">
        <v>173</v>
      </c>
      <c r="I10" s="24" t="str">
        <f>B10</f>
        <v>Skład</v>
      </c>
      <c r="J10" s="24" t="s">
        <v>94</v>
      </c>
      <c r="K10" s="24" t="s">
        <v>26</v>
      </c>
      <c r="L10" s="24" t="s">
        <v>51</v>
      </c>
      <c r="M10" s="24" t="s">
        <v>85</v>
      </c>
      <c r="N10" s="24" t="s">
        <v>86</v>
      </c>
    </row>
    <row r="11" spans="1:14" ht="90">
      <c r="A11" s="78" t="s">
        <v>1</v>
      </c>
      <c r="B11" s="69" t="s">
        <v>141</v>
      </c>
      <c r="C11" s="100" t="s">
        <v>142</v>
      </c>
      <c r="D11" s="153" t="s">
        <v>177</v>
      </c>
      <c r="E11" s="158">
        <v>4000</v>
      </c>
      <c r="F11" s="71" t="s">
        <v>49</v>
      </c>
      <c r="G11" s="59" t="s">
        <v>176</v>
      </c>
      <c r="H11" s="73"/>
      <c r="I11" s="73"/>
      <c r="J11" s="73" t="s">
        <v>112</v>
      </c>
      <c r="K11" s="73"/>
      <c r="L11" s="73" t="str">
        <f>IF(K11=0,"0,00",IF(K11&gt;0,ROUND(E11/K11,2)))</f>
        <v>0,00</v>
      </c>
      <c r="M11" s="73"/>
      <c r="N11" s="79">
        <f>ROUND(L11*ROUND(M11,2),2)</f>
        <v>0</v>
      </c>
    </row>
    <row r="12" spans="1:17" s="114" customFormat="1" ht="90">
      <c r="A12" s="78" t="s">
        <v>2</v>
      </c>
      <c r="B12" s="69" t="s">
        <v>141</v>
      </c>
      <c r="C12" s="100" t="s">
        <v>143</v>
      </c>
      <c r="D12" s="153" t="s">
        <v>177</v>
      </c>
      <c r="E12" s="158">
        <v>2000</v>
      </c>
      <c r="F12" s="71" t="s">
        <v>49</v>
      </c>
      <c r="G12" s="59" t="s">
        <v>176</v>
      </c>
      <c r="H12" s="73"/>
      <c r="I12" s="73"/>
      <c r="J12" s="73"/>
      <c r="K12" s="73"/>
      <c r="L12" s="73" t="str">
        <f>IF(K12=0,"0,00",IF(K12&gt;0,ROUND(E12/K12,2)))</f>
        <v>0,00</v>
      </c>
      <c r="M12" s="73"/>
      <c r="N12" s="79">
        <f>ROUND(L12*ROUND(M12,2),2)</f>
        <v>0</v>
      </c>
      <c r="Q12" s="51"/>
    </row>
    <row r="13" spans="1:17" s="114" customFormat="1" ht="15">
      <c r="A13" s="72"/>
      <c r="B13" s="120"/>
      <c r="C13" s="120"/>
      <c r="D13" s="120"/>
      <c r="E13" s="127"/>
      <c r="F13" s="122"/>
      <c r="G13" s="96"/>
      <c r="H13" s="96"/>
      <c r="I13" s="96"/>
      <c r="J13" s="96"/>
      <c r="K13" s="96"/>
      <c r="L13" s="96"/>
      <c r="M13" s="96"/>
      <c r="N13" s="98"/>
      <c r="Q13" s="51"/>
    </row>
    <row r="14" spans="1:17" s="114" customFormat="1" ht="15">
      <c r="A14" s="72"/>
      <c r="B14" s="193" t="s">
        <v>118</v>
      </c>
      <c r="C14" s="193"/>
      <c r="D14" s="120"/>
      <c r="E14" s="127"/>
      <c r="F14" s="122"/>
      <c r="G14" s="96"/>
      <c r="H14" s="96"/>
      <c r="I14" s="96"/>
      <c r="J14" s="96"/>
      <c r="K14" s="96"/>
      <c r="L14" s="96"/>
      <c r="M14" s="96"/>
      <c r="N14" s="98"/>
      <c r="Q14" s="51"/>
    </row>
    <row r="15" spans="2:11" ht="19.5" customHeight="1">
      <c r="B15" s="170" t="s">
        <v>87</v>
      </c>
      <c r="C15" s="170"/>
      <c r="D15" s="170"/>
      <c r="E15" s="170"/>
      <c r="F15" s="170"/>
      <c r="G15" s="170"/>
      <c r="H15" s="170"/>
      <c r="I15" s="170"/>
      <c r="J15" s="170"/>
      <c r="K15" s="170"/>
    </row>
  </sheetData>
  <sheetProtection/>
  <mergeCells count="5">
    <mergeCell ref="B15:K15"/>
    <mergeCell ref="G2:I2"/>
    <mergeCell ref="H6:I6"/>
    <mergeCell ref="E10:F10"/>
    <mergeCell ref="B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view="pageBreakPreview" zoomScale="90" zoomScaleNormal="80" zoomScaleSheetLayoutView="90" zoomScalePageLayoutView="85" workbookViewId="0" topLeftCell="A1">
      <selection activeCell="C4" sqref="C4"/>
    </sheetView>
  </sheetViews>
  <sheetFormatPr defaultColWidth="9.00390625" defaultRowHeight="12.75"/>
  <cols>
    <col min="1" max="1" width="5.375" style="42" customWidth="1"/>
    <col min="2" max="2" width="28.375" style="42" customWidth="1"/>
    <col min="3" max="3" width="22.125" style="42" customWidth="1"/>
    <col min="4" max="4" width="24.375" style="42" customWidth="1"/>
    <col min="5" max="5" width="13.75390625" style="49" customWidth="1"/>
    <col min="6" max="6" width="14.125" style="42" customWidth="1"/>
    <col min="7" max="7" width="36.125" style="42" customWidth="1"/>
    <col min="8" max="8" width="31.00390625" style="42" customWidth="1"/>
    <col min="9" max="9" width="19.25390625" style="42" customWidth="1"/>
    <col min="10" max="10" width="23.25390625" style="42" customWidth="1"/>
    <col min="11" max="12" width="16.125" style="42" customWidth="1"/>
    <col min="13" max="13" width="20.875" style="42" customWidth="1"/>
    <col min="14" max="14" width="18.625" style="42" customWidth="1"/>
    <col min="15" max="15" width="8.00390625" style="42" customWidth="1"/>
    <col min="16" max="16" width="15.875" style="42" customWidth="1"/>
    <col min="17" max="17" width="15.875" style="51" customWidth="1"/>
    <col min="18" max="18" width="15.875" style="42" customWidth="1"/>
    <col min="19" max="20" width="14.25390625" style="42" customWidth="1"/>
    <col min="21" max="21" width="15.25390625" style="42" customWidth="1"/>
    <col min="22" max="16384" width="9.125" style="42" customWidth="1"/>
  </cols>
  <sheetData>
    <row r="1" spans="2:20" ht="15">
      <c r="B1" s="48" t="str">
        <f>'formularz oferty'!D4</f>
        <v>DFP.271.96.2023.ADB</v>
      </c>
      <c r="N1" s="50" t="s">
        <v>63</v>
      </c>
      <c r="S1" s="48"/>
      <c r="T1" s="48"/>
    </row>
    <row r="2" spans="7:9" ht="15">
      <c r="G2" s="189"/>
      <c r="H2" s="189"/>
      <c r="I2" s="189"/>
    </row>
    <row r="3" ht="15">
      <c r="N3" s="50" t="s">
        <v>44</v>
      </c>
    </row>
    <row r="4" spans="2:17" ht="15">
      <c r="B4" s="33" t="s">
        <v>13</v>
      </c>
      <c r="C4" s="45">
        <v>7</v>
      </c>
      <c r="D4" s="22"/>
      <c r="E4" s="20"/>
      <c r="F4" s="43"/>
      <c r="G4" s="52" t="s">
        <v>16</v>
      </c>
      <c r="H4" s="43"/>
      <c r="I4" s="22"/>
      <c r="J4" s="43"/>
      <c r="K4" s="43"/>
      <c r="L4" s="43"/>
      <c r="M4" s="43"/>
      <c r="N4" s="43"/>
      <c r="Q4" s="42"/>
    </row>
    <row r="5" spans="2:17" ht="15">
      <c r="B5" s="33"/>
      <c r="C5" s="22"/>
      <c r="D5" s="22"/>
      <c r="E5" s="20"/>
      <c r="F5" s="43"/>
      <c r="G5" s="52"/>
      <c r="H5" s="43"/>
      <c r="I5" s="22"/>
      <c r="J5" s="43"/>
      <c r="K5" s="43"/>
      <c r="L5" s="43"/>
      <c r="M5" s="43"/>
      <c r="N5" s="43"/>
      <c r="Q5" s="42"/>
    </row>
    <row r="6" spans="1:17" ht="15">
      <c r="A6" s="33"/>
      <c r="B6" s="33"/>
      <c r="C6" s="53"/>
      <c r="D6" s="53"/>
      <c r="E6" s="18"/>
      <c r="F6" s="43"/>
      <c r="G6" s="44" t="s">
        <v>0</v>
      </c>
      <c r="H6" s="191">
        <f>SUM(N11:N15)</f>
        <v>0</v>
      </c>
      <c r="I6" s="192"/>
      <c r="Q6" s="42"/>
    </row>
    <row r="7" spans="1:17" ht="15">
      <c r="A7" s="33"/>
      <c r="C7" s="43"/>
      <c r="D7" s="43"/>
      <c r="E7" s="18"/>
      <c r="F7" s="43"/>
      <c r="G7" s="43"/>
      <c r="H7" s="43"/>
      <c r="I7" s="43"/>
      <c r="J7" s="43"/>
      <c r="K7" s="43"/>
      <c r="L7" s="43"/>
      <c r="Q7" s="42"/>
    </row>
    <row r="8" spans="1:17" ht="15">
      <c r="A8" s="33"/>
      <c r="B8" s="54"/>
      <c r="C8" s="55"/>
      <c r="D8" s="55"/>
      <c r="E8" s="56"/>
      <c r="F8" s="55"/>
      <c r="G8" s="55"/>
      <c r="H8" s="55"/>
      <c r="I8" s="55"/>
      <c r="J8" s="55"/>
      <c r="K8" s="55"/>
      <c r="L8" s="55"/>
      <c r="Q8" s="42"/>
    </row>
    <row r="9" spans="2:17" ht="15">
      <c r="B9" s="33"/>
      <c r="E9" s="57"/>
      <c r="Q9" s="42"/>
    </row>
    <row r="10" spans="1:14" s="33" customFormat="1" ht="75.75" customHeight="1">
      <c r="A10" s="24" t="s">
        <v>31</v>
      </c>
      <c r="B10" s="24" t="s">
        <v>14</v>
      </c>
      <c r="C10" s="24" t="s">
        <v>172</v>
      </c>
      <c r="D10" s="24" t="s">
        <v>45</v>
      </c>
      <c r="E10" s="195" t="s">
        <v>47</v>
      </c>
      <c r="F10" s="196"/>
      <c r="G10" s="149" t="s">
        <v>174</v>
      </c>
      <c r="H10" s="24" t="s">
        <v>173</v>
      </c>
      <c r="I10" s="24" t="str">
        <f>B10</f>
        <v>Skład</v>
      </c>
      <c r="J10" s="24" t="s">
        <v>94</v>
      </c>
      <c r="K10" s="24" t="s">
        <v>26</v>
      </c>
      <c r="L10" s="24" t="s">
        <v>27</v>
      </c>
      <c r="M10" s="24" t="s">
        <v>85</v>
      </c>
      <c r="N10" s="24" t="s">
        <v>86</v>
      </c>
    </row>
    <row r="11" spans="1:14" ht="99" customHeight="1">
      <c r="A11" s="78" t="s">
        <v>1</v>
      </c>
      <c r="B11" s="69" t="s">
        <v>144</v>
      </c>
      <c r="C11" s="159" t="s">
        <v>145</v>
      </c>
      <c r="D11" s="153" t="s">
        <v>177</v>
      </c>
      <c r="E11" s="160">
        <v>1500</v>
      </c>
      <c r="F11" s="71" t="s">
        <v>49</v>
      </c>
      <c r="G11" s="59" t="s">
        <v>176</v>
      </c>
      <c r="H11" s="73"/>
      <c r="I11" s="73"/>
      <c r="J11" s="74"/>
      <c r="K11" s="73"/>
      <c r="L11" s="73" t="str">
        <f>IF(K11=0,"0,00",IF(K11&gt;0,ROUND(E11/K11,2)))</f>
        <v>0,00</v>
      </c>
      <c r="M11" s="73"/>
      <c r="N11" s="79">
        <f>ROUND(L11*ROUND(M11,2),2)</f>
        <v>0</v>
      </c>
    </row>
    <row r="12" spans="1:17" s="114" customFormat="1" ht="92.25" customHeight="1">
      <c r="A12" s="78" t="s">
        <v>2</v>
      </c>
      <c r="B12" s="69" t="s">
        <v>144</v>
      </c>
      <c r="C12" s="159" t="s">
        <v>146</v>
      </c>
      <c r="D12" s="153" t="s">
        <v>177</v>
      </c>
      <c r="E12" s="160">
        <v>2800</v>
      </c>
      <c r="F12" s="71" t="s">
        <v>49</v>
      </c>
      <c r="G12" s="59" t="s">
        <v>176</v>
      </c>
      <c r="H12" s="73"/>
      <c r="I12" s="73"/>
      <c r="J12" s="74"/>
      <c r="K12" s="73"/>
      <c r="L12" s="73" t="str">
        <f>IF(K12=0,"0,00",IF(K12&gt;0,ROUND(E12/K12,2)))</f>
        <v>0,00</v>
      </c>
      <c r="M12" s="73"/>
      <c r="N12" s="79">
        <f>ROUND(L12*ROUND(M12,2),2)</f>
        <v>0</v>
      </c>
      <c r="Q12" s="51"/>
    </row>
    <row r="13" spans="1:17" s="114" customFormat="1" ht="94.5" customHeight="1">
      <c r="A13" s="78" t="s">
        <v>3</v>
      </c>
      <c r="B13" s="69" t="s">
        <v>144</v>
      </c>
      <c r="C13" s="159" t="s">
        <v>147</v>
      </c>
      <c r="D13" s="153" t="s">
        <v>177</v>
      </c>
      <c r="E13" s="160">
        <v>1000</v>
      </c>
      <c r="F13" s="71" t="s">
        <v>49</v>
      </c>
      <c r="G13" s="59" t="s">
        <v>176</v>
      </c>
      <c r="H13" s="73"/>
      <c r="I13" s="73"/>
      <c r="J13" s="74"/>
      <c r="K13" s="73"/>
      <c r="L13" s="73" t="str">
        <f>IF(K13=0,"0,00",IF(K13&gt;0,ROUND(E13/K13,2)))</f>
        <v>0,00</v>
      </c>
      <c r="M13" s="73"/>
      <c r="N13" s="79">
        <f>ROUND(L13*ROUND(M13,2),2)</f>
        <v>0</v>
      </c>
      <c r="Q13" s="51"/>
    </row>
    <row r="14" spans="1:17" s="114" customFormat="1" ht="96" customHeight="1">
      <c r="A14" s="78" t="s">
        <v>4</v>
      </c>
      <c r="B14" s="69" t="s">
        <v>144</v>
      </c>
      <c r="C14" s="159" t="s">
        <v>148</v>
      </c>
      <c r="D14" s="153" t="s">
        <v>177</v>
      </c>
      <c r="E14" s="160">
        <v>800</v>
      </c>
      <c r="F14" s="71" t="s">
        <v>49</v>
      </c>
      <c r="G14" s="59" t="s">
        <v>176</v>
      </c>
      <c r="H14" s="73"/>
      <c r="I14" s="73"/>
      <c r="J14" s="74"/>
      <c r="K14" s="73"/>
      <c r="L14" s="73" t="str">
        <f>IF(K14=0,"0,00",IF(K14&gt;0,ROUND(E14/K14,2)))</f>
        <v>0,00</v>
      </c>
      <c r="M14" s="73"/>
      <c r="N14" s="79">
        <f>ROUND(L14*ROUND(M14,2),2)</f>
        <v>0</v>
      </c>
      <c r="Q14" s="51"/>
    </row>
    <row r="15" spans="1:17" s="114" customFormat="1" ht="281.25" customHeight="1">
      <c r="A15" s="78" t="s">
        <v>28</v>
      </c>
      <c r="B15" s="141" t="s">
        <v>149</v>
      </c>
      <c r="C15" s="100" t="s">
        <v>150</v>
      </c>
      <c r="D15" s="153" t="s">
        <v>177</v>
      </c>
      <c r="E15" s="142">
        <v>180</v>
      </c>
      <c r="F15" s="71" t="s">
        <v>49</v>
      </c>
      <c r="G15" s="59" t="s">
        <v>176</v>
      </c>
      <c r="H15" s="73"/>
      <c r="I15" s="73"/>
      <c r="J15" s="74"/>
      <c r="K15" s="73"/>
      <c r="L15" s="73" t="str">
        <f>IF(K15=0,"0,00",IF(K15&gt;0,ROUND(E15/K15,2)))</f>
        <v>0,00</v>
      </c>
      <c r="M15" s="73"/>
      <c r="N15" s="79">
        <f>ROUND(L15*ROUND(M15,2),2)</f>
        <v>0</v>
      </c>
      <c r="Q15" s="51"/>
    </row>
    <row r="16" spans="2:5" ht="15">
      <c r="B16" s="170"/>
      <c r="C16" s="170"/>
      <c r="D16" s="170"/>
      <c r="E16" s="170"/>
    </row>
    <row r="17" spans="2:17" s="114" customFormat="1" ht="15">
      <c r="B17" s="193" t="s">
        <v>118</v>
      </c>
      <c r="C17" s="193"/>
      <c r="D17" s="113"/>
      <c r="E17" s="113"/>
      <c r="Q17" s="51"/>
    </row>
    <row r="18" spans="2:11" ht="19.5" customHeight="1">
      <c r="B18" s="170" t="s">
        <v>87</v>
      </c>
      <c r="C18" s="170"/>
      <c r="D18" s="170"/>
      <c r="E18" s="170"/>
      <c r="F18" s="170"/>
      <c r="G18" s="170"/>
      <c r="H18" s="170"/>
      <c r="I18" s="170"/>
      <c r="J18" s="170"/>
      <c r="K18" s="170"/>
    </row>
  </sheetData>
  <sheetProtection/>
  <mergeCells count="6">
    <mergeCell ref="G2:I2"/>
    <mergeCell ref="H6:I6"/>
    <mergeCell ref="B16:E16"/>
    <mergeCell ref="B18:K18"/>
    <mergeCell ref="E10:F10"/>
    <mergeCell ref="B17:C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2020-10-06T13:47:16Z</cp:lastPrinted>
  <dcterms:created xsi:type="dcterms:W3CDTF">2003-05-16T10:10:29Z</dcterms:created>
  <dcterms:modified xsi:type="dcterms:W3CDTF">2023-08-14T06:08:26Z</dcterms:modified>
  <cp:category/>
  <cp:version/>
  <cp:contentType/>
  <cp:contentStatus/>
</cp:coreProperties>
</file>