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firstSheet="1" activeTab="1"/>
  </bookViews>
  <sheets>
    <sheet name="I" sheetId="1" state="hidden" r:id="rId1"/>
    <sheet name="Część 1" sheetId="2" r:id="rId2"/>
    <sheet name="Część 2" sheetId="3" r:id="rId3"/>
  </sheets>
  <definedNames/>
  <calcPr fullCalcOnLoad="1"/>
</workbook>
</file>

<file path=xl/sharedStrings.xml><?xml version="1.0" encoding="utf-8"?>
<sst xmlns="http://schemas.openxmlformats.org/spreadsheetml/2006/main" count="236" uniqueCount="154">
  <si>
    <t>Wartość netto</t>
  </si>
  <si>
    <t>Ilość</t>
  </si>
  <si>
    <t>Centralne Laboratorium</t>
  </si>
  <si>
    <t>Lp.</t>
  </si>
  <si>
    <t xml:space="preserve">Nazwa zadania </t>
  </si>
  <si>
    <t>Lokalizacja</t>
  </si>
  <si>
    <t xml:space="preserve">Cena jednostkowa w zł </t>
  </si>
  <si>
    <t xml:space="preserve"> Wartość szacunkowa 
w zł</t>
  </si>
  <si>
    <t xml:space="preserve"> Finansowane 
ze środków własnych </t>
  </si>
  <si>
    <t xml:space="preserve">Finansowane 
ze środków budżetowych* 
</t>
  </si>
  <si>
    <t>Finansowane 
ze środków 
Unii Europejskiej</t>
  </si>
  <si>
    <t>Finansowane 
z funduszy 
np. PFRON, 
Fun. Ochr. Środ.
 i inne</t>
  </si>
  <si>
    <t xml:space="preserve">Inne źródło finansowania  /bez budżetowych/ </t>
  </si>
  <si>
    <t>UWAGI</t>
  </si>
  <si>
    <t>zależności (6=4x5=7+8+9)</t>
  </si>
  <si>
    <t>6 (4x5)</t>
  </si>
  <si>
    <t>autoklaw parowy mały</t>
  </si>
  <si>
    <t>apteka</t>
  </si>
  <si>
    <t>uzdatniacz wody do analiz</t>
  </si>
  <si>
    <t>diatermia chirurgiczna bipolarna małej mocy</t>
  </si>
  <si>
    <t>blok operacyjny</t>
  </si>
  <si>
    <t>zasilacz pneumatyczny do opasek uciskowych</t>
  </si>
  <si>
    <t>diatermia chirurgiczna z modułem argonowym</t>
  </si>
  <si>
    <t>urządzenie do płukania pulsacyjnego</t>
  </si>
  <si>
    <t>puszki sterylizacyjne</t>
  </si>
  <si>
    <t>centralna sterylizatornia</t>
  </si>
  <si>
    <t>centrala wentylacyjna z automatyką</t>
  </si>
  <si>
    <t>aparat rtg chirurgiczny z ramieniem C i printerem</t>
  </si>
  <si>
    <t>prac. diagnostyki obrazowej</t>
  </si>
  <si>
    <t>urządzenie do automatycznego zapisu zdjęć rtg na płytach CD/DVD</t>
  </si>
  <si>
    <t>stół do wyciągu kręgosłupa</t>
  </si>
  <si>
    <t>prac leczn usprawn</t>
  </si>
  <si>
    <t>platforma balansowa</t>
  </si>
  <si>
    <t>oddział IIE</t>
  </si>
  <si>
    <t>szyna do biernej mobilizacji stawu kolanowego Artromot K2</t>
  </si>
  <si>
    <t>oddział IID</t>
  </si>
  <si>
    <t>defibrylator</t>
  </si>
  <si>
    <t>izba przyjęć</t>
  </si>
  <si>
    <t>oddział IOM</t>
  </si>
  <si>
    <t>dokonano zakupu w Ikw.2011</t>
  </si>
  <si>
    <t>oddz. IE</t>
  </si>
  <si>
    <t>pompa infuzyjna objętościowa</t>
  </si>
  <si>
    <t>oddział reumatologii</t>
  </si>
  <si>
    <t>wirówki do kończyn</t>
  </si>
  <si>
    <t>oddz. dzienn. pobytu</t>
  </si>
  <si>
    <t>kriokomora</t>
  </si>
  <si>
    <t>pływalnia</t>
  </si>
  <si>
    <t>polerka do podłóg</t>
  </si>
  <si>
    <t>sekcja czystości</t>
  </si>
  <si>
    <t>szafa ognioodporna na nośniki danych</t>
  </si>
  <si>
    <t>sekcja Informatyki</t>
  </si>
  <si>
    <t>Licencje na oprogramowanie użytkowe (np. system ewidencji zleceń, programowe środki ochrony antywirusowej i antyspamowej)</t>
  </si>
  <si>
    <t>karetka do transportu chorych</t>
  </si>
  <si>
    <t>szpital</t>
  </si>
  <si>
    <t>laser terapeutyczny z dwiema głowicami</t>
  </si>
  <si>
    <t>domek szw - oddz reumat-rehab</t>
  </si>
  <si>
    <t>urządzenia technologiczne do stacji gazów medycznych: sprężarki z systemem oczyszczania powietrza, rozprężalnie tlenu i podtlenku azotu</t>
  </si>
  <si>
    <t>stacja źródeł zasilania gazów medycznych</t>
  </si>
  <si>
    <t>SYSTEM jednoznacznej i automatycznej identyfikacji w oparciu o kody kreskowe, EDI, a także karty chipowe w logistyce oraz administracji szpitala, wraz z zastosowaniem technologicznych mechanizmów bezpieczeństwa całego SYSTEMU -  III etap</t>
  </si>
  <si>
    <t>wszystkie komórki organizacyjne szpitala (zakup realizowany przez Sekcję Informatyki)</t>
  </si>
  <si>
    <t>wartość zwiększona, w stosunku do wartości zakupów niezrealizowanych w roku ubiegłym, o wartość zakupu systemu obiegu dokumentów</t>
  </si>
  <si>
    <t>wanna do masażu podwodnego z urządzeniem filtrującym i dezynfekującym wodę</t>
  </si>
  <si>
    <t>urządzenie do czyszczenia wody do wanien</t>
  </si>
  <si>
    <t>szyna do biernej mobilizacji stawu kolanowego Artromot K2 z elektrostymulatorem</t>
  </si>
  <si>
    <t>urządzenie-kapsuła do suchego masażu wodnego</t>
  </si>
  <si>
    <t>symulator jazdy konnej</t>
  </si>
  <si>
    <t>stół do masażu wibracyjnego</t>
  </si>
  <si>
    <t>zamrażarka skrzyniowa</t>
  </si>
  <si>
    <t>kuchnia szpitala</t>
  </si>
  <si>
    <t>obieraczka do ziemniaków i warzyw</t>
  </si>
  <si>
    <t>regały skręcane</t>
  </si>
  <si>
    <t>myjnia-dezynfektor do basenów</t>
  </si>
  <si>
    <t>oddziały (IE, IID, IIR, IIE)</t>
  </si>
  <si>
    <t>wózek do mycia pacjenta</t>
  </si>
  <si>
    <t>Izba Przyjęć, oddz. IE</t>
  </si>
  <si>
    <t>regał mobilny do koszy</t>
  </si>
  <si>
    <t>centr.sterylizatornia</t>
  </si>
  <si>
    <t>analizator do oznaczania elektrolitów</t>
  </si>
  <si>
    <t>centr.laboratorium</t>
  </si>
  <si>
    <t>aparat do badań diagnostycznych Keypoint</t>
  </si>
  <si>
    <t>pracownia EMG</t>
  </si>
  <si>
    <t>chłodziarka z szufladami do przechowywania cytostatyków i leków do badań klinicznych</t>
  </si>
  <si>
    <t>suszarka na suche gorące powietrze do sterylizacji podłoży maściowych</t>
  </si>
  <si>
    <t>komora laminarna do pracy z cytostatykami z wagą komputerową</t>
  </si>
  <si>
    <t>meble ze stali nierdzewnej do receptury, receptury jałowej, zmywalni i pracowni cytoststyków</t>
  </si>
  <si>
    <t>szafa do składowania substancji samozapalnych</t>
  </si>
  <si>
    <t>myjka do naczyń laboratoryjnych</t>
  </si>
  <si>
    <t>szyna CPM do mobilizacji stawu barkowego Artromot S</t>
  </si>
  <si>
    <t>szyna CPM do mobilizacji stawu kolanowego Artromot K2</t>
  </si>
  <si>
    <t>platforma rezonansu stochastycznego</t>
  </si>
  <si>
    <t>łóżko rehabilitacyjne z ramą wyciągową</t>
  </si>
  <si>
    <t>stół do terapii manualnej</t>
  </si>
  <si>
    <t>aparat do ultradźwięków</t>
  </si>
  <si>
    <t>aparat Terapuls</t>
  </si>
  <si>
    <t>aparat do elektroterapii</t>
  </si>
  <si>
    <t>bieżnia treningowa</t>
  </si>
  <si>
    <t xml:space="preserve">pompa infuzyjna </t>
  </si>
  <si>
    <t>wózek do przewożenia chorych</t>
  </si>
  <si>
    <t>negatoskop żaluzjowy 4-klatkowy</t>
  </si>
  <si>
    <t>wielofunkcyjne urządzenie do elektroterapii</t>
  </si>
  <si>
    <t>elektrostymulator z funkcją I/t</t>
  </si>
  <si>
    <t>urządzenie do magnetoterapii</t>
  </si>
  <si>
    <t>laser terapeutyczny z dwiema głowicami i skanerem</t>
  </si>
  <si>
    <t>stół do masażu (regul wysokości)</t>
  </si>
  <si>
    <t>aktualizacja ceny</t>
  </si>
  <si>
    <t>zestaw do terapii w podwieszeniu Redcord</t>
  </si>
  <si>
    <t>urządzenie do terapii falami uderzeniowymi</t>
  </si>
  <si>
    <t>oddz. IIB</t>
  </si>
  <si>
    <t>stół do badań (regulowana wysokość)</t>
  </si>
  <si>
    <t>oddziały kliniki chirurgii ręki</t>
  </si>
  <si>
    <t>szyna CPM do mobilizacji stawu łokciowego Artromot E</t>
  </si>
  <si>
    <t>dyskryminator i filamenty do badania czucia</t>
  </si>
  <si>
    <t>zestaw płyt termoplastycznych</t>
  </si>
  <si>
    <t>przystawka do stołu operacyjnego do operacji barku</t>
  </si>
  <si>
    <t>przystawka do stołu operacyjnego do stabilizacji przedramienia przy artroskopii ręki</t>
  </si>
  <si>
    <t>Zestawy do ortopedii artroskopowej</t>
  </si>
  <si>
    <t xml:space="preserve">lampa operacyjna </t>
  </si>
  <si>
    <t>Zestawy narzędzi i sprzętu chirurgicznego do zabiegów ortopedycznych wraz z kontenerami sterylizacyjnymi (93 zestawy)</t>
  </si>
  <si>
    <t>system parkingowy</t>
  </si>
  <si>
    <t>sekcja gospodarcza</t>
  </si>
  <si>
    <t>projekt i budowa serwisu internetowego szpitala</t>
  </si>
  <si>
    <t>sekcja informatyki</t>
  </si>
  <si>
    <t>większa wartość z uwagi na rozszerzenie zakresu serwisu o zarządzalne strony klinik</t>
  </si>
  <si>
    <t>zakup licencji MS Office</t>
  </si>
  <si>
    <t>większa wartośc w związku ze zwiększoną ilością stanowisk komputerowych, na których potrzebne są licencje</t>
  </si>
  <si>
    <t>systemy mebli aptecznych metalowych z szufladami</t>
  </si>
  <si>
    <t>system wentylacyjny</t>
  </si>
  <si>
    <t>automat szorujący</t>
  </si>
  <si>
    <t>urządzenie do czyszczenia parą wodną</t>
  </si>
  <si>
    <t>1b</t>
  </si>
  <si>
    <t>macerator</t>
  </si>
  <si>
    <t>Oddział E0, E01</t>
  </si>
  <si>
    <t>2b</t>
  </si>
  <si>
    <t>Oddział ID</t>
  </si>
  <si>
    <t>* zakupy finansowane w całości lub w części ze środków budżetowych należy wymienić ponownie w tabeli III "Zakupy z budżetu".</t>
  </si>
  <si>
    <t>Poznań, dnia 20.12.2010r.</t>
  </si>
  <si>
    <t xml:space="preserve">Główny Ksiegowy </t>
  </si>
  <si>
    <t>Dyrektor</t>
  </si>
  <si>
    <t>WSTAWIAJĄC NOWE WIERSZE PROSZĘ O ODPOWIEDNIE ROZSZERZENIE ZADANYCH FORMUŁ</t>
  </si>
  <si>
    <t>Wartość brutto</t>
  </si>
  <si>
    <t>l.p.</t>
  </si>
  <si>
    <t>Nazwa asortymentu</t>
  </si>
  <si>
    <t>ilość  szt.</t>
  </si>
  <si>
    <t>Cena jedn. netto</t>
  </si>
  <si>
    <t>VAT%</t>
  </si>
  <si>
    <t>……………………………………………………..</t>
  </si>
  <si>
    <t>(pieczęć i podpis Wykonawcy)</t>
  </si>
  <si>
    <t>Termin realizacji zamówienia………..</t>
  </si>
  <si>
    <t>Krzesło konferencyjne typu ISO, produkt w pełni złożony, gotowy do użucia, z profilu płasko-owalnego, metalowy stelaż krzesła, nogi zakończone stopkami z tworzywa sztucznego zapobiegające rysowaniu podłoża, oparcie i siedzisko tapicerowane ekoskórą, ławtozmywalną, odporną na środki dezynfekcyjne, szeroki wybór kolorystyki tapiecerki, wymagane ulotki z parametrami wyrobu gotowego, kolorystyką tkanin i stelaża, gwarancja min 2 lata, bezpłatna dostawa, zamówienia sukcesywne</t>
  </si>
  <si>
    <t>Minimum logistyczne …………</t>
  </si>
  <si>
    <t>Minimum logistyczne ………………………</t>
  </si>
  <si>
    <t>Ergonomiczne krzesło biurowe obrotwe 360., dla osób dorosłych. Wyrażnie profilowane oparcie oraz siedzisko, regulowane podłokietniki 3D. Mechanizm regulacji siedziska, kątu nachylenia oparcia względem siedziska, regulacja wysokościwzględem podłoża, regulacja podłokietników  3D. Krzesło stanowiące wyposażenie stanowiska pracy zgodne z Rozporządzeniem  Ministra Rodziny i Polityki Społecznej Dz. U. 2023 r. poz 2367  dn. 18.10.2023 r. powinno posiadać: a) dostateczną stabilność przez wyposażenie go w podstawę co najmniej pięciopodporową z kółkami jezdnymi, b) regulację wysokości siedziska, regulację wysokości oparcia odcinka lędźwiowego kręgosłupa, regulację kąta pochylenia oparcia oraz odpowiednie wymiary oparcia i siedziska, zapewniające wygodną pozycję ciała i swobodę ruchów, c) wyprofilowanie siedziska i oparcia odpowiednie do naturalnego wygięcia kręgosłupa i ud, d) możliwość obrotu wokół osi pionowej o 360°, e) regulowane podłokietniki, tapiecerka krzesła łatwozmywalna - ekoskóra, min 2 lata gwarancji od daty dostawy krzesła, darmowe dostawy sukcesywne wg zamówienia ilościowego, wymagane ulotki/ katologi z dokładnym opisem i parametrami techicznymi krzesła, darmowy zapas 10 kółek na wymianę w razie potrzeby, darmowy zapas 3 siłowników</t>
  </si>
  <si>
    <t>Cześć 1: Krzesła ergonomiczne obrotowe 360</t>
  </si>
  <si>
    <t>Cześć 2: Krzesła konferencyjne typu ISO</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</si>
</sst>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d/mm/yyyy"/>
    <numFmt numFmtId="168" formatCode="_-* #,##0.00&quot; zł&quot;_-;\-* #,##0.00&quot; zł&quot;_-;_-* \-??&quot; zł&quot;_-;_-@_-"/>
    <numFmt numFmtId="169" formatCode="#,##0.00&quot; zł&quot;"/>
    <numFmt numFmtId="170" formatCode="#,##0.00\ [$zł-415];[Red]\-#,##0.00\ [$zł-415]"/>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49">
    <font>
      <sz val="10"/>
      <name val="Arial CE"/>
      <family val="0"/>
    </font>
    <font>
      <sz val="10"/>
      <name val="Arial"/>
      <family val="0"/>
    </font>
    <font>
      <b/>
      <sz val="10"/>
      <name val="Arial CE"/>
      <family val="2"/>
    </font>
    <font>
      <i/>
      <sz val="10"/>
      <name val="Arial CE"/>
      <family val="2"/>
    </font>
    <font>
      <b/>
      <sz val="12"/>
      <name val="Arial CE"/>
      <family val="2"/>
    </font>
    <font>
      <sz val="12"/>
      <name val="Arial CE"/>
      <family val="2"/>
    </font>
    <font>
      <b/>
      <sz val="12"/>
      <color indexed="10"/>
      <name val="Arial CE"/>
      <family val="2"/>
    </font>
    <font>
      <b/>
      <sz val="10"/>
      <color indexed="10"/>
      <name val="Arial CE"/>
      <family val="2"/>
    </font>
    <font>
      <b/>
      <sz val="10"/>
      <name val="Arial"/>
      <family val="2"/>
    </font>
    <font>
      <b/>
      <sz val="8"/>
      <name val="Arial"/>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9" fontId="1"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68" fontId="0"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150">
    <xf numFmtId="0" fontId="0" fillId="0" borderId="0" xfId="0" applyAlignment="1">
      <alignment/>
    </xf>
    <xf numFmtId="0" fontId="0" fillId="0" borderId="0" xfId="0" applyFont="1" applyAlignment="1" applyProtection="1">
      <alignment/>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0" xfId="0" applyFont="1" applyAlignment="1" applyProtection="1">
      <alignment/>
      <protection locked="0"/>
    </xf>
    <xf numFmtId="0" fontId="0" fillId="0" borderId="17" xfId="0" applyFont="1" applyFill="1" applyBorder="1" applyAlignment="1" applyProtection="1">
      <alignment horizontal="right" vertical="center"/>
      <protection locked="0"/>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vertical="center"/>
    </xf>
    <xf numFmtId="4" fontId="1" fillId="0" borderId="19" xfId="0" applyNumberFormat="1" applyFont="1" applyBorder="1" applyAlignment="1">
      <alignment vertical="center"/>
    </xf>
    <xf numFmtId="4" fontId="1" fillId="33" borderId="20" xfId="60" applyNumberFormat="1" applyFont="1" applyFill="1" applyBorder="1" applyAlignment="1" applyProtection="1">
      <alignment vertical="center"/>
      <protection/>
    </xf>
    <xf numFmtId="4" fontId="0" fillId="0" borderId="19" xfId="0" applyNumberFormat="1" applyFont="1" applyBorder="1" applyAlignment="1" applyProtection="1">
      <alignment vertical="center"/>
      <protection locked="0"/>
    </xf>
    <xf numFmtId="4" fontId="0" fillId="0" borderId="21" xfId="0" applyNumberFormat="1" applyFont="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13" xfId="0" applyFont="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33" borderId="23" xfId="0" applyFont="1" applyFill="1" applyBorder="1" applyAlignment="1" applyProtection="1">
      <alignment horizontal="right" vertical="center"/>
      <protection locked="0"/>
    </xf>
    <xf numFmtId="0" fontId="1" fillId="0" borderId="13" xfId="0" applyFont="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xf>
    <xf numFmtId="4" fontId="1" fillId="0" borderId="24" xfId="0" applyNumberFormat="1" applyFont="1" applyBorder="1" applyAlignment="1">
      <alignment vertical="center"/>
    </xf>
    <xf numFmtId="4" fontId="1" fillId="33" borderId="24" xfId="60" applyNumberFormat="1" applyFont="1" applyFill="1" applyBorder="1" applyAlignment="1" applyProtection="1">
      <alignment horizontal="right" vertical="center"/>
      <protection/>
    </xf>
    <xf numFmtId="4" fontId="0" fillId="0" borderId="19" xfId="0" applyNumberFormat="1" applyFont="1" applyBorder="1" applyAlignment="1" applyProtection="1">
      <alignment horizontal="right" vertical="center"/>
      <protection locked="0"/>
    </xf>
    <xf numFmtId="4" fontId="0" fillId="0" borderId="24" xfId="0" applyNumberFormat="1" applyFont="1" applyBorder="1" applyAlignment="1" applyProtection="1">
      <alignment horizontal="right" vertical="center"/>
      <protection locked="0"/>
    </xf>
    <xf numFmtId="4" fontId="0" fillId="0" borderId="25" xfId="0" applyNumberFormat="1" applyFont="1" applyBorder="1" applyAlignment="1" applyProtection="1">
      <alignment horizontal="right"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vertical="center"/>
      <protection locked="0"/>
    </xf>
    <xf numFmtId="0" fontId="1" fillId="0" borderId="24" xfId="0" applyFont="1" applyBorder="1" applyAlignment="1">
      <alignment vertical="center" wrapText="1"/>
    </xf>
    <xf numFmtId="0" fontId="1" fillId="0" borderId="24" xfId="0" applyFont="1" applyBorder="1" applyAlignment="1">
      <alignment vertical="center"/>
    </xf>
    <xf numFmtId="4" fontId="1" fillId="33" borderId="24" xfId="60" applyNumberFormat="1" applyFont="1" applyFill="1" applyBorder="1" applyAlignment="1" applyProtection="1">
      <alignment vertical="center"/>
      <protection/>
    </xf>
    <xf numFmtId="4" fontId="0" fillId="0" borderId="24" xfId="0" applyNumberFormat="1" applyFont="1" applyBorder="1" applyAlignment="1" applyProtection="1">
      <alignment vertical="center"/>
      <protection locked="0"/>
    </xf>
    <xf numFmtId="4" fontId="0" fillId="0" borderId="25" xfId="0" applyNumberFormat="1" applyFont="1" applyBorder="1" applyAlignment="1" applyProtection="1">
      <alignment vertical="center"/>
      <protection locked="0"/>
    </xf>
    <xf numFmtId="4" fontId="1" fillId="0" borderId="24" xfId="0" applyNumberFormat="1" applyFont="1" applyBorder="1" applyAlignment="1">
      <alignment horizontal="right" vertical="center"/>
    </xf>
    <xf numFmtId="0" fontId="1" fillId="0" borderId="13" xfId="0" applyFont="1" applyFill="1" applyBorder="1" applyAlignment="1">
      <alignment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24" xfId="0" applyFont="1" applyFill="1" applyBorder="1" applyAlignment="1">
      <alignment vertical="center" wrapText="1"/>
    </xf>
    <xf numFmtId="0" fontId="1" fillId="0" borderId="24" xfId="0" applyFont="1" applyFill="1" applyBorder="1" applyAlignment="1">
      <alignment horizontal="center" vertical="center"/>
    </xf>
    <xf numFmtId="4" fontId="1" fillId="0" borderId="24" xfId="0" applyNumberFormat="1" applyFont="1" applyFill="1" applyBorder="1" applyAlignment="1">
      <alignment vertical="center"/>
    </xf>
    <xf numFmtId="0" fontId="0" fillId="0" borderId="23" xfId="0" applyFont="1" applyFill="1" applyBorder="1" applyAlignment="1" applyProtection="1">
      <alignment horizontal="right" vertical="center"/>
      <protection locked="0"/>
    </xf>
    <xf numFmtId="4" fontId="1" fillId="33" borderId="13" xfId="0" applyNumberFormat="1" applyFont="1" applyFill="1" applyBorder="1" applyAlignment="1">
      <alignment horizontal="left" vertical="center" wrapText="1"/>
    </xf>
    <xf numFmtId="4" fontId="1" fillId="33" borderId="24" xfId="0" applyNumberFormat="1" applyFont="1" applyFill="1" applyBorder="1" applyAlignment="1">
      <alignment horizontal="left" vertical="center" wrapText="1"/>
    </xf>
    <xf numFmtId="1" fontId="1" fillId="33" borderId="24" xfId="0" applyNumberFormat="1" applyFont="1" applyFill="1" applyBorder="1" applyAlignment="1">
      <alignment horizontal="center" vertical="center"/>
    </xf>
    <xf numFmtId="0" fontId="1" fillId="0" borderId="26" xfId="0" applyFont="1" applyBorder="1" applyAlignment="1">
      <alignment horizontal="left" vertical="center" wrapText="1"/>
    </xf>
    <xf numFmtId="0" fontId="1" fillId="0" borderId="24" xfId="0" applyFont="1" applyFill="1" applyBorder="1" applyAlignment="1">
      <alignment horizontal="left" vertical="center" wrapText="1"/>
    </xf>
    <xf numFmtId="4" fontId="1" fillId="0" borderId="24" xfId="0" applyNumberFormat="1" applyFont="1" applyBorder="1" applyAlignment="1" applyProtection="1">
      <alignment horizontal="right" vertical="center"/>
      <protection locked="0"/>
    </xf>
    <xf numFmtId="0" fontId="0" fillId="34" borderId="23" xfId="0" applyFont="1" applyFill="1" applyBorder="1" applyAlignment="1" applyProtection="1">
      <alignment horizontal="right" vertical="center"/>
      <protection locked="0"/>
    </xf>
    <xf numFmtId="0" fontId="1" fillId="34" borderId="13" xfId="0" applyFont="1" applyFill="1" applyBorder="1" applyAlignment="1">
      <alignment vertical="center" wrapText="1"/>
    </xf>
    <xf numFmtId="0" fontId="1" fillId="34" borderId="24" xfId="0" applyFont="1" applyFill="1" applyBorder="1" applyAlignment="1">
      <alignment horizontal="left" vertical="center" wrapText="1"/>
    </xf>
    <xf numFmtId="0" fontId="1" fillId="34" borderId="24" xfId="0" applyFont="1" applyFill="1" applyBorder="1" applyAlignment="1">
      <alignment horizontal="center" vertical="center"/>
    </xf>
    <xf numFmtId="4" fontId="1" fillId="34" borderId="24" xfId="0" applyNumberFormat="1" applyFont="1" applyFill="1" applyBorder="1" applyAlignment="1">
      <alignment vertical="center"/>
    </xf>
    <xf numFmtId="4" fontId="1" fillId="34" borderId="24" xfId="60" applyNumberFormat="1" applyFont="1" applyFill="1" applyBorder="1" applyAlignment="1" applyProtection="1">
      <alignment horizontal="right" vertical="center"/>
      <protection/>
    </xf>
    <xf numFmtId="4" fontId="0" fillId="34" borderId="19" xfId="0" applyNumberFormat="1" applyFont="1" applyFill="1" applyBorder="1" applyAlignment="1" applyProtection="1">
      <alignment horizontal="right" vertical="center"/>
      <protection locked="0"/>
    </xf>
    <xf numFmtId="4" fontId="0" fillId="34" borderId="24" xfId="0" applyNumberFormat="1" applyFont="1" applyFill="1" applyBorder="1" applyAlignment="1" applyProtection="1">
      <alignment horizontal="right" vertical="center"/>
      <protection locked="0"/>
    </xf>
    <xf numFmtId="4" fontId="0" fillId="34" borderId="25" xfId="0" applyNumberFormat="1" applyFont="1" applyFill="1" applyBorder="1" applyAlignment="1" applyProtection="1">
      <alignment horizontal="right" vertical="center"/>
      <protection locked="0"/>
    </xf>
    <xf numFmtId="0" fontId="0" fillId="34" borderId="22"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xf>
    <xf numFmtId="0" fontId="0" fillId="34" borderId="0" xfId="0" applyFont="1" applyFill="1" applyAlignment="1" applyProtection="1">
      <alignment horizontal="center" vertical="center"/>
      <protection locked="0"/>
    </xf>
    <xf numFmtId="4" fontId="1" fillId="33" borderId="26" xfId="0" applyNumberFormat="1" applyFont="1" applyFill="1" applyBorder="1" applyAlignment="1" applyProtection="1">
      <alignment horizontal="left" vertical="center" wrapText="1"/>
      <protection locked="0"/>
    </xf>
    <xf numFmtId="4" fontId="1" fillId="0" borderId="24" xfId="60" applyNumberFormat="1" applyFont="1" applyFill="1" applyBorder="1" applyAlignment="1" applyProtection="1">
      <alignment horizontal="right" vertical="center"/>
      <protection/>
    </xf>
    <xf numFmtId="0" fontId="1" fillId="0" borderId="13" xfId="0" applyFont="1" applyBorder="1" applyAlignment="1">
      <alignment wrapText="1"/>
    </xf>
    <xf numFmtId="0" fontId="1" fillId="0" borderId="27" xfId="0" applyFont="1" applyBorder="1" applyAlignment="1">
      <alignment vertical="center"/>
    </xf>
    <xf numFmtId="3" fontId="1" fillId="0" borderId="24" xfId="0" applyNumberFormat="1" applyFont="1" applyBorder="1" applyAlignment="1">
      <alignment horizontal="center" vertical="center"/>
    </xf>
    <xf numFmtId="0" fontId="1" fillId="0" borderId="13" xfId="0" applyFont="1" applyFill="1" applyBorder="1" applyAlignment="1">
      <alignment wrapText="1"/>
    </xf>
    <xf numFmtId="0" fontId="1" fillId="0" borderId="19" xfId="0" applyFont="1" applyFill="1" applyBorder="1" applyAlignment="1">
      <alignment vertical="center" wrapText="1"/>
    </xf>
    <xf numFmtId="0" fontId="1" fillId="0" borderId="19" xfId="0" applyFont="1" applyFill="1" applyBorder="1" applyAlignment="1">
      <alignment horizontal="center" vertical="center"/>
    </xf>
    <xf numFmtId="4" fontId="1" fillId="0" borderId="19" xfId="0" applyNumberFormat="1" applyFont="1" applyFill="1" applyBorder="1" applyAlignment="1">
      <alignment horizontal="right" vertical="center"/>
    </xf>
    <xf numFmtId="4" fontId="1" fillId="0" borderId="19" xfId="0" applyNumberFormat="1" applyFont="1" applyFill="1" applyBorder="1" applyAlignment="1" applyProtection="1">
      <alignment horizontal="right" vertical="center"/>
      <protection locked="0"/>
    </xf>
    <xf numFmtId="0" fontId="0" fillId="0" borderId="22" xfId="0" applyFont="1" applyFill="1" applyBorder="1" applyAlignment="1" applyProtection="1">
      <alignment horizontal="center" vertical="center" wrapText="1"/>
      <protection locked="0"/>
    </xf>
    <xf numFmtId="4" fontId="1" fillId="0" borderId="13" xfId="0" applyNumberFormat="1" applyFont="1" applyFill="1" applyBorder="1" applyAlignment="1" applyProtection="1">
      <alignment horizontal="left" vertical="center" wrapText="1"/>
      <protection locked="0"/>
    </xf>
    <xf numFmtId="4" fontId="1" fillId="33" borderId="24" xfId="0" applyNumberFormat="1" applyFont="1" applyFill="1" applyBorder="1" applyAlignment="1" applyProtection="1">
      <alignment horizontal="left" vertical="center" wrapText="1"/>
      <protection locked="0"/>
    </xf>
    <xf numFmtId="1" fontId="1" fillId="33" borderId="24" xfId="0" applyNumberFormat="1" applyFont="1" applyFill="1" applyBorder="1" applyAlignment="1" applyProtection="1">
      <alignment horizontal="center" vertical="center"/>
      <protection locked="0"/>
    </xf>
    <xf numFmtId="4" fontId="1" fillId="33" borderId="24" xfId="60" applyNumberFormat="1" applyFont="1" applyFill="1" applyBorder="1" applyAlignment="1" applyProtection="1">
      <alignment horizontal="right" vertical="center"/>
      <protection locked="0"/>
    </xf>
    <xf numFmtId="4" fontId="1" fillId="33" borderId="13" xfId="0" applyNumberFormat="1" applyFont="1" applyFill="1" applyBorder="1" applyAlignment="1" applyProtection="1">
      <alignment horizontal="left" vertical="center" wrapText="1"/>
      <protection locked="0"/>
    </xf>
    <xf numFmtId="4" fontId="1" fillId="0" borderId="24" xfId="0" applyNumberFormat="1" applyFont="1" applyFill="1" applyBorder="1" applyAlignment="1" applyProtection="1">
      <alignment horizontal="left" vertical="center" wrapText="1"/>
      <protection locked="0"/>
    </xf>
    <xf numFmtId="1" fontId="1" fillId="33" borderId="26" xfId="0" applyNumberFormat="1" applyFont="1" applyFill="1" applyBorder="1" applyAlignment="1" applyProtection="1">
      <alignment horizontal="center" vertical="center"/>
      <protection locked="0"/>
    </xf>
    <xf numFmtId="4" fontId="1" fillId="33" borderId="26" xfId="60" applyNumberFormat="1" applyFont="1" applyFill="1" applyBorder="1" applyAlignment="1" applyProtection="1">
      <alignment horizontal="right" vertical="center"/>
      <protection locked="0"/>
    </xf>
    <xf numFmtId="0" fontId="0" fillId="0" borderId="28" xfId="0" applyFont="1" applyFill="1" applyBorder="1" applyAlignment="1" applyProtection="1">
      <alignment horizontal="center" vertical="center"/>
      <protection locked="0"/>
    </xf>
    <xf numFmtId="4" fontId="1" fillId="33" borderId="19" xfId="60" applyNumberFormat="1" applyFont="1" applyFill="1" applyBorder="1" applyAlignment="1" applyProtection="1">
      <alignment horizontal="right" vertical="center"/>
      <protection/>
    </xf>
    <xf numFmtId="4" fontId="0" fillId="33" borderId="24" xfId="60" applyNumberFormat="1" applyFont="1" applyFill="1" applyBorder="1" applyAlignment="1" applyProtection="1">
      <alignment horizontal="right" vertical="center"/>
      <protection locked="0"/>
    </xf>
    <xf numFmtId="0" fontId="0" fillId="0" borderId="28" xfId="0" applyFont="1" applyBorder="1" applyAlignment="1" applyProtection="1">
      <alignment horizontal="center" vertical="center"/>
      <protection locked="0"/>
    </xf>
    <xf numFmtId="4" fontId="1" fillId="33" borderId="18" xfId="0" applyNumberFormat="1" applyFont="1" applyFill="1" applyBorder="1" applyAlignment="1" applyProtection="1">
      <alignment horizontal="left" vertical="center" wrapText="1"/>
      <protection locked="0"/>
    </xf>
    <xf numFmtId="4" fontId="1" fillId="33" borderId="24" xfId="0" applyNumberFormat="1" applyFont="1" applyFill="1" applyBorder="1" applyAlignment="1" applyProtection="1">
      <alignment vertical="center" wrapText="1"/>
      <protection locked="0"/>
    </xf>
    <xf numFmtId="4" fontId="1" fillId="33" borderId="19" xfId="0" applyNumberFormat="1" applyFont="1" applyFill="1" applyBorder="1" applyAlignment="1" applyProtection="1">
      <alignment vertical="center" wrapText="1"/>
      <protection locked="0"/>
    </xf>
    <xf numFmtId="1" fontId="1" fillId="33" borderId="19" xfId="0" applyNumberFormat="1" applyFont="1" applyFill="1" applyBorder="1" applyAlignment="1" applyProtection="1">
      <alignment horizontal="center" vertical="center"/>
      <protection locked="0"/>
    </xf>
    <xf numFmtId="4" fontId="1" fillId="33" borderId="19" xfId="60" applyNumberFormat="1" applyFont="1" applyFill="1" applyBorder="1" applyAlignment="1" applyProtection="1">
      <alignment horizontal="right" vertical="center"/>
      <protection locked="0"/>
    </xf>
    <xf numFmtId="4" fontId="1" fillId="0" borderId="24" xfId="0" applyNumberFormat="1" applyFont="1" applyBorder="1" applyAlignment="1" applyProtection="1">
      <alignment/>
      <protection locked="0"/>
    </xf>
    <xf numFmtId="4" fontId="1" fillId="33" borderId="24" xfId="0" applyNumberFormat="1" applyFont="1" applyFill="1" applyBorder="1" applyAlignment="1" applyProtection="1">
      <alignment vertical="center"/>
      <protection locked="0"/>
    </xf>
    <xf numFmtId="4" fontId="1" fillId="0" borderId="24" xfId="0" applyNumberFormat="1" applyFont="1" applyFill="1" applyBorder="1" applyAlignment="1" applyProtection="1">
      <alignment vertical="center" wrapText="1"/>
      <protection locked="0"/>
    </xf>
    <xf numFmtId="1" fontId="1" fillId="0" borderId="24" xfId="0" applyNumberFormat="1" applyFont="1" applyFill="1" applyBorder="1" applyAlignment="1" applyProtection="1">
      <alignment horizontal="center" vertical="center"/>
      <protection locked="0"/>
    </xf>
    <xf numFmtId="4" fontId="1" fillId="0" borderId="24" xfId="60" applyNumberFormat="1" applyFont="1" applyFill="1" applyBorder="1" applyAlignment="1" applyProtection="1">
      <alignment horizontal="right" vertical="center"/>
      <protection locked="0"/>
    </xf>
    <xf numFmtId="4" fontId="1" fillId="0" borderId="19" xfId="60" applyNumberFormat="1" applyFont="1" applyFill="1" applyBorder="1" applyAlignment="1" applyProtection="1">
      <alignment horizontal="right" vertical="center"/>
      <protection/>
    </xf>
    <xf numFmtId="4" fontId="0" fillId="0" borderId="24" xfId="0" applyNumberFormat="1" applyFont="1" applyFill="1" applyBorder="1" applyAlignment="1" applyProtection="1">
      <alignment horizontal="right" vertical="center"/>
      <protection locked="0"/>
    </xf>
    <xf numFmtId="0" fontId="0" fillId="0" borderId="28" xfId="0" applyFont="1" applyFill="1" applyBorder="1" applyAlignment="1" applyProtection="1">
      <alignment horizontal="center" vertical="center" wrapText="1"/>
      <protection locked="0"/>
    </xf>
    <xf numFmtId="4" fontId="1" fillId="0" borderId="24" xfId="0" applyNumberFormat="1" applyFont="1" applyFill="1" applyBorder="1" applyAlignment="1" applyProtection="1">
      <alignment vertical="center"/>
      <protection locked="0"/>
    </xf>
    <xf numFmtId="4" fontId="1" fillId="33" borderId="26" xfId="0" applyNumberFormat="1" applyFont="1" applyFill="1" applyBorder="1" applyAlignment="1" applyProtection="1">
      <alignment vertical="center"/>
      <protection locked="0"/>
    </xf>
    <xf numFmtId="4" fontId="1" fillId="0" borderId="26" xfId="0" applyNumberFormat="1" applyFont="1" applyBorder="1" applyAlignment="1" applyProtection="1">
      <alignment/>
      <protection locked="0"/>
    </xf>
    <xf numFmtId="0" fontId="0" fillId="0" borderId="29" xfId="0" applyFont="1" applyFill="1" applyBorder="1" applyAlignment="1" applyProtection="1">
      <alignment horizontal="right" vertical="center"/>
      <protection locked="0"/>
    </xf>
    <xf numFmtId="4" fontId="0" fillId="33" borderId="10" xfId="0" applyNumberFormat="1" applyFont="1" applyFill="1" applyBorder="1" applyAlignment="1" applyProtection="1">
      <alignment vertical="center" wrapText="1"/>
      <protection locked="0"/>
    </xf>
    <xf numFmtId="4" fontId="0" fillId="33" borderId="11" xfId="0" applyNumberFormat="1" applyFont="1" applyFill="1" applyBorder="1" applyAlignment="1" applyProtection="1">
      <alignment vertical="center"/>
      <protection locked="0"/>
    </xf>
    <xf numFmtId="1" fontId="0" fillId="33" borderId="11" xfId="0" applyNumberFormat="1" applyFont="1" applyFill="1" applyBorder="1" applyAlignment="1" applyProtection="1">
      <alignment horizontal="center" vertical="center"/>
      <protection locked="0"/>
    </xf>
    <xf numFmtId="4" fontId="0" fillId="33" borderId="11" xfId="60" applyNumberFormat="1" applyFont="1" applyFill="1" applyBorder="1" applyAlignment="1" applyProtection="1">
      <alignment horizontal="right" vertical="center"/>
      <protection locked="0"/>
    </xf>
    <xf numFmtId="4" fontId="0" fillId="33" borderId="11" xfId="60" applyNumberFormat="1" applyFont="1" applyFill="1" applyBorder="1" applyAlignment="1" applyProtection="1">
      <alignment horizontal="right" vertical="center"/>
      <protection/>
    </xf>
    <xf numFmtId="4" fontId="0" fillId="0" borderId="11" xfId="0" applyNumberFormat="1" applyFont="1" applyBorder="1" applyAlignment="1" applyProtection="1">
      <alignment horizontal="right" vertical="center"/>
      <protection locked="0"/>
    </xf>
    <xf numFmtId="4" fontId="0" fillId="0" borderId="30" xfId="0" applyNumberFormat="1" applyFont="1" applyBorder="1" applyAlignment="1" applyProtection="1">
      <alignment horizontal="right" vertical="center"/>
      <protection locked="0"/>
    </xf>
    <xf numFmtId="0" fontId="0" fillId="0" borderId="12" xfId="0" applyFont="1" applyBorder="1" applyAlignment="1" applyProtection="1">
      <alignment horizontal="center" vertical="center"/>
      <protection locked="0"/>
    </xf>
    <xf numFmtId="0" fontId="0" fillId="33" borderId="31" xfId="0" applyFont="1" applyFill="1" applyBorder="1" applyAlignment="1" applyProtection="1">
      <alignment horizontal="right" vertical="center"/>
      <protection locked="0"/>
    </xf>
    <xf numFmtId="4" fontId="0" fillId="33" borderId="32" xfId="0" applyNumberFormat="1" applyFont="1" applyFill="1" applyBorder="1" applyAlignment="1" applyProtection="1">
      <alignment vertical="center" wrapText="1"/>
      <protection locked="0"/>
    </xf>
    <xf numFmtId="4" fontId="0" fillId="33" borderId="24" xfId="0" applyNumberFormat="1" applyFont="1" applyFill="1" applyBorder="1" applyAlignment="1" applyProtection="1">
      <alignment vertical="center"/>
      <protection locked="0"/>
    </xf>
    <xf numFmtId="1" fontId="0" fillId="33" borderId="24" xfId="0" applyNumberFormat="1" applyFont="1" applyFill="1" applyBorder="1" applyAlignment="1" applyProtection="1">
      <alignment vertical="center"/>
      <protection locked="0"/>
    </xf>
    <xf numFmtId="4" fontId="0" fillId="33" borderId="24" xfId="60" applyNumberFormat="1" applyFont="1" applyFill="1" applyBorder="1" applyAlignment="1" applyProtection="1">
      <alignment vertical="center"/>
      <protection locked="0"/>
    </xf>
    <xf numFmtId="4" fontId="0" fillId="33" borderId="19" xfId="60" applyNumberFormat="1" applyFont="1" applyFill="1" applyBorder="1" applyAlignment="1" applyProtection="1">
      <alignment vertical="center"/>
      <protection/>
    </xf>
    <xf numFmtId="0" fontId="0" fillId="0" borderId="28" xfId="0" applyFont="1" applyBorder="1" applyAlignment="1" applyProtection="1">
      <alignment vertical="center"/>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center"/>
      <protection locked="0"/>
    </xf>
    <xf numFmtId="0" fontId="2" fillId="0" borderId="0" xfId="0" applyFont="1" applyAlignment="1" applyProtection="1">
      <alignment/>
      <protection locked="0"/>
    </xf>
    <xf numFmtId="0" fontId="4" fillId="0" borderId="0" xfId="0" applyFont="1" applyAlignment="1" applyProtection="1">
      <alignment horizontal="left"/>
      <protection locked="0"/>
    </xf>
    <xf numFmtId="0" fontId="5" fillId="0" borderId="0" xfId="0" applyFont="1" applyAlignment="1" applyProtection="1">
      <alignment/>
      <protection locked="0"/>
    </xf>
    <xf numFmtId="0" fontId="4" fillId="0" borderId="0" xfId="0" applyFont="1" applyAlignment="1" applyProtection="1">
      <alignment horizontal="center"/>
      <protection locked="0"/>
    </xf>
    <xf numFmtId="0" fontId="6" fillId="0" borderId="0" xfId="0" applyFont="1" applyAlignment="1" applyProtection="1">
      <alignment wrapText="1"/>
      <protection locked="0"/>
    </xf>
    <xf numFmtId="0" fontId="7" fillId="0" borderId="0" xfId="0" applyFont="1" applyAlignment="1" applyProtection="1">
      <alignment wrapText="1"/>
      <protection locked="0"/>
    </xf>
    <xf numFmtId="4" fontId="3" fillId="0" borderId="0" xfId="0" applyNumberFormat="1" applyFont="1" applyAlignment="1" applyProtection="1">
      <alignment/>
      <protection locked="0"/>
    </xf>
    <xf numFmtId="4" fontId="0" fillId="0" borderId="0" xfId="0" applyNumberFormat="1" applyFont="1" applyAlignment="1" applyProtection="1">
      <alignment/>
      <protection locked="0"/>
    </xf>
    <xf numFmtId="0" fontId="8" fillId="35" borderId="24"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24" xfId="0" applyFont="1" applyFill="1" applyBorder="1" applyAlignment="1">
      <alignment horizontal="center" vertical="center" wrapText="1"/>
    </xf>
    <xf numFmtId="2" fontId="10" fillId="0" borderId="24" xfId="0" applyNumberFormat="1" applyFont="1" applyBorder="1" applyAlignment="1">
      <alignment horizontal="center" vertical="center" wrapText="1"/>
    </xf>
    <xf numFmtId="0" fontId="9" fillId="0" borderId="0" xfId="0" applyFont="1" applyFill="1" applyBorder="1" applyAlignment="1">
      <alignment wrapText="1"/>
    </xf>
    <xf numFmtId="0" fontId="1" fillId="0" borderId="0" xfId="0" applyFont="1" applyAlignment="1">
      <alignment wrapText="1"/>
    </xf>
    <xf numFmtId="0" fontId="1" fillId="0" borderId="0" xfId="0" applyFont="1" applyAlignment="1">
      <alignment/>
    </xf>
    <xf numFmtId="169" fontId="10" fillId="0" borderId="26" xfId="0" applyNumberFormat="1" applyFont="1" applyBorder="1" applyAlignment="1">
      <alignment horizontal="center" vertical="center" wrapText="1"/>
    </xf>
    <xf numFmtId="3" fontId="10" fillId="0" borderId="26" xfId="0" applyNumberFormat="1" applyFont="1" applyBorder="1" applyAlignment="1">
      <alignment horizontal="center" vertical="center"/>
    </xf>
    <xf numFmtId="168" fontId="10" fillId="0" borderId="26" xfId="0" applyNumberFormat="1" applyFont="1" applyBorder="1" applyAlignment="1">
      <alignment horizontal="center" vertical="center"/>
    </xf>
    <xf numFmtId="170" fontId="9" fillId="36" borderId="33" xfId="0" applyNumberFormat="1" applyFont="1" applyFill="1" applyBorder="1" applyAlignment="1">
      <alignment wrapText="1"/>
    </xf>
    <xf numFmtId="168" fontId="9" fillId="37" borderId="33" xfId="0" applyNumberFormat="1" applyFont="1" applyFill="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wrapText="1"/>
    </xf>
    <xf numFmtId="0" fontId="9" fillId="35" borderId="27" xfId="0" applyFont="1" applyFill="1" applyBorder="1" applyAlignment="1">
      <alignment horizontal="center" vertical="center" wrapText="1"/>
    </xf>
    <xf numFmtId="0" fontId="0" fillId="0" borderId="33" xfId="0" applyBorder="1" applyAlignment="1">
      <alignment wrapText="1"/>
    </xf>
    <xf numFmtId="0" fontId="0" fillId="0" borderId="33" xfId="0"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1"/>
  <sheetViews>
    <sheetView view="pageBreakPreview" zoomScale="77" zoomScaleSheetLayoutView="77" zoomScalePageLayoutView="0" workbookViewId="0" topLeftCell="A1">
      <selection activeCell="A1" sqref="A1"/>
    </sheetView>
  </sheetViews>
  <sheetFormatPr defaultColWidth="9.00390625" defaultRowHeight="12.75"/>
  <cols>
    <col min="1" max="1" width="4.50390625" style="1" customWidth="1"/>
    <col min="2" max="2" width="29.50390625" style="1" customWidth="1"/>
    <col min="3" max="3" width="18.50390625" style="1" customWidth="1"/>
    <col min="4" max="4" width="13.25390625" style="1" customWidth="1"/>
    <col min="5" max="5" width="17.50390625" style="1" customWidth="1"/>
    <col min="6" max="6" width="17.75390625" style="1" customWidth="1"/>
    <col min="7" max="10" width="16.25390625" style="1" customWidth="1"/>
    <col min="11" max="11" width="17.75390625" style="1" customWidth="1"/>
    <col min="12" max="12" width="17.25390625" style="1" customWidth="1"/>
    <col min="13" max="13" width="17.25390625" style="1" hidden="1" customWidth="1"/>
    <col min="14" max="14" width="27.50390625" style="1" customWidth="1"/>
    <col min="15" max="16384" width="9.00390625" style="1" customWidth="1"/>
  </cols>
  <sheetData>
    <row r="1" spans="1:13" ht="75.75" customHeight="1">
      <c r="A1" s="2" t="s">
        <v>3</v>
      </c>
      <c r="B1" s="3" t="s">
        <v>4</v>
      </c>
      <c r="C1" s="3" t="s">
        <v>5</v>
      </c>
      <c r="D1" s="3" t="s">
        <v>1</v>
      </c>
      <c r="E1" s="4" t="s">
        <v>6</v>
      </c>
      <c r="F1" s="4" t="s">
        <v>7</v>
      </c>
      <c r="G1" s="4" t="s">
        <v>8</v>
      </c>
      <c r="H1" s="4" t="s">
        <v>9</v>
      </c>
      <c r="I1" s="4" t="s">
        <v>10</v>
      </c>
      <c r="J1" s="4" t="s">
        <v>11</v>
      </c>
      <c r="K1" s="4" t="s">
        <v>12</v>
      </c>
      <c r="L1" s="5" t="s">
        <v>13</v>
      </c>
      <c r="M1" s="6" t="s">
        <v>14</v>
      </c>
    </row>
    <row r="2" spans="1:13" s="11" customFormat="1" ht="12.75">
      <c r="A2" s="7">
        <v>1</v>
      </c>
      <c r="B2" s="8">
        <v>2</v>
      </c>
      <c r="C2" s="8">
        <v>3</v>
      </c>
      <c r="D2" s="8">
        <v>4</v>
      </c>
      <c r="E2" s="8">
        <v>5</v>
      </c>
      <c r="F2" s="8" t="s">
        <v>15</v>
      </c>
      <c r="G2" s="8">
        <v>7</v>
      </c>
      <c r="H2" s="8">
        <v>8</v>
      </c>
      <c r="I2" s="8">
        <v>9</v>
      </c>
      <c r="J2" s="8">
        <v>10</v>
      </c>
      <c r="K2" s="8">
        <v>11</v>
      </c>
      <c r="L2" s="9">
        <v>12</v>
      </c>
      <c r="M2" s="10"/>
    </row>
    <row r="3" spans="1:13" s="22" customFormat="1" ht="12.75">
      <c r="A3" s="12">
        <v>1</v>
      </c>
      <c r="B3" s="13" t="s">
        <v>16</v>
      </c>
      <c r="C3" s="14" t="s">
        <v>17</v>
      </c>
      <c r="D3" s="15">
        <v>1</v>
      </c>
      <c r="E3" s="16">
        <v>35000</v>
      </c>
      <c r="F3" s="17">
        <f aca="true" t="shared" si="0" ref="F3:F94">D3*E3</f>
        <v>35000</v>
      </c>
      <c r="G3" s="18"/>
      <c r="H3" s="17">
        <v>35000</v>
      </c>
      <c r="I3" s="18"/>
      <c r="J3" s="18"/>
      <c r="K3" s="19"/>
      <c r="L3" s="20"/>
      <c r="M3" s="21" t="b">
        <f aca="true" t="shared" si="1" ref="M3:M10">D3*E3=G3+H3+I3+J3+K3</f>
        <v>1</v>
      </c>
    </row>
    <row r="4" spans="1:13" s="22" customFormat="1" ht="12.75">
      <c r="A4" s="23">
        <v>2</v>
      </c>
      <c r="B4" s="24" t="s">
        <v>18</v>
      </c>
      <c r="C4" s="25" t="s">
        <v>17</v>
      </c>
      <c r="D4" s="26">
        <v>1</v>
      </c>
      <c r="E4" s="27">
        <v>22000</v>
      </c>
      <c r="F4" s="28">
        <f t="shared" si="0"/>
        <v>22000</v>
      </c>
      <c r="G4" s="29"/>
      <c r="H4" s="28">
        <v>22000</v>
      </c>
      <c r="I4" s="30"/>
      <c r="J4" s="30"/>
      <c r="K4" s="31"/>
      <c r="L4" s="32"/>
      <c r="M4" s="21" t="b">
        <f t="shared" si="1"/>
        <v>1</v>
      </c>
    </row>
    <row r="5" spans="1:13" s="22" customFormat="1" ht="26.25">
      <c r="A5" s="33">
        <v>3</v>
      </c>
      <c r="B5" s="24" t="s">
        <v>19</v>
      </c>
      <c r="C5" s="34" t="s">
        <v>20</v>
      </c>
      <c r="D5" s="35">
        <v>1</v>
      </c>
      <c r="E5" s="27">
        <v>20000</v>
      </c>
      <c r="F5" s="36">
        <f t="shared" si="0"/>
        <v>20000</v>
      </c>
      <c r="G5" s="18"/>
      <c r="H5" s="36">
        <v>20000</v>
      </c>
      <c r="I5" s="37"/>
      <c r="J5" s="37"/>
      <c r="K5" s="38"/>
      <c r="L5" s="20"/>
      <c r="M5" s="21" t="b">
        <f t="shared" si="1"/>
        <v>1</v>
      </c>
    </row>
    <row r="6" spans="1:13" s="22" customFormat="1" ht="26.25">
      <c r="A6" s="23">
        <v>4</v>
      </c>
      <c r="B6" s="24" t="s">
        <v>21</v>
      </c>
      <c r="C6" s="25" t="s">
        <v>20</v>
      </c>
      <c r="D6" s="26">
        <v>3</v>
      </c>
      <c r="E6" s="39">
        <v>5000</v>
      </c>
      <c r="F6" s="28">
        <f t="shared" si="0"/>
        <v>15000</v>
      </c>
      <c r="G6" s="29"/>
      <c r="H6" s="28">
        <v>15000</v>
      </c>
      <c r="I6" s="30"/>
      <c r="J6" s="30"/>
      <c r="K6" s="31"/>
      <c r="L6" s="32"/>
      <c r="M6" s="21" t="b">
        <f t="shared" si="1"/>
        <v>1</v>
      </c>
    </row>
    <row r="7" spans="1:13" s="22" customFormat="1" ht="26.25">
      <c r="A7" s="23">
        <v>5</v>
      </c>
      <c r="B7" s="40" t="s">
        <v>22</v>
      </c>
      <c r="C7" s="25" t="s">
        <v>20</v>
      </c>
      <c r="D7" s="26">
        <v>1</v>
      </c>
      <c r="E7" s="27">
        <v>52000</v>
      </c>
      <c r="F7" s="28">
        <f t="shared" si="0"/>
        <v>52000</v>
      </c>
      <c r="G7" s="29"/>
      <c r="H7" s="28">
        <v>52000</v>
      </c>
      <c r="I7" s="30"/>
      <c r="J7" s="30"/>
      <c r="K7" s="31"/>
      <c r="L7" s="32"/>
      <c r="M7" s="21" t="b">
        <f t="shared" si="1"/>
        <v>1</v>
      </c>
    </row>
    <row r="8" spans="1:13" s="22" customFormat="1" ht="26.25">
      <c r="A8" s="23">
        <v>6</v>
      </c>
      <c r="B8" s="24" t="s">
        <v>23</v>
      </c>
      <c r="C8" s="25" t="s">
        <v>20</v>
      </c>
      <c r="D8" s="26">
        <v>3</v>
      </c>
      <c r="E8" s="27">
        <v>15000</v>
      </c>
      <c r="F8" s="28">
        <f t="shared" si="0"/>
        <v>45000</v>
      </c>
      <c r="G8" s="29"/>
      <c r="H8" s="28">
        <v>45000</v>
      </c>
      <c r="I8" s="30"/>
      <c r="J8" s="30"/>
      <c r="K8" s="31"/>
      <c r="L8" s="32"/>
      <c r="M8" s="21" t="b">
        <f t="shared" si="1"/>
        <v>1</v>
      </c>
    </row>
    <row r="9" spans="1:13" s="22" customFormat="1" ht="26.25">
      <c r="A9" s="23">
        <v>7</v>
      </c>
      <c r="B9" s="24" t="s">
        <v>24</v>
      </c>
      <c r="C9" s="41" t="s">
        <v>25</v>
      </c>
      <c r="D9" s="42">
        <v>40</v>
      </c>
      <c r="E9" s="16">
        <v>4000</v>
      </c>
      <c r="F9" s="28">
        <f t="shared" si="0"/>
        <v>160000</v>
      </c>
      <c r="G9" s="29"/>
      <c r="H9" s="28">
        <v>160000</v>
      </c>
      <c r="I9" s="30"/>
      <c r="J9" s="30"/>
      <c r="K9" s="31"/>
      <c r="L9" s="32"/>
      <c r="M9" s="21" t="b">
        <f t="shared" si="1"/>
        <v>1</v>
      </c>
    </row>
    <row r="10" spans="1:13" s="22" customFormat="1" ht="26.25">
      <c r="A10" s="23">
        <v>8</v>
      </c>
      <c r="B10" s="40" t="s">
        <v>26</v>
      </c>
      <c r="C10" s="43" t="s">
        <v>2</v>
      </c>
      <c r="D10" s="44">
        <v>1</v>
      </c>
      <c r="E10" s="45">
        <v>150000</v>
      </c>
      <c r="F10" s="28">
        <f t="shared" si="0"/>
        <v>150000</v>
      </c>
      <c r="G10" s="29"/>
      <c r="H10" s="28">
        <v>150000</v>
      </c>
      <c r="I10" s="30"/>
      <c r="J10" s="30"/>
      <c r="K10" s="31"/>
      <c r="L10" s="32"/>
      <c r="M10" s="21" t="b">
        <f t="shared" si="1"/>
        <v>1</v>
      </c>
    </row>
    <row r="11" spans="1:13" s="22" customFormat="1" ht="26.25">
      <c r="A11" s="46">
        <v>9</v>
      </c>
      <c r="B11" s="47" t="s">
        <v>27</v>
      </c>
      <c r="C11" s="48" t="s">
        <v>28</v>
      </c>
      <c r="D11" s="49">
        <v>1</v>
      </c>
      <c r="E11" s="28">
        <v>400000</v>
      </c>
      <c r="F11" s="28">
        <f t="shared" si="0"/>
        <v>400000</v>
      </c>
      <c r="G11" s="29"/>
      <c r="H11" s="28">
        <v>400000</v>
      </c>
      <c r="I11" s="30"/>
      <c r="J11" s="30"/>
      <c r="K11" s="31"/>
      <c r="L11" s="32"/>
      <c r="M11" s="21"/>
    </row>
    <row r="12" spans="1:13" s="22" customFormat="1" ht="39">
      <c r="A12" s="23">
        <v>10</v>
      </c>
      <c r="B12" s="47" t="s">
        <v>29</v>
      </c>
      <c r="C12" s="25" t="s">
        <v>28</v>
      </c>
      <c r="D12" s="49">
        <v>2</v>
      </c>
      <c r="E12" s="28">
        <v>45000</v>
      </c>
      <c r="F12" s="28">
        <f t="shared" si="0"/>
        <v>90000</v>
      </c>
      <c r="G12" s="29"/>
      <c r="H12" s="28">
        <v>90000</v>
      </c>
      <c r="I12" s="30"/>
      <c r="J12" s="30"/>
      <c r="K12" s="31"/>
      <c r="L12" s="32"/>
      <c r="M12" s="21"/>
    </row>
    <row r="13" spans="1:13" s="22" customFormat="1" ht="12.75">
      <c r="A13" s="46">
        <v>11</v>
      </c>
      <c r="B13" s="47" t="s">
        <v>30</v>
      </c>
      <c r="C13" s="50" t="s">
        <v>31</v>
      </c>
      <c r="D13" s="49">
        <v>1</v>
      </c>
      <c r="E13" s="28">
        <v>20000</v>
      </c>
      <c r="F13" s="28">
        <f t="shared" si="0"/>
        <v>20000</v>
      </c>
      <c r="G13" s="29"/>
      <c r="H13" s="28">
        <v>20000</v>
      </c>
      <c r="I13" s="30"/>
      <c r="J13" s="30"/>
      <c r="K13" s="31"/>
      <c r="L13" s="32"/>
      <c r="M13" s="21"/>
    </row>
    <row r="14" spans="1:13" s="22" customFormat="1" ht="12.75">
      <c r="A14" s="23">
        <v>12</v>
      </c>
      <c r="B14" s="24" t="s">
        <v>32</v>
      </c>
      <c r="C14" s="25" t="s">
        <v>33</v>
      </c>
      <c r="D14" s="26">
        <v>1</v>
      </c>
      <c r="E14" s="27">
        <v>38000</v>
      </c>
      <c r="F14" s="28">
        <f t="shared" si="0"/>
        <v>38000</v>
      </c>
      <c r="G14" s="29"/>
      <c r="H14" s="28">
        <v>38000</v>
      </c>
      <c r="I14" s="30"/>
      <c r="J14" s="30"/>
      <c r="K14" s="31"/>
      <c r="L14" s="32"/>
      <c r="M14" s="21"/>
    </row>
    <row r="15" spans="1:13" s="22" customFormat="1" ht="26.25">
      <c r="A15" s="23">
        <v>13</v>
      </c>
      <c r="B15" s="24" t="s">
        <v>34</v>
      </c>
      <c r="C15" s="51" t="s">
        <v>35</v>
      </c>
      <c r="D15" s="26">
        <v>2</v>
      </c>
      <c r="E15" s="27">
        <v>18000</v>
      </c>
      <c r="F15" s="28">
        <f t="shared" si="0"/>
        <v>36000</v>
      </c>
      <c r="G15" s="29"/>
      <c r="H15" s="28">
        <v>36000</v>
      </c>
      <c r="I15" s="30"/>
      <c r="J15" s="30"/>
      <c r="K15" s="31"/>
      <c r="L15" s="32"/>
      <c r="M15" s="21"/>
    </row>
    <row r="16" spans="1:13" s="22" customFormat="1" ht="26.25">
      <c r="A16" s="23">
        <v>14</v>
      </c>
      <c r="B16" s="24" t="s">
        <v>34</v>
      </c>
      <c r="C16" s="25" t="s">
        <v>33</v>
      </c>
      <c r="D16" s="26">
        <v>1</v>
      </c>
      <c r="E16" s="27">
        <v>18000</v>
      </c>
      <c r="F16" s="28">
        <f t="shared" si="0"/>
        <v>18000</v>
      </c>
      <c r="G16" s="29"/>
      <c r="H16" s="28">
        <v>18000</v>
      </c>
      <c r="I16" s="30"/>
      <c r="J16" s="30"/>
      <c r="K16" s="31"/>
      <c r="L16" s="32"/>
      <c r="M16" s="21"/>
    </row>
    <row r="17" spans="1:13" s="22" customFormat="1" ht="12.75">
      <c r="A17" s="23">
        <v>15</v>
      </c>
      <c r="B17" s="24" t="s">
        <v>36</v>
      </c>
      <c r="C17" s="25" t="s">
        <v>37</v>
      </c>
      <c r="D17" s="26">
        <v>1</v>
      </c>
      <c r="E17" s="27">
        <v>28000</v>
      </c>
      <c r="F17" s="28">
        <f t="shared" si="0"/>
        <v>28000</v>
      </c>
      <c r="G17" s="52">
        <v>28000</v>
      </c>
      <c r="H17" s="28"/>
      <c r="I17" s="30"/>
      <c r="J17" s="30"/>
      <c r="K17" s="31"/>
      <c r="L17" s="32"/>
      <c r="M17" s="21"/>
    </row>
    <row r="18" spans="1:14" s="64" customFormat="1" ht="12.75">
      <c r="A18" s="53">
        <v>16</v>
      </c>
      <c r="B18" s="54" t="s">
        <v>36</v>
      </c>
      <c r="C18" s="55" t="s">
        <v>38</v>
      </c>
      <c r="D18" s="56">
        <v>1</v>
      </c>
      <c r="E18" s="57">
        <v>28000</v>
      </c>
      <c r="F18" s="58">
        <f t="shared" si="0"/>
        <v>28000</v>
      </c>
      <c r="G18" s="59"/>
      <c r="H18" s="58">
        <v>28000</v>
      </c>
      <c r="I18" s="60"/>
      <c r="J18" s="60"/>
      <c r="K18" s="61"/>
      <c r="L18" s="62"/>
      <c r="M18" s="63"/>
      <c r="N18" s="64" t="s">
        <v>39</v>
      </c>
    </row>
    <row r="19" spans="1:13" s="22" customFormat="1" ht="12.75">
      <c r="A19" s="46">
        <v>17</v>
      </c>
      <c r="B19" s="24" t="s">
        <v>36</v>
      </c>
      <c r="C19" s="65" t="s">
        <v>40</v>
      </c>
      <c r="D19" s="26">
        <v>1</v>
      </c>
      <c r="E19" s="27">
        <v>28000</v>
      </c>
      <c r="F19" s="28">
        <f t="shared" si="0"/>
        <v>28000</v>
      </c>
      <c r="G19" s="29"/>
      <c r="H19" s="28">
        <v>28000</v>
      </c>
      <c r="I19" s="30"/>
      <c r="J19" s="30"/>
      <c r="K19" s="31"/>
      <c r="L19" s="32"/>
      <c r="M19" s="21"/>
    </row>
    <row r="20" spans="1:13" s="22" customFormat="1" ht="12.75">
      <c r="A20" s="23">
        <v>18</v>
      </c>
      <c r="B20" s="47" t="s">
        <v>41</v>
      </c>
      <c r="C20" s="25" t="s">
        <v>42</v>
      </c>
      <c r="D20" s="49">
        <v>1</v>
      </c>
      <c r="E20" s="66">
        <v>6000</v>
      </c>
      <c r="F20" s="28">
        <f t="shared" si="0"/>
        <v>6000</v>
      </c>
      <c r="G20" s="29"/>
      <c r="H20" s="28">
        <v>6000</v>
      </c>
      <c r="I20" s="30"/>
      <c r="J20" s="30"/>
      <c r="K20" s="31"/>
      <c r="L20" s="32"/>
      <c r="M20" s="21"/>
    </row>
    <row r="21" spans="1:13" s="22" customFormat="1" ht="12.75">
      <c r="A21" s="46">
        <v>19</v>
      </c>
      <c r="B21" s="24" t="s">
        <v>43</v>
      </c>
      <c r="C21" s="25" t="s">
        <v>44</v>
      </c>
      <c r="D21" s="26">
        <v>3</v>
      </c>
      <c r="E21" s="27">
        <v>9000</v>
      </c>
      <c r="F21" s="28">
        <f t="shared" si="0"/>
        <v>27000</v>
      </c>
      <c r="G21" s="29"/>
      <c r="H21" s="28">
        <v>27000</v>
      </c>
      <c r="I21" s="30"/>
      <c r="J21" s="30"/>
      <c r="K21" s="31"/>
      <c r="L21" s="32"/>
      <c r="M21" s="21"/>
    </row>
    <row r="22" spans="1:13" s="22" customFormat="1" ht="12.75">
      <c r="A22" s="23">
        <v>20</v>
      </c>
      <c r="B22" s="24" t="s">
        <v>45</v>
      </c>
      <c r="C22" s="25" t="s">
        <v>44</v>
      </c>
      <c r="D22" s="26">
        <v>1</v>
      </c>
      <c r="E22" s="45">
        <v>500000</v>
      </c>
      <c r="F22" s="28">
        <f t="shared" si="0"/>
        <v>500000</v>
      </c>
      <c r="G22" s="29"/>
      <c r="H22" s="28">
        <v>500000</v>
      </c>
      <c r="I22" s="30"/>
      <c r="J22" s="30"/>
      <c r="K22" s="31"/>
      <c r="L22" s="32"/>
      <c r="M22" s="21"/>
    </row>
    <row r="23" spans="1:13" s="22" customFormat="1" ht="26.25">
      <c r="A23" s="23">
        <v>21</v>
      </c>
      <c r="B23" s="40" t="s">
        <v>26</v>
      </c>
      <c r="C23" s="43" t="s">
        <v>46</v>
      </c>
      <c r="D23" s="44">
        <v>1</v>
      </c>
      <c r="E23" s="45">
        <v>100000</v>
      </c>
      <c r="F23" s="28">
        <f t="shared" si="0"/>
        <v>100000</v>
      </c>
      <c r="G23" s="29"/>
      <c r="H23" s="28">
        <v>100000</v>
      </c>
      <c r="I23" s="30"/>
      <c r="J23" s="30"/>
      <c r="K23" s="31"/>
      <c r="L23" s="32"/>
      <c r="M23" s="21"/>
    </row>
    <row r="24" spans="1:13" s="22" customFormat="1" ht="12.75">
      <c r="A24" s="23">
        <v>22</v>
      </c>
      <c r="B24" s="40" t="s">
        <v>47</v>
      </c>
      <c r="C24" s="43" t="s">
        <v>48</v>
      </c>
      <c r="D24" s="44">
        <v>1</v>
      </c>
      <c r="E24" s="28">
        <v>7000</v>
      </c>
      <c r="F24" s="28">
        <f t="shared" si="0"/>
        <v>7000</v>
      </c>
      <c r="G24" s="52">
        <v>7000</v>
      </c>
      <c r="H24" s="28"/>
      <c r="I24" s="30"/>
      <c r="J24" s="30"/>
      <c r="K24" s="31"/>
      <c r="L24" s="32"/>
      <c r="M24" s="21"/>
    </row>
    <row r="25" spans="1:13" s="22" customFormat="1" ht="26.25">
      <c r="A25" s="23">
        <v>23</v>
      </c>
      <c r="B25" s="67" t="s">
        <v>49</v>
      </c>
      <c r="C25" s="68" t="s">
        <v>50</v>
      </c>
      <c r="D25" s="69">
        <v>1</v>
      </c>
      <c r="E25" s="39">
        <v>10000</v>
      </c>
      <c r="F25" s="28">
        <f t="shared" si="0"/>
        <v>10000</v>
      </c>
      <c r="G25" s="52">
        <v>10000</v>
      </c>
      <c r="H25" s="28"/>
      <c r="I25" s="30"/>
      <c r="J25" s="30"/>
      <c r="K25" s="31"/>
      <c r="L25" s="32"/>
      <c r="M25" s="21"/>
    </row>
    <row r="26" spans="1:13" s="22" customFormat="1" ht="66">
      <c r="A26" s="23">
        <v>24</v>
      </c>
      <c r="B26" s="67" t="s">
        <v>51</v>
      </c>
      <c r="C26" s="68" t="s">
        <v>50</v>
      </c>
      <c r="D26" s="26">
        <v>1</v>
      </c>
      <c r="E26" s="39">
        <v>80000</v>
      </c>
      <c r="F26" s="28">
        <f t="shared" si="0"/>
        <v>80000</v>
      </c>
      <c r="G26" s="52">
        <v>15000</v>
      </c>
      <c r="H26" s="28">
        <v>65000</v>
      </c>
      <c r="I26" s="30"/>
      <c r="J26" s="30"/>
      <c r="K26" s="31"/>
      <c r="L26" s="32"/>
      <c r="M26" s="21"/>
    </row>
    <row r="27" spans="1:13" s="22" customFormat="1" ht="12.75">
      <c r="A27" s="46">
        <v>25</v>
      </c>
      <c r="B27" s="47" t="s">
        <v>52</v>
      </c>
      <c r="C27" s="25" t="s">
        <v>53</v>
      </c>
      <c r="D27" s="49">
        <v>1</v>
      </c>
      <c r="E27" s="66">
        <v>150000</v>
      </c>
      <c r="F27" s="28">
        <f t="shared" si="0"/>
        <v>150000</v>
      </c>
      <c r="G27" s="29"/>
      <c r="H27" s="28">
        <v>150000</v>
      </c>
      <c r="I27" s="30"/>
      <c r="J27" s="30"/>
      <c r="K27" s="31"/>
      <c r="L27" s="32"/>
      <c r="M27" s="21"/>
    </row>
    <row r="28" spans="1:13" s="22" customFormat="1" ht="26.25">
      <c r="A28" s="23">
        <v>26</v>
      </c>
      <c r="B28" s="24" t="s">
        <v>54</v>
      </c>
      <c r="C28" s="51" t="s">
        <v>55</v>
      </c>
      <c r="D28" s="26">
        <v>1</v>
      </c>
      <c r="E28" s="28">
        <v>8980</v>
      </c>
      <c r="F28" s="28">
        <f t="shared" si="0"/>
        <v>8980</v>
      </c>
      <c r="G28" s="29"/>
      <c r="H28" s="28">
        <v>8980</v>
      </c>
      <c r="I28" s="30"/>
      <c r="J28" s="30"/>
      <c r="K28" s="31"/>
      <c r="L28" s="32"/>
      <c r="M28" s="21"/>
    </row>
    <row r="29" spans="1:13" s="22" customFormat="1" ht="78.75">
      <c r="A29" s="46">
        <v>27</v>
      </c>
      <c r="B29" s="70" t="s">
        <v>56</v>
      </c>
      <c r="C29" s="25" t="s">
        <v>57</v>
      </c>
      <c r="D29" s="26">
        <v>1</v>
      </c>
      <c r="E29" s="45">
        <v>150000</v>
      </c>
      <c r="F29" s="28">
        <f t="shared" si="0"/>
        <v>150000</v>
      </c>
      <c r="G29" s="29"/>
      <c r="H29" s="28">
        <v>150000</v>
      </c>
      <c r="I29" s="30"/>
      <c r="J29" s="30"/>
      <c r="K29" s="31"/>
      <c r="L29" s="32"/>
      <c r="M29" s="21"/>
    </row>
    <row r="30" spans="1:13" s="22" customFormat="1" ht="132" customHeight="1">
      <c r="A30" s="23">
        <v>28</v>
      </c>
      <c r="B30" s="70" t="s">
        <v>58</v>
      </c>
      <c r="C30" s="71" t="s">
        <v>59</v>
      </c>
      <c r="D30" s="72">
        <v>1</v>
      </c>
      <c r="E30" s="73">
        <v>3400000</v>
      </c>
      <c r="F30" s="66">
        <f t="shared" si="0"/>
        <v>3400000</v>
      </c>
      <c r="G30" s="74">
        <f>F30*14.71%</f>
        <v>500140</v>
      </c>
      <c r="H30" s="74">
        <f>F30-G30</f>
        <v>2899860</v>
      </c>
      <c r="I30" s="30"/>
      <c r="J30" s="30"/>
      <c r="K30" s="31"/>
      <c r="L30" s="75" t="s">
        <v>60</v>
      </c>
      <c r="M30" s="21"/>
    </row>
    <row r="31" spans="1:13" s="22" customFormat="1" ht="39">
      <c r="A31" s="23">
        <v>29</v>
      </c>
      <c r="B31" s="76" t="s">
        <v>61</v>
      </c>
      <c r="C31" s="77" t="s">
        <v>44</v>
      </c>
      <c r="D31" s="78">
        <v>2</v>
      </c>
      <c r="E31" s="79">
        <v>23000</v>
      </c>
      <c r="F31" s="28">
        <f t="shared" si="0"/>
        <v>46000</v>
      </c>
      <c r="G31" s="52">
        <v>46000</v>
      </c>
      <c r="H31" s="28"/>
      <c r="I31" s="30"/>
      <c r="J31" s="30"/>
      <c r="K31" s="31"/>
      <c r="L31" s="32"/>
      <c r="M31" s="21"/>
    </row>
    <row r="32" spans="1:13" s="22" customFormat="1" ht="26.25">
      <c r="A32" s="23">
        <v>30</v>
      </c>
      <c r="B32" s="76" t="s">
        <v>62</v>
      </c>
      <c r="C32" s="77" t="s">
        <v>44</v>
      </c>
      <c r="D32" s="78">
        <v>1</v>
      </c>
      <c r="E32" s="79">
        <v>6500</v>
      </c>
      <c r="F32" s="28">
        <f t="shared" si="0"/>
        <v>6500</v>
      </c>
      <c r="G32" s="52">
        <v>6500</v>
      </c>
      <c r="H32" s="28"/>
      <c r="I32" s="30"/>
      <c r="J32" s="30"/>
      <c r="K32" s="31"/>
      <c r="L32" s="32"/>
      <c r="M32" s="21"/>
    </row>
    <row r="33" spans="1:13" s="22" customFormat="1" ht="12.75">
      <c r="A33" s="23">
        <v>31</v>
      </c>
      <c r="B33" s="80" t="s">
        <v>32</v>
      </c>
      <c r="C33" s="77" t="s">
        <v>44</v>
      </c>
      <c r="D33" s="78">
        <v>1</v>
      </c>
      <c r="E33" s="79">
        <v>42000</v>
      </c>
      <c r="F33" s="28">
        <f t="shared" si="0"/>
        <v>42000</v>
      </c>
      <c r="G33" s="29"/>
      <c r="H33" s="28">
        <v>42000</v>
      </c>
      <c r="I33" s="30"/>
      <c r="J33" s="30"/>
      <c r="K33" s="31"/>
      <c r="L33" s="32"/>
      <c r="M33" s="21"/>
    </row>
    <row r="34" spans="1:13" s="22" customFormat="1" ht="39">
      <c r="A34" s="23">
        <v>32</v>
      </c>
      <c r="B34" s="24" t="s">
        <v>63</v>
      </c>
      <c r="C34" s="77" t="s">
        <v>44</v>
      </c>
      <c r="D34" s="78">
        <v>1</v>
      </c>
      <c r="E34" s="79">
        <v>22000</v>
      </c>
      <c r="F34" s="28">
        <f t="shared" si="0"/>
        <v>22000</v>
      </c>
      <c r="G34" s="29"/>
      <c r="H34" s="28">
        <v>22000</v>
      </c>
      <c r="I34" s="30"/>
      <c r="J34" s="30"/>
      <c r="K34" s="31"/>
      <c r="L34" s="32"/>
      <c r="M34" s="21"/>
    </row>
    <row r="35" spans="1:13" s="22" customFormat="1" ht="26.25">
      <c r="A35" s="46">
        <v>33</v>
      </c>
      <c r="B35" s="76" t="s">
        <v>64</v>
      </c>
      <c r="C35" s="77" t="s">
        <v>44</v>
      </c>
      <c r="D35" s="78">
        <v>1</v>
      </c>
      <c r="E35" s="79">
        <v>110000</v>
      </c>
      <c r="F35" s="28">
        <f t="shared" si="0"/>
        <v>110000</v>
      </c>
      <c r="G35" s="29"/>
      <c r="H35" s="28">
        <v>110000</v>
      </c>
      <c r="I35" s="30"/>
      <c r="J35" s="30"/>
      <c r="K35" s="31"/>
      <c r="L35" s="32"/>
      <c r="M35" s="21"/>
    </row>
    <row r="36" spans="1:13" s="22" customFormat="1" ht="12.75">
      <c r="A36" s="23">
        <v>34</v>
      </c>
      <c r="B36" s="80" t="s">
        <v>65</v>
      </c>
      <c r="C36" s="77" t="s">
        <v>44</v>
      </c>
      <c r="D36" s="78">
        <v>1</v>
      </c>
      <c r="E36" s="79">
        <v>9500</v>
      </c>
      <c r="F36" s="28">
        <f t="shared" si="0"/>
        <v>9500</v>
      </c>
      <c r="G36" s="29"/>
      <c r="H36" s="28">
        <v>9500</v>
      </c>
      <c r="I36" s="30"/>
      <c r="J36" s="30"/>
      <c r="K36" s="31"/>
      <c r="L36" s="32"/>
      <c r="M36" s="21"/>
    </row>
    <row r="37" spans="1:13" s="22" customFormat="1" ht="12.75">
      <c r="A37" s="46">
        <v>35</v>
      </c>
      <c r="B37" s="76" t="s">
        <v>66</v>
      </c>
      <c r="C37" s="77" t="s">
        <v>44</v>
      </c>
      <c r="D37" s="78">
        <v>1</v>
      </c>
      <c r="E37" s="79">
        <v>7000</v>
      </c>
      <c r="F37" s="28">
        <f t="shared" si="0"/>
        <v>7000</v>
      </c>
      <c r="G37" s="29"/>
      <c r="H37" s="28">
        <v>7000</v>
      </c>
      <c r="I37" s="30"/>
      <c r="J37" s="30"/>
      <c r="K37" s="31"/>
      <c r="L37" s="32"/>
      <c r="M37" s="21"/>
    </row>
    <row r="38" spans="1:13" s="22" customFormat="1" ht="12.75">
      <c r="A38" s="23">
        <v>36</v>
      </c>
      <c r="B38" s="80" t="s">
        <v>67</v>
      </c>
      <c r="C38" s="77" t="s">
        <v>68</v>
      </c>
      <c r="D38" s="78">
        <v>3</v>
      </c>
      <c r="E38" s="79">
        <v>4000</v>
      </c>
      <c r="F38" s="28">
        <f t="shared" si="0"/>
        <v>12000</v>
      </c>
      <c r="G38" s="52">
        <v>12000</v>
      </c>
      <c r="H38" s="28"/>
      <c r="I38" s="30"/>
      <c r="J38" s="30"/>
      <c r="K38" s="31"/>
      <c r="L38" s="32"/>
      <c r="M38" s="21"/>
    </row>
    <row r="39" spans="1:13" s="22" customFormat="1" ht="26.25">
      <c r="A39" s="23">
        <v>37</v>
      </c>
      <c r="B39" s="80" t="s">
        <v>69</v>
      </c>
      <c r="C39" s="77" t="s">
        <v>68</v>
      </c>
      <c r="D39" s="78">
        <v>1</v>
      </c>
      <c r="E39" s="79">
        <v>8000</v>
      </c>
      <c r="F39" s="28">
        <f t="shared" si="0"/>
        <v>8000</v>
      </c>
      <c r="G39" s="52">
        <v>8000</v>
      </c>
      <c r="H39" s="28"/>
      <c r="I39" s="30"/>
      <c r="J39" s="30"/>
      <c r="K39" s="31"/>
      <c r="L39" s="32"/>
      <c r="M39" s="21"/>
    </row>
    <row r="40" spans="1:13" s="22" customFormat="1" ht="12.75">
      <c r="A40" s="23">
        <v>38</v>
      </c>
      <c r="B40" s="80" t="s">
        <v>70</v>
      </c>
      <c r="C40" s="77" t="s">
        <v>68</v>
      </c>
      <c r="D40" s="78">
        <v>1</v>
      </c>
      <c r="E40" s="79">
        <v>10000</v>
      </c>
      <c r="F40" s="28">
        <f t="shared" si="0"/>
        <v>10000</v>
      </c>
      <c r="G40" s="52">
        <v>10000</v>
      </c>
      <c r="H40" s="28"/>
      <c r="I40" s="30"/>
      <c r="J40" s="30"/>
      <c r="K40" s="31"/>
      <c r="L40" s="32"/>
      <c r="M40" s="21"/>
    </row>
    <row r="41" spans="1:13" s="22" customFormat="1" ht="26.25">
      <c r="A41" s="23">
        <v>39</v>
      </c>
      <c r="B41" s="80" t="s">
        <v>71</v>
      </c>
      <c r="C41" s="81" t="s">
        <v>72</v>
      </c>
      <c r="D41" s="78">
        <v>4</v>
      </c>
      <c r="E41" s="79">
        <v>26000</v>
      </c>
      <c r="F41" s="28">
        <f t="shared" si="0"/>
        <v>104000</v>
      </c>
      <c r="G41" s="52">
        <v>26000</v>
      </c>
      <c r="H41" s="52">
        <v>78000</v>
      </c>
      <c r="I41" s="30"/>
      <c r="J41" s="30"/>
      <c r="K41" s="31"/>
      <c r="L41" s="32"/>
      <c r="M41" s="21"/>
    </row>
    <row r="42" spans="1:13" s="22" customFormat="1" ht="26.25">
      <c r="A42" s="23">
        <v>40</v>
      </c>
      <c r="B42" s="80" t="s">
        <v>73</v>
      </c>
      <c r="C42" s="77" t="s">
        <v>74</v>
      </c>
      <c r="D42" s="78">
        <v>2</v>
      </c>
      <c r="E42" s="79">
        <v>17000</v>
      </c>
      <c r="F42" s="28">
        <f t="shared" si="0"/>
        <v>34000</v>
      </c>
      <c r="G42" s="29"/>
      <c r="H42" s="28">
        <v>34000</v>
      </c>
      <c r="I42" s="30"/>
      <c r="J42" s="30"/>
      <c r="K42" s="31"/>
      <c r="L42" s="32"/>
      <c r="M42" s="21"/>
    </row>
    <row r="43" spans="1:13" s="22" customFormat="1" ht="12.75">
      <c r="A43" s="46">
        <v>41</v>
      </c>
      <c r="B43" s="80" t="s">
        <v>75</v>
      </c>
      <c r="C43" s="77" t="s">
        <v>76</v>
      </c>
      <c r="D43" s="78">
        <v>1</v>
      </c>
      <c r="E43" s="79">
        <v>5000</v>
      </c>
      <c r="F43" s="28">
        <f t="shared" si="0"/>
        <v>5000</v>
      </c>
      <c r="G43" s="29"/>
      <c r="H43" s="28">
        <v>5000</v>
      </c>
      <c r="I43" s="30"/>
      <c r="J43" s="30"/>
      <c r="K43" s="31"/>
      <c r="L43" s="32"/>
      <c r="M43" s="21"/>
    </row>
    <row r="44" spans="1:13" s="22" customFormat="1" ht="26.25">
      <c r="A44" s="23">
        <v>42</v>
      </c>
      <c r="B44" s="80" t="s">
        <v>77</v>
      </c>
      <c r="C44" s="77" t="s">
        <v>78</v>
      </c>
      <c r="D44" s="78">
        <v>1</v>
      </c>
      <c r="E44" s="79">
        <v>15000</v>
      </c>
      <c r="F44" s="28">
        <f t="shared" si="0"/>
        <v>15000</v>
      </c>
      <c r="G44" s="29"/>
      <c r="H44" s="28">
        <v>15000</v>
      </c>
      <c r="I44" s="30"/>
      <c r="J44" s="30"/>
      <c r="K44" s="31"/>
      <c r="L44" s="32"/>
      <c r="M44" s="21"/>
    </row>
    <row r="45" spans="1:13" s="22" customFormat="1" ht="26.25">
      <c r="A45" s="46">
        <v>43</v>
      </c>
      <c r="B45" s="80" t="s">
        <v>79</v>
      </c>
      <c r="C45" s="77" t="s">
        <v>80</v>
      </c>
      <c r="D45" s="78">
        <v>1</v>
      </c>
      <c r="E45" s="79">
        <v>100000</v>
      </c>
      <c r="F45" s="28">
        <f t="shared" si="0"/>
        <v>100000</v>
      </c>
      <c r="G45" s="29"/>
      <c r="H45" s="28">
        <v>100000</v>
      </c>
      <c r="I45" s="30"/>
      <c r="J45" s="30"/>
      <c r="K45" s="31"/>
      <c r="L45" s="32"/>
      <c r="M45" s="21"/>
    </row>
    <row r="46" spans="1:13" s="22" customFormat="1" ht="39">
      <c r="A46" s="23">
        <v>44</v>
      </c>
      <c r="B46" s="80" t="s">
        <v>81</v>
      </c>
      <c r="C46" s="77" t="s">
        <v>17</v>
      </c>
      <c r="D46" s="78">
        <v>2</v>
      </c>
      <c r="E46" s="79">
        <v>4500</v>
      </c>
      <c r="F46" s="28">
        <f t="shared" si="0"/>
        <v>9000</v>
      </c>
      <c r="G46" s="29"/>
      <c r="H46" s="28">
        <v>9000</v>
      </c>
      <c r="I46" s="30"/>
      <c r="J46" s="30"/>
      <c r="K46" s="31"/>
      <c r="L46" s="32"/>
      <c r="M46" s="21"/>
    </row>
    <row r="47" spans="1:13" s="22" customFormat="1" ht="39">
      <c r="A47" s="23">
        <v>45</v>
      </c>
      <c r="B47" s="80" t="s">
        <v>82</v>
      </c>
      <c r="C47" s="77" t="s">
        <v>17</v>
      </c>
      <c r="D47" s="78">
        <v>1</v>
      </c>
      <c r="E47" s="79">
        <v>10000</v>
      </c>
      <c r="F47" s="28">
        <f t="shared" si="0"/>
        <v>10000</v>
      </c>
      <c r="G47" s="29"/>
      <c r="H47" s="28">
        <v>10000</v>
      </c>
      <c r="I47" s="30"/>
      <c r="J47" s="30"/>
      <c r="K47" s="31"/>
      <c r="L47" s="32"/>
      <c r="M47" s="21"/>
    </row>
    <row r="48" spans="1:13" s="22" customFormat="1" ht="39">
      <c r="A48" s="23">
        <v>46</v>
      </c>
      <c r="B48" s="80" t="s">
        <v>83</v>
      </c>
      <c r="C48" s="77" t="s">
        <v>17</v>
      </c>
      <c r="D48" s="78">
        <v>1</v>
      </c>
      <c r="E48" s="79">
        <v>50000</v>
      </c>
      <c r="F48" s="28">
        <f t="shared" si="0"/>
        <v>50000</v>
      </c>
      <c r="G48" s="29"/>
      <c r="H48" s="28">
        <v>50000</v>
      </c>
      <c r="I48" s="30"/>
      <c r="J48" s="30"/>
      <c r="K48" s="31"/>
      <c r="L48" s="32"/>
      <c r="M48" s="21"/>
    </row>
    <row r="49" spans="1:13" s="22" customFormat="1" ht="39">
      <c r="A49" s="23">
        <v>47</v>
      </c>
      <c r="B49" s="80" t="s">
        <v>84</v>
      </c>
      <c r="C49" s="77" t="s">
        <v>17</v>
      </c>
      <c r="D49" s="78">
        <v>1</v>
      </c>
      <c r="E49" s="79">
        <v>70000</v>
      </c>
      <c r="F49" s="28">
        <f t="shared" si="0"/>
        <v>70000</v>
      </c>
      <c r="G49" s="29"/>
      <c r="H49" s="28">
        <v>70000</v>
      </c>
      <c r="I49" s="30"/>
      <c r="J49" s="30"/>
      <c r="K49" s="31"/>
      <c r="L49" s="32"/>
      <c r="M49" s="21"/>
    </row>
    <row r="50" spans="1:13" s="22" customFormat="1" ht="26.25">
      <c r="A50" s="23">
        <v>48</v>
      </c>
      <c r="B50" s="80" t="s">
        <v>85</v>
      </c>
      <c r="C50" s="77" t="s">
        <v>17</v>
      </c>
      <c r="D50" s="78">
        <v>1</v>
      </c>
      <c r="E50" s="79">
        <v>10000</v>
      </c>
      <c r="F50" s="28">
        <f t="shared" si="0"/>
        <v>10000</v>
      </c>
      <c r="G50" s="29"/>
      <c r="H50" s="28">
        <v>10000</v>
      </c>
      <c r="I50" s="30"/>
      <c r="J50" s="30"/>
      <c r="K50" s="31"/>
      <c r="L50" s="32"/>
      <c r="M50" s="21"/>
    </row>
    <row r="51" spans="1:13" s="22" customFormat="1" ht="12.75">
      <c r="A51" s="46">
        <v>49</v>
      </c>
      <c r="B51" s="80" t="s">
        <v>86</v>
      </c>
      <c r="C51" s="65" t="s">
        <v>17</v>
      </c>
      <c r="D51" s="82">
        <v>1</v>
      </c>
      <c r="E51" s="83">
        <v>50000</v>
      </c>
      <c r="F51" s="28">
        <f t="shared" si="0"/>
        <v>50000</v>
      </c>
      <c r="G51" s="29"/>
      <c r="H51" s="28">
        <v>50000</v>
      </c>
      <c r="I51" s="30"/>
      <c r="J51" s="30"/>
      <c r="K51" s="31"/>
      <c r="L51" s="32"/>
      <c r="M51" s="21"/>
    </row>
    <row r="52" spans="1:13" s="22" customFormat="1" ht="26.25">
      <c r="A52" s="23">
        <v>50</v>
      </c>
      <c r="B52" s="67" t="s">
        <v>87</v>
      </c>
      <c r="C52" s="77" t="s">
        <v>40</v>
      </c>
      <c r="D52" s="78">
        <v>1</v>
      </c>
      <c r="E52" s="79">
        <v>33000</v>
      </c>
      <c r="F52" s="28">
        <f t="shared" si="0"/>
        <v>33000</v>
      </c>
      <c r="G52" s="29"/>
      <c r="H52" s="28">
        <v>33000</v>
      </c>
      <c r="I52" s="30"/>
      <c r="J52" s="30"/>
      <c r="K52" s="31"/>
      <c r="L52" s="32"/>
      <c r="M52" s="21"/>
    </row>
    <row r="53" spans="1:13" s="22" customFormat="1" ht="26.25">
      <c r="A53" s="46">
        <v>51</v>
      </c>
      <c r="B53" s="67" t="s">
        <v>88</v>
      </c>
      <c r="C53" s="77" t="s">
        <v>40</v>
      </c>
      <c r="D53" s="78">
        <v>1</v>
      </c>
      <c r="E53" s="79">
        <v>18000</v>
      </c>
      <c r="F53" s="28">
        <f t="shared" si="0"/>
        <v>18000</v>
      </c>
      <c r="G53" s="29"/>
      <c r="H53" s="28">
        <v>18000</v>
      </c>
      <c r="I53" s="30"/>
      <c r="J53" s="30"/>
      <c r="K53" s="31"/>
      <c r="L53" s="32"/>
      <c r="M53" s="21"/>
    </row>
    <row r="54" spans="1:13" s="22" customFormat="1" ht="26.25">
      <c r="A54" s="23">
        <v>52</v>
      </c>
      <c r="B54" s="67" t="s">
        <v>89</v>
      </c>
      <c r="C54" s="65" t="s">
        <v>40</v>
      </c>
      <c r="D54" s="82">
        <v>1</v>
      </c>
      <c r="E54" s="83">
        <v>50000</v>
      </c>
      <c r="F54" s="28">
        <f t="shared" si="0"/>
        <v>50000</v>
      </c>
      <c r="G54" s="29"/>
      <c r="H54" s="28">
        <v>50000</v>
      </c>
      <c r="I54" s="30"/>
      <c r="J54" s="30"/>
      <c r="K54" s="31"/>
      <c r="L54" s="32"/>
      <c r="M54" s="21"/>
    </row>
    <row r="55" spans="1:13" s="22" customFormat="1" ht="26.25">
      <c r="A55" s="23">
        <v>53</v>
      </c>
      <c r="B55" s="67" t="s">
        <v>90</v>
      </c>
      <c r="C55" s="65" t="s">
        <v>40</v>
      </c>
      <c r="D55" s="82">
        <v>20</v>
      </c>
      <c r="E55" s="83">
        <v>4500</v>
      </c>
      <c r="F55" s="28">
        <f t="shared" si="0"/>
        <v>90000</v>
      </c>
      <c r="G55" s="29"/>
      <c r="H55" s="28">
        <v>90000</v>
      </c>
      <c r="I55" s="30"/>
      <c r="J55" s="30"/>
      <c r="K55" s="31"/>
      <c r="L55" s="32"/>
      <c r="M55" s="21"/>
    </row>
    <row r="56" spans="1:13" s="22" customFormat="1" ht="12.75">
      <c r="A56" s="23">
        <v>54</v>
      </c>
      <c r="B56" s="67" t="s">
        <v>91</v>
      </c>
      <c r="C56" s="65" t="s">
        <v>40</v>
      </c>
      <c r="D56" s="82">
        <v>4</v>
      </c>
      <c r="E56" s="83">
        <v>9000</v>
      </c>
      <c r="F56" s="28">
        <f t="shared" si="0"/>
        <v>36000</v>
      </c>
      <c r="G56" s="29"/>
      <c r="H56" s="28">
        <v>36000</v>
      </c>
      <c r="I56" s="30"/>
      <c r="J56" s="30"/>
      <c r="K56" s="31"/>
      <c r="L56" s="32"/>
      <c r="M56" s="21"/>
    </row>
    <row r="57" spans="1:13" s="22" customFormat="1" ht="12.75">
      <c r="A57" s="23">
        <v>55</v>
      </c>
      <c r="B57" s="67" t="s">
        <v>92</v>
      </c>
      <c r="C57" s="65" t="s">
        <v>40</v>
      </c>
      <c r="D57" s="82">
        <v>1</v>
      </c>
      <c r="E57" s="83">
        <v>6000</v>
      </c>
      <c r="F57" s="28">
        <f t="shared" si="0"/>
        <v>6000</v>
      </c>
      <c r="G57" s="29"/>
      <c r="H57" s="28">
        <v>6000</v>
      </c>
      <c r="I57" s="30"/>
      <c r="J57" s="30"/>
      <c r="K57" s="31"/>
      <c r="L57" s="32"/>
      <c r="M57" s="21"/>
    </row>
    <row r="58" spans="1:13" s="22" customFormat="1" ht="12.75">
      <c r="A58" s="23">
        <v>56</v>
      </c>
      <c r="B58" s="67" t="s">
        <v>93</v>
      </c>
      <c r="C58" s="65" t="s">
        <v>40</v>
      </c>
      <c r="D58" s="82">
        <v>1</v>
      </c>
      <c r="E58" s="83">
        <v>3500</v>
      </c>
      <c r="F58" s="28">
        <f t="shared" si="0"/>
        <v>3500</v>
      </c>
      <c r="G58" s="29"/>
      <c r="H58" s="28">
        <v>3500</v>
      </c>
      <c r="I58" s="30"/>
      <c r="J58" s="30"/>
      <c r="K58" s="31"/>
      <c r="L58" s="32"/>
      <c r="M58" s="21"/>
    </row>
    <row r="59" spans="1:13" s="22" customFormat="1" ht="12.75">
      <c r="A59" s="46">
        <v>57</v>
      </c>
      <c r="B59" s="67" t="s">
        <v>94</v>
      </c>
      <c r="C59" s="65" t="s">
        <v>40</v>
      </c>
      <c r="D59" s="82">
        <v>1</v>
      </c>
      <c r="E59" s="83">
        <v>3500</v>
      </c>
      <c r="F59" s="28">
        <f t="shared" si="0"/>
        <v>3500</v>
      </c>
      <c r="G59" s="29"/>
      <c r="H59" s="28">
        <v>3500</v>
      </c>
      <c r="I59" s="30"/>
      <c r="J59" s="30"/>
      <c r="K59" s="31"/>
      <c r="L59" s="32"/>
      <c r="M59" s="21"/>
    </row>
    <row r="60" spans="1:13" s="22" customFormat="1" ht="12.75">
      <c r="A60" s="23">
        <v>58</v>
      </c>
      <c r="B60" s="80" t="s">
        <v>95</v>
      </c>
      <c r="C60" s="65" t="s">
        <v>40</v>
      </c>
      <c r="D60" s="82">
        <v>1</v>
      </c>
      <c r="E60" s="83">
        <v>9000</v>
      </c>
      <c r="F60" s="28">
        <f t="shared" si="0"/>
        <v>9000</v>
      </c>
      <c r="G60" s="29"/>
      <c r="H60" s="28">
        <v>9000</v>
      </c>
      <c r="I60" s="30"/>
      <c r="J60" s="30"/>
      <c r="K60" s="31"/>
      <c r="L60" s="32"/>
      <c r="M60" s="21"/>
    </row>
    <row r="61" spans="1:13" s="22" customFormat="1" ht="26.25">
      <c r="A61" s="46">
        <v>59</v>
      </c>
      <c r="B61" s="24" t="s">
        <v>34</v>
      </c>
      <c r="C61" s="25" t="s">
        <v>33</v>
      </c>
      <c r="D61" s="26">
        <v>1</v>
      </c>
      <c r="E61" s="27">
        <v>18000</v>
      </c>
      <c r="F61" s="28">
        <f t="shared" si="0"/>
        <v>18000</v>
      </c>
      <c r="G61" s="29"/>
      <c r="H61" s="28">
        <v>18000</v>
      </c>
      <c r="I61" s="30"/>
      <c r="J61" s="30"/>
      <c r="K61" s="31"/>
      <c r="L61" s="32"/>
      <c r="M61" s="21"/>
    </row>
    <row r="62" spans="1:13" s="22" customFormat="1" ht="12.75">
      <c r="A62" s="23">
        <v>60</v>
      </c>
      <c r="B62" s="80" t="s">
        <v>96</v>
      </c>
      <c r="C62" s="25" t="s">
        <v>33</v>
      </c>
      <c r="D62" s="82">
        <v>1</v>
      </c>
      <c r="E62" s="83">
        <v>5500</v>
      </c>
      <c r="F62" s="28">
        <f t="shared" si="0"/>
        <v>5500</v>
      </c>
      <c r="G62" s="29"/>
      <c r="H62" s="28">
        <v>5500</v>
      </c>
      <c r="I62" s="30"/>
      <c r="J62" s="30"/>
      <c r="K62" s="31"/>
      <c r="L62" s="32"/>
      <c r="M62" s="21"/>
    </row>
    <row r="63" spans="1:13" s="22" customFormat="1" ht="12.75">
      <c r="A63" s="23">
        <v>61</v>
      </c>
      <c r="B63" s="80" t="s">
        <v>97</v>
      </c>
      <c r="C63" s="25" t="s">
        <v>33</v>
      </c>
      <c r="D63" s="82">
        <v>1</v>
      </c>
      <c r="E63" s="83">
        <v>6000</v>
      </c>
      <c r="F63" s="28">
        <f t="shared" si="0"/>
        <v>6000</v>
      </c>
      <c r="G63" s="29"/>
      <c r="H63" s="28">
        <v>6000</v>
      </c>
      <c r="I63" s="30"/>
      <c r="J63" s="30"/>
      <c r="K63" s="31"/>
      <c r="L63" s="32"/>
      <c r="M63" s="21"/>
    </row>
    <row r="64" spans="1:13" s="22" customFormat="1" ht="12.75">
      <c r="A64" s="23">
        <v>62</v>
      </c>
      <c r="B64" s="80" t="s">
        <v>98</v>
      </c>
      <c r="C64" s="25" t="s">
        <v>33</v>
      </c>
      <c r="D64" s="82">
        <v>1</v>
      </c>
      <c r="E64" s="83">
        <v>6900</v>
      </c>
      <c r="F64" s="28">
        <f t="shared" si="0"/>
        <v>6900</v>
      </c>
      <c r="G64" s="29"/>
      <c r="H64" s="28">
        <v>6900</v>
      </c>
      <c r="I64" s="30"/>
      <c r="J64" s="30"/>
      <c r="K64" s="31"/>
      <c r="L64" s="32"/>
      <c r="M64" s="21"/>
    </row>
    <row r="65" spans="1:13" s="22" customFormat="1" ht="26.25">
      <c r="A65" s="23">
        <v>63</v>
      </c>
      <c r="B65" s="80" t="s">
        <v>99</v>
      </c>
      <c r="C65" s="50" t="s">
        <v>31</v>
      </c>
      <c r="D65" s="82">
        <v>2</v>
      </c>
      <c r="E65" s="83">
        <v>14000</v>
      </c>
      <c r="F65" s="28">
        <f t="shared" si="0"/>
        <v>28000</v>
      </c>
      <c r="G65" s="29"/>
      <c r="H65" s="28">
        <v>28000</v>
      </c>
      <c r="I65" s="30"/>
      <c r="J65" s="30"/>
      <c r="K65" s="31"/>
      <c r="L65" s="32"/>
      <c r="M65" s="21"/>
    </row>
    <row r="66" spans="1:13" s="22" customFormat="1" ht="12.75">
      <c r="A66" s="23">
        <v>64</v>
      </c>
      <c r="B66" s="80" t="s">
        <v>100</v>
      </c>
      <c r="C66" s="50" t="s">
        <v>31</v>
      </c>
      <c r="D66" s="82">
        <v>2</v>
      </c>
      <c r="E66" s="83">
        <v>5000</v>
      </c>
      <c r="F66" s="28">
        <f t="shared" si="0"/>
        <v>10000</v>
      </c>
      <c r="G66" s="29"/>
      <c r="H66" s="28">
        <v>10000</v>
      </c>
      <c r="I66" s="30"/>
      <c r="J66" s="30"/>
      <c r="K66" s="31"/>
      <c r="L66" s="32"/>
      <c r="M66" s="21"/>
    </row>
    <row r="67" spans="1:13" s="22" customFormat="1" ht="12.75">
      <c r="A67" s="46">
        <v>65</v>
      </c>
      <c r="B67" s="80" t="s">
        <v>101</v>
      </c>
      <c r="C67" s="50" t="s">
        <v>31</v>
      </c>
      <c r="D67" s="82">
        <v>1</v>
      </c>
      <c r="E67" s="83">
        <v>12000</v>
      </c>
      <c r="F67" s="28">
        <f t="shared" si="0"/>
        <v>12000</v>
      </c>
      <c r="G67" s="29"/>
      <c r="H67" s="28">
        <v>12000</v>
      </c>
      <c r="I67" s="30"/>
      <c r="J67" s="30"/>
      <c r="K67" s="31"/>
      <c r="L67" s="32"/>
      <c r="M67" s="21"/>
    </row>
    <row r="68" spans="1:13" s="22" customFormat="1" ht="12.75">
      <c r="A68" s="23">
        <v>66</v>
      </c>
      <c r="B68" s="80" t="s">
        <v>92</v>
      </c>
      <c r="C68" s="50" t="s">
        <v>31</v>
      </c>
      <c r="D68" s="82">
        <v>1</v>
      </c>
      <c r="E68" s="83">
        <v>6000</v>
      </c>
      <c r="F68" s="28">
        <f t="shared" si="0"/>
        <v>6000</v>
      </c>
      <c r="G68" s="29"/>
      <c r="H68" s="28">
        <v>6000</v>
      </c>
      <c r="I68" s="30"/>
      <c r="J68" s="30"/>
      <c r="K68" s="31"/>
      <c r="L68" s="32"/>
      <c r="M68" s="21"/>
    </row>
    <row r="69" spans="1:13" s="22" customFormat="1" ht="26.25">
      <c r="A69" s="46">
        <v>67</v>
      </c>
      <c r="B69" s="80" t="s">
        <v>102</v>
      </c>
      <c r="C69" s="50" t="s">
        <v>31</v>
      </c>
      <c r="D69" s="82">
        <v>1</v>
      </c>
      <c r="E69" s="83">
        <v>13000</v>
      </c>
      <c r="F69" s="28">
        <f t="shared" si="0"/>
        <v>13000</v>
      </c>
      <c r="G69" s="29"/>
      <c r="H69" s="28">
        <v>13000</v>
      </c>
      <c r="I69" s="30"/>
      <c r="J69" s="30"/>
      <c r="K69" s="31"/>
      <c r="L69" s="32"/>
      <c r="M69" s="21"/>
    </row>
    <row r="70" spans="1:13" s="22" customFormat="1" ht="12.75">
      <c r="A70" s="23">
        <v>68</v>
      </c>
      <c r="B70" s="80" t="s">
        <v>103</v>
      </c>
      <c r="C70" s="50" t="s">
        <v>31</v>
      </c>
      <c r="D70" s="82">
        <v>1</v>
      </c>
      <c r="E70" s="83">
        <v>3500</v>
      </c>
      <c r="F70" s="28">
        <f t="shared" si="0"/>
        <v>3500</v>
      </c>
      <c r="G70" s="29"/>
      <c r="H70" s="28">
        <v>3500</v>
      </c>
      <c r="I70" s="30"/>
      <c r="J70" s="30"/>
      <c r="K70" s="31"/>
      <c r="L70" s="32" t="s">
        <v>104</v>
      </c>
      <c r="M70" s="21"/>
    </row>
    <row r="71" spans="1:13" s="22" customFormat="1" ht="26.25">
      <c r="A71" s="23">
        <v>69</v>
      </c>
      <c r="B71" s="80" t="s">
        <v>105</v>
      </c>
      <c r="C71" s="50" t="s">
        <v>31</v>
      </c>
      <c r="D71" s="82">
        <v>2</v>
      </c>
      <c r="E71" s="83">
        <v>12000</v>
      </c>
      <c r="F71" s="28">
        <f t="shared" si="0"/>
        <v>24000</v>
      </c>
      <c r="G71" s="29"/>
      <c r="H71" s="28">
        <v>24000</v>
      </c>
      <c r="I71" s="30"/>
      <c r="J71" s="30"/>
      <c r="K71" s="31"/>
      <c r="L71" s="32"/>
      <c r="M71" s="21"/>
    </row>
    <row r="72" spans="1:13" s="22" customFormat="1" ht="26.25">
      <c r="A72" s="23">
        <v>70</v>
      </c>
      <c r="B72" s="80" t="s">
        <v>106</v>
      </c>
      <c r="C72" s="50" t="s">
        <v>31</v>
      </c>
      <c r="D72" s="82">
        <v>1</v>
      </c>
      <c r="E72" s="83">
        <v>60000</v>
      </c>
      <c r="F72" s="28">
        <f t="shared" si="0"/>
        <v>60000</v>
      </c>
      <c r="G72" s="29"/>
      <c r="H72" s="28">
        <v>60000</v>
      </c>
      <c r="I72" s="30"/>
      <c r="J72" s="30"/>
      <c r="K72" s="31"/>
      <c r="L72" s="32"/>
      <c r="M72" s="21"/>
    </row>
    <row r="73" spans="1:13" s="22" customFormat="1" ht="26.25">
      <c r="A73" s="23">
        <v>71</v>
      </c>
      <c r="B73" s="80" t="s">
        <v>90</v>
      </c>
      <c r="C73" s="50" t="s">
        <v>107</v>
      </c>
      <c r="D73" s="82">
        <v>5</v>
      </c>
      <c r="E73" s="83">
        <v>4500</v>
      </c>
      <c r="F73" s="28">
        <f t="shared" si="0"/>
        <v>22500</v>
      </c>
      <c r="G73" s="29"/>
      <c r="H73" s="28">
        <v>22500</v>
      </c>
      <c r="I73" s="30"/>
      <c r="J73" s="30"/>
      <c r="K73" s="31"/>
      <c r="L73" s="32"/>
      <c r="M73" s="21"/>
    </row>
    <row r="74" spans="1:13" s="22" customFormat="1" ht="26.25">
      <c r="A74" s="23">
        <v>72</v>
      </c>
      <c r="B74" s="80" t="s">
        <v>108</v>
      </c>
      <c r="C74" s="50" t="s">
        <v>107</v>
      </c>
      <c r="D74" s="82">
        <v>1</v>
      </c>
      <c r="E74" s="83">
        <v>3500</v>
      </c>
      <c r="F74" s="28">
        <f t="shared" si="0"/>
        <v>3500</v>
      </c>
      <c r="G74" s="29"/>
      <c r="H74" s="28">
        <v>3500</v>
      </c>
      <c r="I74" s="30"/>
      <c r="J74" s="30"/>
      <c r="K74" s="31"/>
      <c r="L74" s="32"/>
      <c r="M74" s="21"/>
    </row>
    <row r="75" spans="1:13" s="22" customFormat="1" ht="26.25">
      <c r="A75" s="46">
        <v>73</v>
      </c>
      <c r="B75" s="67" t="s">
        <v>87</v>
      </c>
      <c r="C75" s="65" t="s">
        <v>109</v>
      </c>
      <c r="D75" s="82">
        <v>1</v>
      </c>
      <c r="E75" s="83">
        <v>33000</v>
      </c>
      <c r="F75" s="28">
        <f t="shared" si="0"/>
        <v>33000</v>
      </c>
      <c r="G75" s="29"/>
      <c r="H75" s="28">
        <v>33000</v>
      </c>
      <c r="I75" s="30"/>
      <c r="J75" s="30"/>
      <c r="K75" s="31"/>
      <c r="L75" s="32"/>
      <c r="M75" s="21"/>
    </row>
    <row r="76" spans="1:13" s="22" customFormat="1" ht="26.25">
      <c r="A76" s="23">
        <v>74</v>
      </c>
      <c r="B76" s="80" t="s">
        <v>110</v>
      </c>
      <c r="C76" s="65" t="s">
        <v>109</v>
      </c>
      <c r="D76" s="82">
        <v>1</v>
      </c>
      <c r="E76" s="83">
        <v>33000</v>
      </c>
      <c r="F76" s="28">
        <f t="shared" si="0"/>
        <v>33000</v>
      </c>
      <c r="G76" s="30"/>
      <c r="H76" s="28">
        <v>33000</v>
      </c>
      <c r="I76" s="30"/>
      <c r="J76" s="30"/>
      <c r="K76" s="31"/>
      <c r="L76" s="84"/>
      <c r="M76" s="21"/>
    </row>
    <row r="77" spans="1:13" s="22" customFormat="1" ht="26.25">
      <c r="A77" s="46">
        <v>75</v>
      </c>
      <c r="B77" s="80" t="s">
        <v>111</v>
      </c>
      <c r="C77" s="65" t="s">
        <v>109</v>
      </c>
      <c r="D77" s="82">
        <v>5</v>
      </c>
      <c r="E77" s="83">
        <v>5000</v>
      </c>
      <c r="F77" s="85">
        <f t="shared" si="0"/>
        <v>25000</v>
      </c>
      <c r="G77" s="86"/>
      <c r="H77" s="85">
        <v>25000</v>
      </c>
      <c r="I77" s="30"/>
      <c r="J77" s="30"/>
      <c r="K77" s="31"/>
      <c r="L77" s="84"/>
      <c r="M77" s="21"/>
    </row>
    <row r="78" spans="1:13" s="22" customFormat="1" ht="26.25">
      <c r="A78" s="23">
        <v>76</v>
      </c>
      <c r="B78" s="80" t="s">
        <v>112</v>
      </c>
      <c r="C78" s="65" t="s">
        <v>109</v>
      </c>
      <c r="D78" s="82">
        <v>4</v>
      </c>
      <c r="E78" s="83">
        <v>5000</v>
      </c>
      <c r="F78" s="85">
        <f t="shared" si="0"/>
        <v>20000</v>
      </c>
      <c r="G78" s="30"/>
      <c r="H78" s="85">
        <v>20000</v>
      </c>
      <c r="I78" s="30"/>
      <c r="J78" s="30"/>
      <c r="K78" s="31"/>
      <c r="L78" s="87"/>
      <c r="M78" s="21"/>
    </row>
    <row r="79" spans="1:13" s="22" customFormat="1" ht="26.25">
      <c r="A79" s="23">
        <v>77</v>
      </c>
      <c r="B79" s="80" t="s">
        <v>113</v>
      </c>
      <c r="C79" s="65" t="s">
        <v>109</v>
      </c>
      <c r="D79" s="82">
        <v>1</v>
      </c>
      <c r="E79" s="83">
        <v>24000</v>
      </c>
      <c r="F79" s="85">
        <f t="shared" si="0"/>
        <v>24000</v>
      </c>
      <c r="G79" s="30"/>
      <c r="H79" s="85">
        <v>24000</v>
      </c>
      <c r="I79" s="30"/>
      <c r="J79" s="30"/>
      <c r="K79" s="31"/>
      <c r="L79" s="87"/>
      <c r="M79" s="21"/>
    </row>
    <row r="80" spans="1:13" s="22" customFormat="1" ht="39">
      <c r="A80" s="23">
        <v>78</v>
      </c>
      <c r="B80" s="80" t="s">
        <v>114</v>
      </c>
      <c r="C80" s="65" t="s">
        <v>109</v>
      </c>
      <c r="D80" s="82">
        <v>1</v>
      </c>
      <c r="E80" s="83">
        <v>40000</v>
      </c>
      <c r="F80" s="85">
        <f t="shared" si="0"/>
        <v>40000</v>
      </c>
      <c r="G80" s="30"/>
      <c r="H80" s="85">
        <v>40000</v>
      </c>
      <c r="I80" s="30"/>
      <c r="J80" s="30"/>
      <c r="K80" s="31"/>
      <c r="L80" s="87"/>
      <c r="M80" s="21"/>
    </row>
    <row r="81" spans="1:13" s="22" customFormat="1" ht="26.25">
      <c r="A81" s="23">
        <v>79</v>
      </c>
      <c r="B81" s="40" t="s">
        <v>22</v>
      </c>
      <c r="C81" s="65" t="s">
        <v>20</v>
      </c>
      <c r="D81" s="82">
        <v>1</v>
      </c>
      <c r="E81" s="83">
        <v>52000</v>
      </c>
      <c r="F81" s="85">
        <f t="shared" si="0"/>
        <v>52000</v>
      </c>
      <c r="G81" s="30"/>
      <c r="H81" s="85">
        <v>52000</v>
      </c>
      <c r="I81" s="30"/>
      <c r="J81" s="30"/>
      <c r="K81" s="31"/>
      <c r="L81" s="87"/>
      <c r="M81" s="21"/>
    </row>
    <row r="82" spans="1:13" s="22" customFormat="1" ht="26.25">
      <c r="A82" s="23">
        <v>80</v>
      </c>
      <c r="B82" s="80" t="s">
        <v>115</v>
      </c>
      <c r="C82" s="65" t="s">
        <v>20</v>
      </c>
      <c r="D82" s="82">
        <v>3</v>
      </c>
      <c r="E82" s="83">
        <v>220000</v>
      </c>
      <c r="F82" s="85">
        <f t="shared" si="0"/>
        <v>660000</v>
      </c>
      <c r="G82" s="30">
        <v>60000</v>
      </c>
      <c r="H82" s="85">
        <v>600000</v>
      </c>
      <c r="I82" s="30"/>
      <c r="J82" s="30"/>
      <c r="K82" s="31"/>
      <c r="L82" s="87"/>
      <c r="M82" s="21"/>
    </row>
    <row r="83" spans="1:13" s="22" customFormat="1" ht="12.75">
      <c r="A83" s="46">
        <v>81</v>
      </c>
      <c r="B83" s="80" t="s">
        <v>116</v>
      </c>
      <c r="C83" s="77" t="s">
        <v>20</v>
      </c>
      <c r="D83" s="78">
        <v>1</v>
      </c>
      <c r="E83" s="79">
        <v>40000</v>
      </c>
      <c r="F83" s="85">
        <f t="shared" si="0"/>
        <v>40000</v>
      </c>
      <c r="G83" s="30"/>
      <c r="H83" s="85">
        <v>40000</v>
      </c>
      <c r="I83" s="30"/>
      <c r="J83" s="30"/>
      <c r="K83" s="31"/>
      <c r="L83" s="87"/>
      <c r="M83" s="21"/>
    </row>
    <row r="84" spans="1:13" s="22" customFormat="1" ht="66">
      <c r="A84" s="23">
        <v>82</v>
      </c>
      <c r="B84" s="88" t="s">
        <v>117</v>
      </c>
      <c r="C84" s="89" t="s">
        <v>20</v>
      </c>
      <c r="D84" s="78">
        <v>1</v>
      </c>
      <c r="E84" s="79">
        <v>3206200</v>
      </c>
      <c r="F84" s="85">
        <f t="shared" si="0"/>
        <v>3206200</v>
      </c>
      <c r="G84" s="30"/>
      <c r="H84" s="52">
        <v>3206200</v>
      </c>
      <c r="I84" s="30"/>
      <c r="J84" s="30"/>
      <c r="K84" s="31"/>
      <c r="L84" s="87"/>
      <c r="M84" s="21"/>
    </row>
    <row r="85" spans="1:13" s="22" customFormat="1" ht="12.75">
      <c r="A85" s="46">
        <v>83</v>
      </c>
      <c r="B85" s="88" t="s">
        <v>18</v>
      </c>
      <c r="C85" s="90" t="s">
        <v>78</v>
      </c>
      <c r="D85" s="91">
        <v>1</v>
      </c>
      <c r="E85" s="92">
        <v>22000</v>
      </c>
      <c r="F85" s="85">
        <f t="shared" si="0"/>
        <v>22000</v>
      </c>
      <c r="G85" s="30"/>
      <c r="H85" s="93">
        <v>22000</v>
      </c>
      <c r="I85" s="30"/>
      <c r="J85" s="30"/>
      <c r="K85" s="31"/>
      <c r="L85" s="87"/>
      <c r="M85" s="21"/>
    </row>
    <row r="86" spans="1:13" s="22" customFormat="1" ht="12.75">
      <c r="A86" s="23">
        <v>84</v>
      </c>
      <c r="B86" s="80" t="s">
        <v>118</v>
      </c>
      <c r="C86" s="94" t="s">
        <v>119</v>
      </c>
      <c r="D86" s="78">
        <v>1</v>
      </c>
      <c r="E86" s="79">
        <v>115000</v>
      </c>
      <c r="F86" s="85">
        <f t="shared" si="0"/>
        <v>115000</v>
      </c>
      <c r="G86" s="30"/>
      <c r="H86" s="93">
        <v>115000</v>
      </c>
      <c r="I86" s="30"/>
      <c r="J86" s="30"/>
      <c r="K86" s="31"/>
      <c r="L86" s="87"/>
      <c r="M86" s="21"/>
    </row>
    <row r="87" spans="1:13" s="22" customFormat="1" ht="78.75">
      <c r="A87" s="23">
        <v>85</v>
      </c>
      <c r="B87" s="76" t="s">
        <v>120</v>
      </c>
      <c r="C87" s="95" t="s">
        <v>121</v>
      </c>
      <c r="D87" s="96">
        <v>1</v>
      </c>
      <c r="E87" s="97">
        <v>30000</v>
      </c>
      <c r="F87" s="98">
        <f t="shared" si="0"/>
        <v>30000</v>
      </c>
      <c r="G87" s="99">
        <v>30000</v>
      </c>
      <c r="H87" s="98"/>
      <c r="I87" s="30"/>
      <c r="J87" s="30"/>
      <c r="K87" s="31"/>
      <c r="L87" s="100" t="s">
        <v>122</v>
      </c>
      <c r="M87" s="21"/>
    </row>
    <row r="88" spans="1:13" s="22" customFormat="1" ht="92.25">
      <c r="A88" s="23">
        <v>86</v>
      </c>
      <c r="B88" s="76" t="s">
        <v>123</v>
      </c>
      <c r="C88" s="101" t="s">
        <v>50</v>
      </c>
      <c r="D88" s="96">
        <v>1</v>
      </c>
      <c r="E88" s="97">
        <v>20000</v>
      </c>
      <c r="F88" s="98">
        <f t="shared" si="0"/>
        <v>20000</v>
      </c>
      <c r="G88" s="99">
        <v>20000</v>
      </c>
      <c r="H88" s="98"/>
      <c r="I88" s="30"/>
      <c r="J88" s="30"/>
      <c r="K88" s="31"/>
      <c r="L88" s="100" t="s">
        <v>124</v>
      </c>
      <c r="M88" s="21"/>
    </row>
    <row r="89" spans="1:13" s="22" customFormat="1" ht="26.25">
      <c r="A89" s="23">
        <v>87</v>
      </c>
      <c r="B89" s="80" t="s">
        <v>125</v>
      </c>
      <c r="C89" s="94" t="s">
        <v>17</v>
      </c>
      <c r="D89" s="78">
        <v>1</v>
      </c>
      <c r="E89" s="79">
        <v>48000</v>
      </c>
      <c r="F89" s="85">
        <f t="shared" si="0"/>
        <v>48000</v>
      </c>
      <c r="G89" s="30"/>
      <c r="H89" s="93">
        <v>48000</v>
      </c>
      <c r="I89" s="30"/>
      <c r="J89" s="30"/>
      <c r="K89" s="31"/>
      <c r="L89" s="87"/>
      <c r="M89" s="21"/>
    </row>
    <row r="90" spans="1:13" s="22" customFormat="1" ht="12.75">
      <c r="A90" s="23">
        <v>88</v>
      </c>
      <c r="B90" s="80" t="s">
        <v>126</v>
      </c>
      <c r="C90" s="89" t="s">
        <v>17</v>
      </c>
      <c r="D90" s="78">
        <v>1</v>
      </c>
      <c r="E90" s="79">
        <v>80000</v>
      </c>
      <c r="F90" s="85">
        <f t="shared" si="0"/>
        <v>80000</v>
      </c>
      <c r="G90" s="30"/>
      <c r="H90" s="93">
        <v>80000</v>
      </c>
      <c r="I90" s="30"/>
      <c r="J90" s="30"/>
      <c r="K90" s="31"/>
      <c r="L90" s="87"/>
      <c r="M90" s="21"/>
    </row>
    <row r="91" spans="1:13" s="22" customFormat="1" ht="12.75">
      <c r="A91" s="46">
        <v>89</v>
      </c>
      <c r="B91" s="80" t="s">
        <v>127</v>
      </c>
      <c r="C91" s="94" t="s">
        <v>48</v>
      </c>
      <c r="D91" s="78">
        <v>1</v>
      </c>
      <c r="E91" s="79">
        <v>19000</v>
      </c>
      <c r="F91" s="85">
        <f t="shared" si="0"/>
        <v>19000</v>
      </c>
      <c r="G91" s="30"/>
      <c r="H91" s="93">
        <v>19000</v>
      </c>
      <c r="I91" s="30"/>
      <c r="J91" s="30"/>
      <c r="K91" s="31"/>
      <c r="L91" s="87"/>
      <c r="M91" s="21"/>
    </row>
    <row r="92" spans="1:13" s="22" customFormat="1" ht="26.25">
      <c r="A92" s="23">
        <v>90</v>
      </c>
      <c r="B92" s="80" t="s">
        <v>128</v>
      </c>
      <c r="C92" s="102" t="s">
        <v>76</v>
      </c>
      <c r="D92" s="78">
        <v>1</v>
      </c>
      <c r="E92" s="79">
        <v>7000</v>
      </c>
      <c r="F92" s="85">
        <f t="shared" si="0"/>
        <v>7000</v>
      </c>
      <c r="G92" s="30"/>
      <c r="H92" s="103">
        <v>7000</v>
      </c>
      <c r="I92" s="30"/>
      <c r="J92" s="30"/>
      <c r="K92" s="31"/>
      <c r="L92" s="87"/>
      <c r="M92" s="21"/>
    </row>
    <row r="93" spans="1:13" s="22" customFormat="1" ht="12.75">
      <c r="A93" s="104" t="s">
        <v>129</v>
      </c>
      <c r="B93" s="105" t="s">
        <v>130</v>
      </c>
      <c r="C93" s="106" t="s">
        <v>131</v>
      </c>
      <c r="D93" s="107">
        <v>1</v>
      </c>
      <c r="E93" s="108">
        <v>22000</v>
      </c>
      <c r="F93" s="109">
        <f t="shared" si="0"/>
        <v>22000</v>
      </c>
      <c r="G93" s="110"/>
      <c r="H93" s="110">
        <v>22000</v>
      </c>
      <c r="I93" s="110"/>
      <c r="J93" s="110"/>
      <c r="K93" s="111"/>
      <c r="L93" s="112"/>
      <c r="M93" s="21" t="b">
        <f>D93*E93=G93+H93+I93+J93+K93</f>
        <v>1</v>
      </c>
    </row>
    <row r="94" spans="1:13" s="22" customFormat="1" ht="26.25">
      <c r="A94" s="113" t="s">
        <v>132</v>
      </c>
      <c r="B94" s="114" t="s">
        <v>34</v>
      </c>
      <c r="C94" s="115" t="s">
        <v>133</v>
      </c>
      <c r="D94" s="116">
        <v>1</v>
      </c>
      <c r="E94" s="117">
        <v>17000</v>
      </c>
      <c r="F94" s="118">
        <f t="shared" si="0"/>
        <v>17000</v>
      </c>
      <c r="G94" s="37"/>
      <c r="H94" s="37">
        <v>17000</v>
      </c>
      <c r="I94" s="37"/>
      <c r="J94" s="37"/>
      <c r="K94" s="38"/>
      <c r="L94" s="119"/>
      <c r="M94" s="21" t="b">
        <f>D94*E94=G94+H94+I94+J94+K94</f>
        <v>1</v>
      </c>
    </row>
    <row r="95" spans="1:3" ht="12.75">
      <c r="A95" s="120"/>
      <c r="B95" s="120"/>
      <c r="C95" s="120"/>
    </row>
    <row r="96" spans="1:5" ht="12.75">
      <c r="A96" s="120"/>
      <c r="B96" s="121" t="s">
        <v>134</v>
      </c>
      <c r="C96" s="11"/>
      <c r="D96" s="11"/>
      <c r="E96" s="11"/>
    </row>
    <row r="97" spans="2:13" ht="12.75">
      <c r="B97" s="11"/>
      <c r="C97" s="11"/>
      <c r="D97" s="11"/>
      <c r="E97" s="11"/>
      <c r="K97" s="122"/>
      <c r="L97" s="122"/>
      <c r="M97" s="123"/>
    </row>
    <row r="98" spans="2:12" ht="12.75">
      <c r="B98" s="11"/>
      <c r="K98" s="122"/>
      <c r="L98" s="122"/>
    </row>
    <row r="99" spans="2:12" ht="12.75">
      <c r="B99" s="124" t="s">
        <v>135</v>
      </c>
      <c r="K99" s="122"/>
      <c r="L99" s="122"/>
    </row>
    <row r="102" spans="2:7" ht="15">
      <c r="B102" s="125" t="s">
        <v>136</v>
      </c>
      <c r="C102" s="126"/>
      <c r="D102" s="126"/>
      <c r="E102" s="126"/>
      <c r="F102" s="126"/>
      <c r="G102" s="127" t="s">
        <v>137</v>
      </c>
    </row>
    <row r="105" spans="2:12" ht="13.5" customHeight="1">
      <c r="B105" s="128" t="s">
        <v>138</v>
      </c>
      <c r="C105" s="129"/>
      <c r="D105" s="129"/>
      <c r="E105" s="129"/>
      <c r="F105" s="129"/>
      <c r="G105" s="129"/>
      <c r="H105" s="129"/>
      <c r="I105" s="129"/>
      <c r="J105" s="129"/>
      <c r="K105" s="129"/>
      <c r="L105" s="129"/>
    </row>
    <row r="106" spans="6:7" ht="12.75">
      <c r="F106" s="130"/>
      <c r="G106" s="131"/>
    </row>
    <row r="107" spans="6:7" ht="12.75">
      <c r="F107" s="131"/>
      <c r="G107" s="131"/>
    </row>
    <row r="108" spans="6:7" ht="12.75">
      <c r="F108" s="131"/>
      <c r="G108" s="131"/>
    </row>
    <row r="109" ht="12.75">
      <c r="F109" s="131"/>
    </row>
    <row r="110" spans="6:7" ht="12.75">
      <c r="F110" s="131"/>
      <c r="G110" s="131"/>
    </row>
    <row r="111" ht="12.75">
      <c r="F111" s="131"/>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15"/>
  <sheetViews>
    <sheetView tabSelected="1" zoomScale="98" zoomScaleNormal="98" zoomScalePageLayoutView="0" workbookViewId="0" topLeftCell="A1">
      <selection activeCell="G4" sqref="G4"/>
    </sheetView>
  </sheetViews>
  <sheetFormatPr defaultColWidth="9.00390625" defaultRowHeight="12.75"/>
  <cols>
    <col min="1" max="1" width="4.125" style="0" customWidth="1"/>
    <col min="2" max="2" width="81.75390625" style="0" customWidth="1"/>
    <col min="3" max="3" width="7.125" style="0" customWidth="1"/>
    <col min="4" max="4" width="12.00390625" style="0" customWidth="1"/>
    <col min="5" max="5" width="15.00390625" style="0" customWidth="1"/>
    <col min="6" max="6" width="8.875" style="0" customWidth="1"/>
    <col min="7" max="7" width="14.125" style="0" customWidth="1"/>
  </cols>
  <sheetData>
    <row r="1" ht="12.75">
      <c r="B1" t="s">
        <v>152</v>
      </c>
    </row>
    <row r="2" spans="1:7" ht="54.75" customHeight="1">
      <c r="A2" s="132" t="s">
        <v>140</v>
      </c>
      <c r="B2" s="146" t="s">
        <v>141</v>
      </c>
      <c r="C2" s="133" t="s">
        <v>142</v>
      </c>
      <c r="D2" s="133" t="s">
        <v>143</v>
      </c>
      <c r="E2" s="134" t="s">
        <v>0</v>
      </c>
      <c r="F2" s="133" t="s">
        <v>144</v>
      </c>
      <c r="G2" s="134" t="s">
        <v>139</v>
      </c>
    </row>
    <row r="3" spans="1:7" ht="193.5" customHeight="1">
      <c r="A3" s="144">
        <v>1</v>
      </c>
      <c r="B3" s="147" t="s">
        <v>151</v>
      </c>
      <c r="C3" s="145">
        <v>60</v>
      </c>
      <c r="D3" s="135"/>
      <c r="E3" s="139">
        <f>C3*D3</f>
        <v>0</v>
      </c>
      <c r="F3" s="140">
        <v>23</v>
      </c>
      <c r="G3" s="141">
        <f>E3*1.23</f>
        <v>0</v>
      </c>
    </row>
    <row r="4" spans="1:7" ht="14.25" customHeight="1">
      <c r="A4" s="136"/>
      <c r="C4" s="136"/>
      <c r="D4" s="136"/>
      <c r="E4" s="142">
        <f>SUM(E3:E3)</f>
        <v>0</v>
      </c>
      <c r="F4" s="143"/>
      <c r="G4" s="143">
        <f>SUM(G3:G3)</f>
        <v>0</v>
      </c>
    </row>
    <row r="6" spans="2:6" ht="12.75">
      <c r="B6" t="s">
        <v>147</v>
      </c>
      <c r="C6" s="137"/>
      <c r="D6" s="137"/>
      <c r="E6" s="137"/>
      <c r="F6" s="137"/>
    </row>
    <row r="7" spans="2:6" ht="12.75">
      <c r="B7" t="s">
        <v>150</v>
      </c>
      <c r="C7" s="138"/>
      <c r="D7" s="138"/>
      <c r="E7" s="138"/>
      <c r="F7" s="138"/>
    </row>
    <row r="8" spans="3:6" ht="12.75">
      <c r="C8" s="138"/>
      <c r="D8" s="138"/>
      <c r="E8" s="138"/>
      <c r="F8" s="138"/>
    </row>
    <row r="9" spans="3:7" ht="12.75">
      <c r="C9" s="138"/>
      <c r="D9" s="138"/>
      <c r="E9" s="149" t="s">
        <v>145</v>
      </c>
      <c r="F9" s="149"/>
      <c r="G9" s="149"/>
    </row>
    <row r="10" spans="3:7" ht="12.75">
      <c r="C10" s="138"/>
      <c r="D10" s="138"/>
      <c r="E10" s="149" t="s">
        <v>146</v>
      </c>
      <c r="F10" s="149"/>
      <c r="G10" s="149"/>
    </row>
    <row r="11" spans="2:6" ht="12.75">
      <c r="B11" s="138"/>
      <c r="C11" s="138"/>
      <c r="D11" s="138"/>
      <c r="E11" s="138"/>
      <c r="F11" s="138"/>
    </row>
    <row r="12" spans="2:6" ht="12.75">
      <c r="B12" s="138"/>
      <c r="C12" s="138"/>
      <c r="D12" s="138"/>
      <c r="E12" s="138"/>
      <c r="F12" s="138"/>
    </row>
    <row r="13" spans="2:6" ht="12.75">
      <c r="B13" s="138"/>
      <c r="C13" s="138"/>
      <c r="D13" s="138"/>
      <c r="E13" s="138"/>
      <c r="F13" s="138"/>
    </row>
    <row r="14" spans="2:6" ht="12.75">
      <c r="B14" s="138"/>
      <c r="C14" s="138"/>
      <c r="D14" s="138"/>
      <c r="E14" s="138"/>
      <c r="F14" s="138"/>
    </row>
    <row r="15" spans="2:6" ht="12.75">
      <c r="B15" s="138"/>
      <c r="C15" s="138"/>
      <c r="D15" s="138"/>
      <c r="E15" s="138"/>
      <c r="F15" s="138"/>
    </row>
  </sheetData>
  <sheetProtection selectLockedCells="1" selectUnlockedCells="1"/>
  <mergeCells count="2">
    <mergeCell ref="E9:G9"/>
    <mergeCell ref="E10:G10"/>
  </mergeCells>
  <printOptions/>
  <pageMargins left="0.5905511811023623" right="0.5905511811023623" top="0.5905511811023623" bottom="0.11811023622047245" header="0.31496062992125984" footer="0.5118110236220472"/>
  <pageSetup fitToHeight="1" fitToWidth="1" horizontalDpi="300" verticalDpi="300" orientation="landscape" paperSize="9" scale="95" r:id="rId1"/>
  <headerFooter alignWithMargins="0">
    <oddHeader>&amp;LPakiet nr 1 Krzesła biurowe obrotowe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98" zoomScaleNormal="98" zoomScalePageLayoutView="0" workbookViewId="0" topLeftCell="A1">
      <selection activeCell="B12" sqref="B12"/>
    </sheetView>
  </sheetViews>
  <sheetFormatPr defaultColWidth="9.00390625" defaultRowHeight="12.75"/>
  <cols>
    <col min="1" max="1" width="4.125" style="0" customWidth="1"/>
    <col min="2" max="2" width="81.75390625" style="0" customWidth="1"/>
    <col min="3" max="3" width="7.125" style="0" customWidth="1"/>
    <col min="4" max="4" width="12.00390625" style="0" customWidth="1"/>
    <col min="5" max="5" width="15.00390625" style="0" customWidth="1"/>
    <col min="6" max="6" width="8.875" style="0" customWidth="1"/>
    <col min="7" max="7" width="14.125" style="0" customWidth="1"/>
  </cols>
  <sheetData>
    <row r="1" ht="12.75">
      <c r="B1" t="s">
        <v>153</v>
      </c>
    </row>
    <row r="2" spans="1:7" ht="54.75" customHeight="1">
      <c r="A2" s="132" t="s">
        <v>140</v>
      </c>
      <c r="B2" s="146" t="s">
        <v>141</v>
      </c>
      <c r="C2" s="133" t="s">
        <v>142</v>
      </c>
      <c r="D2" s="133" t="s">
        <v>143</v>
      </c>
      <c r="E2" s="134" t="s">
        <v>0</v>
      </c>
      <c r="F2" s="133" t="s">
        <v>144</v>
      </c>
      <c r="G2" s="134" t="s">
        <v>139</v>
      </c>
    </row>
    <row r="3" spans="1:7" ht="135" customHeight="1">
      <c r="A3" s="144">
        <v>1</v>
      </c>
      <c r="B3" s="148" t="s">
        <v>148</v>
      </c>
      <c r="C3" s="145">
        <v>60</v>
      </c>
      <c r="D3" s="135"/>
      <c r="E3" s="139">
        <f>C3*D3</f>
        <v>0</v>
      </c>
      <c r="F3" s="140">
        <v>23</v>
      </c>
      <c r="G3" s="141">
        <f>E3*1.23</f>
        <v>0</v>
      </c>
    </row>
    <row r="4" spans="1:7" ht="14.25" customHeight="1">
      <c r="A4" s="136"/>
      <c r="C4" s="136"/>
      <c r="D4" s="136"/>
      <c r="E4" s="142">
        <f>SUM(E3:E3)</f>
        <v>0</v>
      </c>
      <c r="F4" s="143"/>
      <c r="G4" s="143">
        <f>SUM(G3:G3)</f>
        <v>0</v>
      </c>
    </row>
    <row r="6" spans="2:6" ht="12.75">
      <c r="B6" t="s">
        <v>147</v>
      </c>
      <c r="C6" s="137"/>
      <c r="D6" s="137"/>
      <c r="E6" s="137"/>
      <c r="F6" s="137"/>
    </row>
    <row r="7" spans="2:6" ht="12.75">
      <c r="B7" t="s">
        <v>149</v>
      </c>
      <c r="C7" s="138"/>
      <c r="D7" s="138"/>
      <c r="E7" s="138"/>
      <c r="F7" s="138"/>
    </row>
    <row r="8" spans="3:6" ht="12.75">
      <c r="C8" s="138"/>
      <c r="D8" s="138"/>
      <c r="E8" s="138"/>
      <c r="F8" s="138"/>
    </row>
    <row r="9" spans="3:7" ht="12.75">
      <c r="C9" s="138"/>
      <c r="D9" s="138"/>
      <c r="E9" s="149" t="s">
        <v>145</v>
      </c>
      <c r="F9" s="149"/>
      <c r="G9" s="149"/>
    </row>
    <row r="10" spans="3:7" ht="12.75">
      <c r="C10" s="138"/>
      <c r="D10" s="138"/>
      <c r="E10" s="149" t="s">
        <v>146</v>
      </c>
      <c r="F10" s="149"/>
      <c r="G10" s="149"/>
    </row>
    <row r="11" spans="2:6" ht="12.75">
      <c r="B11" s="138"/>
      <c r="C11" s="138"/>
      <c r="D11" s="138"/>
      <c r="E11" s="138"/>
      <c r="F11" s="138"/>
    </row>
    <row r="12" spans="2:6" ht="12.75">
      <c r="B12" s="138"/>
      <c r="C12" s="138"/>
      <c r="D12" s="138"/>
      <c r="E12" s="138"/>
      <c r="F12" s="138"/>
    </row>
    <row r="13" spans="2:6" ht="12.75">
      <c r="B13" s="138"/>
      <c r="C13" s="138"/>
      <c r="D13" s="138"/>
      <c r="E13" s="138"/>
      <c r="F13" s="138"/>
    </row>
    <row r="14" spans="2:6" ht="12.75">
      <c r="B14" s="138"/>
      <c r="C14" s="138"/>
      <c r="D14" s="138"/>
      <c r="E14" s="138"/>
      <c r="F14" s="138"/>
    </row>
    <row r="15" spans="2:6" ht="12.75">
      <c r="B15" s="138"/>
      <c r="C15" s="138"/>
      <c r="D15" s="138"/>
      <c r="E15" s="138"/>
      <c r="F15" s="138"/>
    </row>
  </sheetData>
  <sheetProtection selectLockedCells="1" selectUnlockedCells="1"/>
  <mergeCells count="2">
    <mergeCell ref="E9:G9"/>
    <mergeCell ref="E10:G10"/>
  </mergeCells>
  <printOptions/>
  <pageMargins left="0.5905511811023623" right="0.5905511811023623" top="0.5905511811023623" bottom="0.11811023622047245" header="0.31496062992125984" footer="0.5118110236220472"/>
  <pageSetup fitToHeight="1" fitToWidth="1" horizontalDpi="300" verticalDpi="300" orientation="landscape" paperSize="9" scale="95" r:id="rId1"/>
  <headerFooter alignWithMargins="0">
    <oddHeader>&amp;LPakiet nr 2 Krzesła konferencyjne ISO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Melska</dc:creator>
  <cp:keywords/>
  <dc:description/>
  <cp:lastModifiedBy>Joanna Śmietańska</cp:lastModifiedBy>
  <cp:lastPrinted>2024-03-05T09:44:36Z</cp:lastPrinted>
  <dcterms:created xsi:type="dcterms:W3CDTF">2022-04-01T11:07:12Z</dcterms:created>
  <dcterms:modified xsi:type="dcterms:W3CDTF">2024-03-19T08:41:32Z</dcterms:modified>
  <cp:category/>
  <cp:version/>
  <cp:contentType/>
  <cp:contentStatus/>
</cp:coreProperties>
</file>