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132" tabRatio="918" firstSheet="11" activeTab="16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 14" sheetId="14" r:id="rId14"/>
    <sheet name="tabela 15" sheetId="15" r:id="rId15"/>
    <sheet name="tabela 16" sheetId="16" r:id="rId16"/>
    <sheet name="tabela 17" sheetId="17" r:id="rId17"/>
    <sheet name="tabela 18" sheetId="18" r:id="rId18"/>
    <sheet name="tabela nr 19 WYCENA CAŁOŚĆ ZAM." sheetId="19" r:id="rId19"/>
  </sheets>
  <definedNames>
    <definedName name="_xlnm.Print_Area" localSheetId="0">'tabela 1'!$A$1:$E$27</definedName>
    <definedName name="_xlnm.Print_Area" localSheetId="9">'tabela 10'!$A$1:$D$11</definedName>
    <definedName name="_xlnm.Print_Area" localSheetId="1">'tabela 2'!$A$1:$E$27</definedName>
  </definedNames>
  <calcPr fullCalcOnLoad="1"/>
</workbook>
</file>

<file path=xl/sharedStrings.xml><?xml version="1.0" encoding="utf-8"?>
<sst xmlns="http://schemas.openxmlformats.org/spreadsheetml/2006/main" count="650" uniqueCount="207">
  <si>
    <t>Lp.</t>
  </si>
  <si>
    <t>Opis usług i robót</t>
  </si>
  <si>
    <t>CENY NETTO</t>
  </si>
  <si>
    <t>Cena jednostkowa</t>
  </si>
  <si>
    <t>Nakład</t>
  </si>
  <si>
    <t>Wartość</t>
  </si>
  <si>
    <t>[1]</t>
  </si>
  <si>
    <t>[2]</t>
  </si>
  <si>
    <t>[3]</t>
  </si>
  <si>
    <t>[4]</t>
  </si>
  <si>
    <t>[5]</t>
  </si>
  <si>
    <t>1.</t>
  </si>
  <si>
    <t>Objazd sygnalizacji świetlnych</t>
  </si>
  <si>
    <t>- robotnicy</t>
  </si>
  <si>
    <t>m-g</t>
  </si>
  <si>
    <t>2.</t>
  </si>
  <si>
    <t>Kontrola i wymiana źródeł światła, wyświetlaczy nad jezdnią</t>
  </si>
  <si>
    <t>3.</t>
  </si>
  <si>
    <t>Badanie i strojenie systemu detekcji, kontrola przycisków zgłoszeniowych dla pieszych i sygnałów dźwiękowych</t>
  </si>
  <si>
    <t>4.</t>
  </si>
  <si>
    <t>Kontrola pracy sterowników, regulacje i czyszczenie</t>
  </si>
  <si>
    <t>5.</t>
  </si>
  <si>
    <t>Wymiana soczewek i daszków</t>
  </si>
  <si>
    <t>6.</t>
  </si>
  <si>
    <t>Pomiary kabli</t>
  </si>
  <si>
    <t>7.</t>
  </si>
  <si>
    <t>Kontrola i czyszczenie konstrukcji wsporczych, mycie osprzętu sygnalizacyjnego</t>
  </si>
  <si>
    <t>8.</t>
  </si>
  <si>
    <t>Prowadzenie kart i rejestrów</t>
  </si>
  <si>
    <t>9.</t>
  </si>
  <si>
    <t>Aktualizacja mapy zasadniczej, uzgodnienia, nadzór, przeprogramowania</t>
  </si>
  <si>
    <t>10.</t>
  </si>
  <si>
    <t>11.</t>
  </si>
  <si>
    <t>Tabela 1.</t>
  </si>
  <si>
    <t>Sygnalizacje akomodacyjne na skrzyżowaniach – wycena kosztu utrzymania jednej sygnalizacji w skali jednego miesiąca.</t>
  </si>
  <si>
    <t>Tabela 2.</t>
  </si>
  <si>
    <t>Sygnalizacje stałoczasowa na skrzyżowaniach – wycena kosztu utrzymania jednej sygnalizacji w skali jednego miesiąca.</t>
  </si>
  <si>
    <t>Kontrola sygnałów dźwiękowych</t>
  </si>
  <si>
    <t>Razem (suma 1-11)</t>
  </si>
  <si>
    <t xml:space="preserve"> - robotnicy [r-g]</t>
  </si>
  <si>
    <t xml:space="preserve"> - samochód serwisowy [m-g]</t>
  </si>
  <si>
    <t xml:space="preserve"> - podnośnik montażowy [m-g]</t>
  </si>
  <si>
    <t>- robotnicy [r-g]</t>
  </si>
  <si>
    <t>- samochód serwisowy [m-g]</t>
  </si>
  <si>
    <t>- podnośnik montażowy [m-g]</t>
  </si>
  <si>
    <t xml:space="preserve">Pomiary kabli </t>
  </si>
  <si>
    <t>Razem (suma 1-10)</t>
  </si>
  <si>
    <t>Stacja drogowa SS01</t>
  </si>
  <si>
    <t>Stacja drogowa SS02</t>
  </si>
  <si>
    <t>Stacja drogowa SS03</t>
  </si>
  <si>
    <t>Stacja drogowa SS04</t>
  </si>
  <si>
    <t>Stacja drogowa SS05</t>
  </si>
  <si>
    <t>Stacja drogowa SS06</t>
  </si>
  <si>
    <t>Stacja drogowa SS07</t>
  </si>
  <si>
    <t>Stacja drogowa SS08</t>
  </si>
  <si>
    <t>Razem (suma 1-2)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</si>
  <si>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</si>
  <si>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</si>
  <si>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</si>
  <si>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</si>
  <si>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</si>
  <si>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</si>
  <si>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</si>
  <si>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</si>
  <si>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</si>
  <si>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</si>
  <si>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</si>
  <si>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</si>
  <si>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</si>
  <si>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</si>
  <si>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</si>
  <si>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Rodzaj sygnalizacji</t>
  </si>
  <si>
    <t>Cena jednostkowa netto za 1 m-c</t>
  </si>
  <si>
    <t>Ilość</t>
  </si>
  <si>
    <t>Wartość netto za 1 m-c</t>
  </si>
  <si>
    <t>[6]</t>
  </si>
  <si>
    <t>Sygnalizacja akomodacyjne na skrzyżowaniach</t>
  </si>
  <si>
    <t>Sygnalizacje stałoczasowe na skrzyżowaniach</t>
  </si>
  <si>
    <t>Sygnalizacje na przejściach dla pieszych (wzbudzane i/lub akomodowane)</t>
  </si>
  <si>
    <t>Sygnalizacje ostrzegawcze na przejściach</t>
  </si>
  <si>
    <t>Sygnalizacje świetlne na przejazdach tramwajowych</t>
  </si>
  <si>
    <t>Stacje drogowe (znaki zmiennej treści, sygnalizacje, stacje detektorowe, szlabany itp.) zabezpieczające dojazd do tunelu pod Rondem</t>
  </si>
  <si>
    <t>Obsługa systemu monitoringu</t>
  </si>
  <si>
    <t>Utrzymanie całodobowe pogotowia</t>
  </si>
  <si>
    <t>Ogółem łącznie z VAT [CENA OFERTY]</t>
  </si>
  <si>
    <t>Wyszczególnienie</t>
  </si>
  <si>
    <t>Stawka roboczogodziny R</t>
  </si>
  <si>
    <t>Koszty pośrednie Kp od R (%)</t>
  </si>
  <si>
    <t>Koszty zakupu Kz od M (%)</t>
  </si>
  <si>
    <t>Zysk Z od R+Kp (%)</t>
  </si>
  <si>
    <t>Razem stawka R z narzutami = R+Kp+Z</t>
  </si>
  <si>
    <t>Jednostka</t>
  </si>
  <si>
    <t>Samochód serwisowy</t>
  </si>
  <si>
    <t>Podnośnik montażowy</t>
  </si>
  <si>
    <t>Koszt utrzymania całodobowego pogotowia sygnalizacji</t>
  </si>
  <si>
    <t>Rodzaj usługi</t>
  </si>
  <si>
    <t>j.m.</t>
  </si>
  <si>
    <t>Razem koszt netto</t>
  </si>
  <si>
    <t>Malowanie bram</t>
  </si>
  <si>
    <t>szt.</t>
  </si>
  <si>
    <t>Malowanie wysięgników</t>
  </si>
  <si>
    <t>Malowanie masztów sygnalizacji</t>
  </si>
  <si>
    <t>Malowanie szaf sterowniczych</t>
  </si>
  <si>
    <t>Razem koszt (netto)</t>
  </si>
  <si>
    <t>Tabela 3</t>
  </si>
  <si>
    <t xml:space="preserve">Sygnalizacje na przejściach dla pieszych (wzbudzane i/lub akomodowane) – wycena kosztu utrzymania jednej sygnalizacji w skali jednego miesiąca </t>
  </si>
  <si>
    <t>Tabela 4</t>
  </si>
  <si>
    <t xml:space="preserve">Sygnalizacje ostrzegawcze na przejściach – wycena kosztu utrzymania jednej sygnalizacji w skali jednego miesiąca </t>
  </si>
  <si>
    <t>Tabela 5</t>
  </si>
  <si>
    <t xml:space="preserve">Sygnalizacje świetlne na przejazdach tramwajowych – wycena kosztu utrzymania jednej sygnalizacji w skali jednego miesiąca </t>
  </si>
  <si>
    <t>Tabela 6</t>
  </si>
  <si>
    <t xml:space="preserve">Stacje drogowe (znaki zmiennej treści, sygnalizacje, szlabany itp.) zabezpieczające dojazd do tunelu pod Rondem – wycena kosztu utrzymania jednej sygnalizacji w skali jednego miesiąca </t>
  </si>
  <si>
    <t>Tabela 7</t>
  </si>
  <si>
    <t>Tabela 8</t>
  </si>
  <si>
    <t>Tabela 9</t>
  </si>
  <si>
    <t>Tabela 10</t>
  </si>
  <si>
    <t>Tabela 11</t>
  </si>
  <si>
    <t>Wycena kosztów jednostkowych roboczogodziny wraz z wykazem stawek i narzutów oraz koszt motogodziny sprzętu</t>
  </si>
  <si>
    <t>Tabela 12</t>
  </si>
  <si>
    <t>Tabela 13</t>
  </si>
  <si>
    <t xml:space="preserve">Koszty utrzymania całodobowe pogotowia sygnalizacji w skali jednego miesiąca </t>
  </si>
  <si>
    <t>Tabela 14</t>
  </si>
  <si>
    <t xml:space="preserve"> Malowanie bram, wysięgników, masztów i szaf sterowniczych (dotyczy tylko szaf stalowych) w jednym roku (kalkulacja własna wykonawcy)</t>
  </si>
  <si>
    <t>Zbiorcza wycena kosztów bieżącego utrzymania i konserwacji</t>
  </si>
  <si>
    <t>Materiały eksploatacyjne i pomocnicze (kpl)</t>
  </si>
  <si>
    <t>Koszt jednostkowy (suma1-11)/8</t>
  </si>
  <si>
    <t>Razem</t>
  </si>
  <si>
    <t>Podatek VAT [23%]</t>
  </si>
  <si>
    <t xml:space="preserve"> - materiały podstawowe [kpl}</t>
  </si>
  <si>
    <t>System sterowania przejazdem pod Dworcem PKP wraz z oświetleniem przejazdu i dworca autobusowego</t>
  </si>
  <si>
    <t>Tabela 16</t>
  </si>
  <si>
    <t>Objazd systemu sterowania przejazdem</t>
  </si>
  <si>
    <t>Kontrola pracy znaków zmiennej treści S4/7</t>
  </si>
  <si>
    <t>Kontrola świecenia systemu aktywnego oznakowania dróg wraz z kontrolą sterowników</t>
  </si>
  <si>
    <t>Kontrola pracy systemu zapór drogowych</t>
  </si>
  <si>
    <t>Kontrola pracy sterowników zainstalowanych w PSDIA</t>
  </si>
  <si>
    <t>Kontrola pracy sterowania systemem wraz z kontrolą koordynacji sterowania z sygnalizacjami wokół obiektu</t>
  </si>
  <si>
    <t>Kontrola świecenia oświetlenia w przejeździe drogowym pod dworcem oraz na dworcu autobusowym</t>
  </si>
  <si>
    <t>Obsługa zainstalowanych systemów monitoringu</t>
  </si>
  <si>
    <t>Obsługa dyspozytorska systemu monitoringu zainstalowanego w Przejazdowym Dworcu Autobusowym i Przejeździe Drogowym w rejonie budynku Galerii Katowickiej – z zapewnieniem 24 h obsługi dyspozytorni</t>
  </si>
  <si>
    <t xml:space="preserve"> - materiały pomocnicze</t>
  </si>
  <si>
    <t>Zapewnienie medium transmisji danych i przesyłu wizji dla sygnalizacji wyposażonych w system monitoringu (GSM i Internet)</t>
  </si>
  <si>
    <t>RAZEM</t>
  </si>
  <si>
    <t>Objazd systemu aktywnego oznakowania - aktywne znaki U3</t>
  </si>
  <si>
    <t>Objazd systemu aktywnego oznakowania - aktywne znaki U5+C9(C11)</t>
  </si>
  <si>
    <t>Objazd systemu aktywnego oznakowania - lampy błyskowe U35 oraz detektory ruchu nad znakami D6</t>
  </si>
  <si>
    <t>Obsługa systemu monitoringu wizyjnego – kamery stacjonarne i obrotowe</t>
  </si>
  <si>
    <t>Aktywne oznakowanie dróg</t>
  </si>
  <si>
    <t>Wycena kosztów jednostkowych niektórych czynności w ramach usuwania uszkodzeń i dewastacji</t>
  </si>
  <si>
    <t>Zabudowa latarni pojazdowej 3x300 LED na maszcie</t>
  </si>
  <si>
    <t>Zabudowa latarni pieszej, tramwajowej 2x200 LED na maszcie</t>
  </si>
  <si>
    <t>Zabudowa latarni ostrzegawczej, warunkowej 1x200 LED na maszcie</t>
  </si>
  <si>
    <t>Zabudowa latarni pojazdowej 3x300 LED na wysięgniku wraz z ekranem kontrastowym</t>
  </si>
  <si>
    <t>Zabudowa masztu sygnalizacji ulicznej</t>
  </si>
  <si>
    <t>Zabudowa wysięgnika sygnalizacji ulicznej o rozpiętości do 5m</t>
  </si>
  <si>
    <t>Zabudowa wysięgnika sygnalizacji ulicznej o rozpiętości do 8m</t>
  </si>
  <si>
    <t>Zabudowa wysięgnika sygnalizacji ulicznej o rozpiętości do 11m</t>
  </si>
  <si>
    <t>Zabudowa przycisku zgłoszeniowego dla pieszych z optycznym potwierdzeniem zgłoszenia</t>
  </si>
  <si>
    <t>Wykonanie 1mb pętli indukcyjnej</t>
  </si>
  <si>
    <t>Zabudowa klapy fi300 E27 (klapa+daszek+soczewka+uszczelki)</t>
  </si>
  <si>
    <t>Zabudowa klapy fi200 E27 (klapa+daszek+soczewka+uszczelki)</t>
  </si>
  <si>
    <t>Zabudowa latarni 2x200 E27</t>
  </si>
  <si>
    <t>Zabudowa latarni 3x300 E27</t>
  </si>
  <si>
    <t>Zabudowa drąga szlabanu w tunelu (drąg szlabanu, kpl. nalepek, 3x lampka sygnalizacyjna, stopka)</t>
  </si>
  <si>
    <t>Zabudowa klapki przycisku zgłoszeniowego dla pieszych</t>
  </si>
  <si>
    <t>Zabudowa detektora Traficam (dotyczy montażu kpl. głowicy)</t>
  </si>
  <si>
    <t>Zabudowa kamery systemu wideo detekcji (kamera+obudowa)</t>
  </si>
  <si>
    <t>Zabudowa klapy fi300 LED (klapa+daszek+LED+uszczelki)</t>
  </si>
  <si>
    <t>Zabudowa klapy fi200 LED (klapa+daszek+LED+uszczelki)</t>
  </si>
  <si>
    <t>Zabudowa lampy halogenowej wraz z żarnikiem (podświetlenie przejść dla pieszych)</t>
  </si>
  <si>
    <t>Montaż sygnalizatora dźwiękowego</t>
  </si>
  <si>
    <t>Zabudowa pokrywy studni kablowej - betonowa</t>
  </si>
  <si>
    <t>Wymiana pokrywy studni kablowej - żeliwnej</t>
  </si>
  <si>
    <t>Wymiana studni kablowej</t>
  </si>
  <si>
    <t>Zabudowa znaku C-1 na drągu szlabanu</t>
  </si>
  <si>
    <t>Razem netto</t>
  </si>
  <si>
    <t>podatek VAT</t>
  </si>
  <si>
    <t>Razem Brutto</t>
  </si>
  <si>
    <t>Wartość netto za 12 m-cy</t>
  </si>
  <si>
    <t>Zapewnienie medium transmisyjnego dla systemu monitoringu sygnalizacji - karty GSM w sieci wydzielonej APN do montażu w modemach w sterownikach sygnalizacji świetlnych (24 systemy x 12 miesięcy=288)</t>
  </si>
  <si>
    <t>Zaimplementowanie na czas umowy niezależnego, nieingerującego w system sterowania, systemu serwisowego monitorowania urządzeń wchodzący w skład wyposażenia techniczno-komunikacyjnego tunelu pod Rondem w Katowicach (koszt zaimplementowania rozbity na okres 12 miesięcy)</t>
  </si>
  <si>
    <t>Tabela 15</t>
  </si>
  <si>
    <t>Zapewnienie medium transmisji danych i przesyłu wizjidla sygnalizacji wyposażonych w system monitoringu (GSM i Internet)                                                      (kwota wyliczona wg Tabeli 8. )</t>
  </si>
  <si>
    <t>Razem usługi (poz od 1 do 11)</t>
  </si>
  <si>
    <t xml:space="preserve">Aktywne oznakowanie dróg:                                                                                              - znaki zmiennej treści VMS ul. Panewnicka - ul. Obwodnica                                                                                                                                           - aktywne znaku U3                                                                                                                                                    - aktywne znaku U5+C9(C11)                                                                                                                                                                     - lampy błyskowe U35 nad znakami D6 i detektoraMI RUCHU                                     – wycena kosztu utrzymania w skali jednego miesiąca </t>
  </si>
  <si>
    <t xml:space="preserve">Zapewnienie medium transmisyjnego dla systemu monitoringu sygnalizacji - transmisja internetowa </t>
  </si>
  <si>
    <t>Znaki zmiennej treści VMS ul. Panewnicka – ul. Obwodnica</t>
  </si>
  <si>
    <t>Zapewnienie medium transmisyjnego dla kamer PTZ (obrotowych) (3 kamery w ciągu ul. Kościuszki x 12 miesięcy = 36) – transmisja internetowa wg parametrów opisanych w załączniku 9</t>
  </si>
  <si>
    <t>w skali jednego roku (2021)</t>
  </si>
  <si>
    <t>Obsługa zainstalowanych systemów monitoringu (od 01.01.2021r. do 31.12.2021r.) uwzględniając wszystkie czynności zapewniające ich funkcjonowanie - w skali 1 miesiąca</t>
  </si>
  <si>
    <t>Koszt malowania konstrukcji w 2021 roku                                                      (kwota wyliczona wg Tabeli 12. )</t>
  </si>
  <si>
    <t>Obsługa dyspozytorska systemu monitoringu zainstalowanego w Przejazdowym Dworcu Autobusowym i Przejeździe Drogowym w rejonie budynku Galerii Katowickiej – z zapewnieniem 24 h obsługi dyspozytorni (kwota wyliczona wg Tabeli 14)</t>
  </si>
  <si>
    <t>Wycena kosztów jednostkowych niektórych czynności w ramach usuwania uszkodzeń i dewastacji (kwota wyliczona wg Tabeli 16)</t>
  </si>
  <si>
    <t>Ogólny koszt prac ryczałtowych netto (poz. od 1 do 13)</t>
  </si>
  <si>
    <t>Koszt usuwania uszkodzeń i deastacji (poz. 14)</t>
  </si>
  <si>
    <t>Roboty podstawowe</t>
  </si>
  <si>
    <t>Roboty opcja</t>
  </si>
  <si>
    <t>Ogólny koszt prac ryczałtowych netto (poz. od 1 do 7)</t>
  </si>
  <si>
    <t>Ogolna wartośc oferty roboty podstawowe netto</t>
  </si>
  <si>
    <t>Ogolna wartośc oferty roboty opcja netto</t>
  </si>
  <si>
    <t>Tabela 17</t>
  </si>
  <si>
    <t>Tabela 18</t>
  </si>
  <si>
    <t>Wycena kosztów jednostkowych niektórych czynności w ramach usuwania uszkodzeń i dewastacji (kwota wyliczona wg Tabeli nr 18)</t>
  </si>
  <si>
    <t>WYCENA CAŁOŚCI ZAMÓWIENIA</t>
  </si>
  <si>
    <t>Ogolna wartośc oferty całość zamówienia netto</t>
  </si>
  <si>
    <t>Tabela 19</t>
  </si>
  <si>
    <t>Koszt usuwania uszkodzeń i deastacji (poz. 8)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</si>
</sst>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</numFmts>
  <fonts count="45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4" fontId="10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16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9" fontId="8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/>
    </xf>
    <xf numFmtId="0" fontId="0" fillId="0" borderId="0" xfId="52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" fontId="1" fillId="0" borderId="24" xfId="52" applyNumberFormat="1" applyFont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4" fontId="0" fillId="0" borderId="10" xfId="52" applyNumberFormat="1" applyBorder="1">
      <alignment/>
      <protection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52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A27" sqref="A27:D2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9.57421875" style="26" customWidth="1"/>
    <col min="4" max="16384" width="9.140625" style="1" customWidth="1"/>
  </cols>
  <sheetData>
    <row r="1" spans="1:6" ht="15">
      <c r="A1" s="97" t="s">
        <v>33</v>
      </c>
      <c r="B1" s="97"/>
      <c r="C1" s="97"/>
      <c r="D1" s="97"/>
      <c r="E1" s="97"/>
      <c r="F1" s="97"/>
    </row>
    <row r="2" spans="1:6" ht="42.75" customHeight="1">
      <c r="A2" s="98" t="s">
        <v>34</v>
      </c>
      <c r="B2" s="98"/>
      <c r="C2" s="98"/>
      <c r="D2" s="98"/>
      <c r="E2" s="98"/>
      <c r="F2" s="13"/>
    </row>
    <row r="3" spans="1:5" ht="13.5" customHeight="1">
      <c r="A3" s="2" t="s">
        <v>0</v>
      </c>
      <c r="B3" s="2" t="s">
        <v>1</v>
      </c>
      <c r="C3" s="99" t="s">
        <v>2</v>
      </c>
      <c r="D3" s="100"/>
      <c r="E3" s="101"/>
    </row>
    <row r="4" spans="1:5" ht="24">
      <c r="A4" s="2"/>
      <c r="B4" s="2"/>
      <c r="C4" s="3" t="s">
        <v>3</v>
      </c>
      <c r="D4" s="3" t="s">
        <v>4</v>
      </c>
      <c r="E4" s="3" t="s">
        <v>5</v>
      </c>
    </row>
    <row r="5" spans="1:5" ht="12.75">
      <c r="A5" s="7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4" t="s">
        <v>11</v>
      </c>
      <c r="B6" s="9" t="s">
        <v>12</v>
      </c>
      <c r="C6" s="47"/>
      <c r="D6" s="47"/>
      <c r="E6" s="54"/>
    </row>
    <row r="7" spans="1:5" ht="12.75">
      <c r="A7" s="5"/>
      <c r="B7" s="20" t="s">
        <v>39</v>
      </c>
      <c r="C7" s="48">
        <v>0</v>
      </c>
      <c r="D7" s="48">
        <v>5</v>
      </c>
      <c r="E7" s="55">
        <f>D7*C7</f>
        <v>0</v>
      </c>
    </row>
    <row r="8" spans="1:5" ht="12.75">
      <c r="A8" s="6"/>
      <c r="B8" s="11" t="s">
        <v>40</v>
      </c>
      <c r="C8" s="48">
        <v>0</v>
      </c>
      <c r="D8" s="48">
        <v>5</v>
      </c>
      <c r="E8" s="55">
        <f>D8*C8</f>
        <v>0</v>
      </c>
    </row>
    <row r="9" spans="1:5" ht="12.75">
      <c r="A9" s="4" t="s">
        <v>15</v>
      </c>
      <c r="B9" s="9" t="s">
        <v>16</v>
      </c>
      <c r="C9" s="47"/>
      <c r="D9" s="47"/>
      <c r="E9" s="54"/>
    </row>
    <row r="10" spans="1:5" ht="12.75">
      <c r="A10" s="5"/>
      <c r="B10" s="20" t="s">
        <v>39</v>
      </c>
      <c r="C10" s="48">
        <v>0</v>
      </c>
      <c r="D10" s="48">
        <v>2</v>
      </c>
      <c r="E10" s="55">
        <f>D10*C10</f>
        <v>0</v>
      </c>
    </row>
    <row r="11" spans="1:5" ht="12.75">
      <c r="A11" s="6"/>
      <c r="B11" s="11" t="s">
        <v>41</v>
      </c>
      <c r="C11" s="48">
        <v>0</v>
      </c>
      <c r="D11" s="48">
        <v>2</v>
      </c>
      <c r="E11" s="55">
        <f>D11*C11</f>
        <v>0</v>
      </c>
    </row>
    <row r="12" spans="1:5" ht="24">
      <c r="A12" s="4" t="s">
        <v>17</v>
      </c>
      <c r="B12" s="9" t="s">
        <v>18</v>
      </c>
      <c r="C12" s="47"/>
      <c r="D12" s="47"/>
      <c r="E12" s="54"/>
    </row>
    <row r="13" spans="1:5" ht="12.75">
      <c r="A13" s="6"/>
      <c r="B13" s="20" t="s">
        <v>39</v>
      </c>
      <c r="C13" s="48">
        <v>0</v>
      </c>
      <c r="D13" s="48">
        <v>2</v>
      </c>
      <c r="E13" s="55">
        <f>D13*C13</f>
        <v>0</v>
      </c>
    </row>
    <row r="14" spans="1:5" ht="12.75">
      <c r="A14" s="4" t="s">
        <v>19</v>
      </c>
      <c r="B14" s="9" t="s">
        <v>20</v>
      </c>
      <c r="C14" s="47"/>
      <c r="D14" s="47"/>
      <c r="E14" s="54"/>
    </row>
    <row r="15" spans="1:5" ht="12.75">
      <c r="A15" s="6"/>
      <c r="B15" s="20" t="s">
        <v>39</v>
      </c>
      <c r="C15" s="48">
        <v>0</v>
      </c>
      <c r="D15" s="48">
        <v>2</v>
      </c>
      <c r="E15" s="55">
        <f>D15*C15</f>
        <v>0</v>
      </c>
    </row>
    <row r="16" spans="1:5" ht="12.75">
      <c r="A16" s="4" t="s">
        <v>21</v>
      </c>
      <c r="B16" s="9" t="s">
        <v>22</v>
      </c>
      <c r="C16" s="47"/>
      <c r="D16" s="47"/>
      <c r="E16" s="54"/>
    </row>
    <row r="17" spans="1:5" ht="12.75">
      <c r="A17" s="6"/>
      <c r="B17" s="20" t="s">
        <v>39</v>
      </c>
      <c r="C17" s="48">
        <v>0</v>
      </c>
      <c r="D17" s="48">
        <v>2</v>
      </c>
      <c r="E17" s="55">
        <f>D17*C17</f>
        <v>0</v>
      </c>
    </row>
    <row r="18" spans="1:5" ht="12.75">
      <c r="A18" s="4" t="s">
        <v>23</v>
      </c>
      <c r="B18" s="9" t="s">
        <v>24</v>
      </c>
      <c r="C18" s="47"/>
      <c r="D18" s="47"/>
      <c r="E18" s="54"/>
    </row>
    <row r="19" spans="1:5" ht="12.75">
      <c r="A19" s="6"/>
      <c r="B19" s="20" t="s">
        <v>39</v>
      </c>
      <c r="C19" s="48">
        <v>0</v>
      </c>
      <c r="D19" s="48">
        <v>2</v>
      </c>
      <c r="E19" s="55">
        <f>D19*C19</f>
        <v>0</v>
      </c>
    </row>
    <row r="20" spans="1:5" ht="24">
      <c r="A20" s="4" t="s">
        <v>25</v>
      </c>
      <c r="B20" s="9" t="s">
        <v>26</v>
      </c>
      <c r="C20" s="47"/>
      <c r="D20" s="47"/>
      <c r="E20" s="54"/>
    </row>
    <row r="21" spans="1:5" ht="12.75">
      <c r="A21" s="6"/>
      <c r="B21" s="20" t="s">
        <v>39</v>
      </c>
      <c r="C21" s="48">
        <v>0</v>
      </c>
      <c r="D21" s="48">
        <v>2</v>
      </c>
      <c r="E21" s="55">
        <f>D21*C21</f>
        <v>0</v>
      </c>
    </row>
    <row r="22" spans="1:5" ht="12.75">
      <c r="A22" s="4" t="s">
        <v>27</v>
      </c>
      <c r="B22" s="9" t="s">
        <v>28</v>
      </c>
      <c r="C22" s="47"/>
      <c r="D22" s="47"/>
      <c r="E22" s="54"/>
    </row>
    <row r="23" spans="1:5" ht="12.75">
      <c r="A23" s="6"/>
      <c r="B23" s="20" t="s">
        <v>39</v>
      </c>
      <c r="C23" s="48">
        <v>0</v>
      </c>
      <c r="D23" s="48">
        <v>1</v>
      </c>
      <c r="E23" s="55">
        <f>D23*C23</f>
        <v>0</v>
      </c>
    </row>
    <row r="24" spans="1:5" ht="24">
      <c r="A24" s="4" t="s">
        <v>29</v>
      </c>
      <c r="B24" s="9" t="s">
        <v>30</v>
      </c>
      <c r="C24" s="47"/>
      <c r="D24" s="47"/>
      <c r="E24" s="54"/>
    </row>
    <row r="25" spans="1:5" ht="12.75">
      <c r="A25" s="6"/>
      <c r="B25" s="20" t="s">
        <v>39</v>
      </c>
      <c r="C25" s="48">
        <v>0</v>
      </c>
      <c r="D25" s="48">
        <v>0.5</v>
      </c>
      <c r="E25" s="55">
        <f>D25*C25</f>
        <v>0</v>
      </c>
    </row>
    <row r="26" spans="1:5" ht="12.75">
      <c r="A26" s="41" t="s">
        <v>31</v>
      </c>
      <c r="B26" s="50" t="s">
        <v>124</v>
      </c>
      <c r="C26" s="53">
        <v>0</v>
      </c>
      <c r="D26" s="53">
        <v>1</v>
      </c>
      <c r="E26" s="51">
        <f>D26*C26</f>
        <v>0</v>
      </c>
    </row>
    <row r="27" spans="1:9" ht="12.75">
      <c r="A27" s="99" t="s">
        <v>38</v>
      </c>
      <c r="B27" s="100"/>
      <c r="C27" s="100"/>
      <c r="D27" s="100"/>
      <c r="E27" s="51">
        <f>SUM(E7:E26)</f>
        <v>0</v>
      </c>
      <c r="I27" s="77"/>
    </row>
  </sheetData>
  <sheetProtection/>
  <mergeCells count="4">
    <mergeCell ref="A1:F1"/>
    <mergeCell ref="A2:E2"/>
    <mergeCell ref="A27:D27"/>
    <mergeCell ref="C3:E3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9.421875" style="0" customWidth="1"/>
    <col min="3" max="3" width="14.00390625" style="0" customWidth="1"/>
  </cols>
  <sheetData>
    <row r="1" spans="1:4" ht="15">
      <c r="A1" s="97" t="s">
        <v>115</v>
      </c>
      <c r="B1" s="97"/>
      <c r="C1" s="97"/>
      <c r="D1" s="97"/>
    </row>
    <row r="2" spans="1:4" ht="48.75" customHeight="1">
      <c r="A2" s="98" t="s">
        <v>189</v>
      </c>
      <c r="B2" s="98"/>
      <c r="C2" s="98"/>
      <c r="D2" s="98"/>
    </row>
    <row r="3" spans="1:4" ht="30.75">
      <c r="A3" s="32" t="s">
        <v>85</v>
      </c>
      <c r="B3" s="32" t="s">
        <v>4</v>
      </c>
      <c r="C3" s="32" t="s">
        <v>3</v>
      </c>
      <c r="D3" s="32" t="s">
        <v>5</v>
      </c>
    </row>
    <row r="4" spans="1:4" ht="15">
      <c r="A4" s="37" t="s">
        <v>82</v>
      </c>
      <c r="B4" s="38"/>
      <c r="C4" s="39"/>
      <c r="D4" s="39"/>
    </row>
    <row r="5" spans="1:4" ht="15">
      <c r="A5" s="40" t="s">
        <v>42</v>
      </c>
      <c r="B5" s="62">
        <v>10</v>
      </c>
      <c r="C5" s="63">
        <f>'tabela 9'!F8</f>
        <v>0</v>
      </c>
      <c r="D5" s="63">
        <f>B5*C5</f>
        <v>0</v>
      </c>
    </row>
    <row r="6" spans="1:4" ht="15">
      <c r="A6" s="33" t="s">
        <v>128</v>
      </c>
      <c r="B6" s="60">
        <v>1</v>
      </c>
      <c r="C6" s="61">
        <v>0</v>
      </c>
      <c r="D6" s="61">
        <f>B6*C6</f>
        <v>0</v>
      </c>
    </row>
    <row r="7" spans="1:4" ht="30.75">
      <c r="A7" s="37" t="s">
        <v>146</v>
      </c>
      <c r="B7" s="38"/>
      <c r="C7" s="39"/>
      <c r="D7" s="39"/>
    </row>
    <row r="8" spans="1:4" ht="15">
      <c r="A8" s="40" t="s">
        <v>42</v>
      </c>
      <c r="B8" s="62">
        <v>10</v>
      </c>
      <c r="C8" s="63">
        <f>'tabela 9'!F8</f>
        <v>0</v>
      </c>
      <c r="D8" s="63">
        <f>B8*C8</f>
        <v>0</v>
      </c>
    </row>
    <row r="9" spans="1:4" ht="15">
      <c r="A9" s="33" t="s">
        <v>128</v>
      </c>
      <c r="B9" s="60">
        <v>1</v>
      </c>
      <c r="C9" s="61">
        <v>0</v>
      </c>
      <c r="D9" s="61">
        <f>B9*C9</f>
        <v>0</v>
      </c>
    </row>
    <row r="10" spans="1:4" ht="124.5">
      <c r="A10" s="31" t="s">
        <v>180</v>
      </c>
      <c r="B10" s="81">
        <f>1/12</f>
        <v>0.08333333333333333</v>
      </c>
      <c r="C10" s="45">
        <v>0</v>
      </c>
      <c r="D10" s="45">
        <f>B10*C10</f>
        <v>0</v>
      </c>
    </row>
    <row r="11" spans="3:4" ht="15">
      <c r="C11" t="s">
        <v>126</v>
      </c>
      <c r="D11" s="61">
        <f>SUM(D5:D10)</f>
        <v>0</v>
      </c>
    </row>
  </sheetData>
  <sheetProtection/>
  <mergeCells count="2">
    <mergeCell ref="A1:D1"/>
    <mergeCell ref="A2:D2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39.00390625" style="0" customWidth="1"/>
    <col min="2" max="2" width="9.421875" style="0" bestFit="1" customWidth="1"/>
    <col min="3" max="3" width="12.7109375" style="0" customWidth="1"/>
    <col min="4" max="4" width="11.28125" style="0" bestFit="1" customWidth="1"/>
  </cols>
  <sheetData>
    <row r="1" spans="1:4" ht="15">
      <c r="A1" s="97" t="s">
        <v>116</v>
      </c>
      <c r="B1" s="97"/>
      <c r="C1" s="97"/>
      <c r="D1" s="97"/>
    </row>
    <row r="2" spans="1:4" ht="30" customHeight="1">
      <c r="A2" s="98" t="s">
        <v>120</v>
      </c>
      <c r="B2" s="98"/>
      <c r="C2" s="98"/>
      <c r="D2" s="98"/>
    </row>
    <row r="3" spans="1:4" ht="46.5">
      <c r="A3" s="32" t="s">
        <v>85</v>
      </c>
      <c r="B3" s="32" t="s">
        <v>4</v>
      </c>
      <c r="C3" s="32" t="s">
        <v>3</v>
      </c>
      <c r="D3" s="32" t="s">
        <v>5</v>
      </c>
    </row>
    <row r="4" spans="1:4" ht="30.75">
      <c r="A4" s="37" t="s">
        <v>94</v>
      </c>
      <c r="B4" s="34"/>
      <c r="C4" s="36"/>
      <c r="D4" s="35"/>
    </row>
    <row r="5" spans="1:4" ht="15">
      <c r="A5" s="40" t="s">
        <v>42</v>
      </c>
      <c r="B5" s="62">
        <v>480</v>
      </c>
      <c r="C5" s="63">
        <f>'tabela 9'!F8</f>
        <v>0</v>
      </c>
      <c r="D5" s="64">
        <f>B5*C5</f>
        <v>0</v>
      </c>
    </row>
    <row r="6" spans="1:4" ht="15">
      <c r="A6" s="33" t="s">
        <v>43</v>
      </c>
      <c r="B6" s="60">
        <v>480</v>
      </c>
      <c r="C6" s="61">
        <f>'tabela 9'!F12</f>
        <v>0</v>
      </c>
      <c r="D6" s="64">
        <f>B6*C6</f>
        <v>0</v>
      </c>
    </row>
    <row r="7" spans="1:4" ht="15">
      <c r="A7" s="110" t="s">
        <v>126</v>
      </c>
      <c r="B7" s="111"/>
      <c r="C7" s="112"/>
      <c r="D7" s="45">
        <f>SUM(D5:D6)</f>
        <v>0</v>
      </c>
    </row>
  </sheetData>
  <sheetProtection/>
  <mergeCells count="3">
    <mergeCell ref="A1:D1"/>
    <mergeCell ref="A2:D2"/>
    <mergeCell ref="A7:C7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9" sqref="A9:E9"/>
    </sheetView>
  </sheetViews>
  <sheetFormatPr defaultColWidth="9.140625" defaultRowHeight="12.75"/>
  <cols>
    <col min="2" max="2" width="28.7109375" style="0" customWidth="1"/>
    <col min="4" max="4" width="9.28125" style="0" bestFit="1" customWidth="1"/>
    <col min="5" max="5" width="11.140625" style="0" customWidth="1"/>
    <col min="6" max="6" width="9.7109375" style="0" bestFit="1" customWidth="1"/>
  </cols>
  <sheetData>
    <row r="1" spans="1:6" ht="15">
      <c r="A1" s="97" t="s">
        <v>118</v>
      </c>
      <c r="B1" s="97"/>
      <c r="C1" s="97"/>
      <c r="D1" s="97"/>
      <c r="E1" s="97"/>
      <c r="F1" s="97"/>
    </row>
    <row r="2" spans="1:6" ht="32.25" customHeight="1">
      <c r="A2" s="98" t="s">
        <v>122</v>
      </c>
      <c r="B2" s="98"/>
      <c r="C2" s="98"/>
      <c r="D2" s="98"/>
      <c r="E2" s="98"/>
      <c r="F2" s="98"/>
    </row>
    <row r="3" spans="1:6" ht="26.25">
      <c r="A3" s="28" t="s">
        <v>0</v>
      </c>
      <c r="B3" s="28" t="s">
        <v>95</v>
      </c>
      <c r="C3" s="28" t="s">
        <v>96</v>
      </c>
      <c r="D3" s="28" t="s">
        <v>73</v>
      </c>
      <c r="E3" s="28" t="s">
        <v>3</v>
      </c>
      <c r="F3" s="28" t="s">
        <v>97</v>
      </c>
    </row>
    <row r="4" spans="1:6" ht="12.75">
      <c r="A4" s="28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8" t="s">
        <v>75</v>
      </c>
    </row>
    <row r="5" spans="1:6" ht="12.75">
      <c r="A5" s="28" t="s">
        <v>11</v>
      </c>
      <c r="B5" s="28" t="s">
        <v>98</v>
      </c>
      <c r="C5" s="28" t="s">
        <v>99</v>
      </c>
      <c r="D5" s="28">
        <v>63</v>
      </c>
      <c r="E5" s="57">
        <v>0</v>
      </c>
      <c r="F5" s="57">
        <f>D5*E5</f>
        <v>0</v>
      </c>
    </row>
    <row r="6" spans="1:6" ht="12.75">
      <c r="A6" s="28" t="s">
        <v>15</v>
      </c>
      <c r="B6" s="28" t="s">
        <v>100</v>
      </c>
      <c r="C6" s="28" t="s">
        <v>99</v>
      </c>
      <c r="D6" s="28">
        <v>348</v>
      </c>
      <c r="E6" s="57">
        <v>0</v>
      </c>
      <c r="F6" s="57">
        <f>D6*E6</f>
        <v>0</v>
      </c>
    </row>
    <row r="7" spans="1:6" ht="12.75" customHeight="1">
      <c r="A7" s="28" t="s">
        <v>17</v>
      </c>
      <c r="B7" s="28" t="s">
        <v>101</v>
      </c>
      <c r="C7" s="28" t="s">
        <v>99</v>
      </c>
      <c r="D7" s="28">
        <v>1050</v>
      </c>
      <c r="E7" s="57">
        <v>0</v>
      </c>
      <c r="F7" s="57">
        <f>D7*E7</f>
        <v>0</v>
      </c>
    </row>
    <row r="8" spans="1:6" ht="12.75" customHeight="1">
      <c r="A8" s="28" t="s">
        <v>19</v>
      </c>
      <c r="B8" s="28" t="s">
        <v>102</v>
      </c>
      <c r="C8" s="28" t="s">
        <v>99</v>
      </c>
      <c r="D8" s="28">
        <v>126</v>
      </c>
      <c r="E8" s="57">
        <v>0</v>
      </c>
      <c r="F8" s="57">
        <f>D8*E8</f>
        <v>0</v>
      </c>
    </row>
    <row r="9" spans="1:6" ht="12.75">
      <c r="A9" s="113" t="s">
        <v>103</v>
      </c>
      <c r="B9" s="114"/>
      <c r="C9" s="114"/>
      <c r="D9" s="114"/>
      <c r="E9" s="115"/>
      <c r="F9" s="72">
        <f>SUM(F5:F8)</f>
        <v>0</v>
      </c>
    </row>
    <row r="10" spans="1:6" ht="12.75">
      <c r="A10" s="116" t="s">
        <v>188</v>
      </c>
      <c r="B10" s="117"/>
      <c r="C10" s="117"/>
      <c r="D10" s="117"/>
      <c r="E10" s="118"/>
      <c r="F10" s="73"/>
    </row>
  </sheetData>
  <sheetProtection/>
  <mergeCells count="4">
    <mergeCell ref="A1:F1"/>
    <mergeCell ref="A2:F2"/>
    <mergeCell ref="A9:E9"/>
    <mergeCell ref="A10:E10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9.57421875" style="26" customWidth="1"/>
    <col min="4" max="16384" width="9.140625" style="1" customWidth="1"/>
  </cols>
  <sheetData>
    <row r="1" spans="1:6" ht="15">
      <c r="A1" s="74" t="s">
        <v>119</v>
      </c>
      <c r="B1" s="74"/>
      <c r="C1" s="74"/>
      <c r="D1" s="74"/>
      <c r="E1" s="74"/>
      <c r="F1" s="74"/>
    </row>
    <row r="2" spans="1:6" ht="42.75" customHeight="1">
      <c r="A2" s="98" t="s">
        <v>129</v>
      </c>
      <c r="B2" s="98"/>
      <c r="C2" s="98"/>
      <c r="D2" s="98"/>
      <c r="E2" s="98"/>
      <c r="F2" s="13"/>
    </row>
    <row r="3" spans="1:5" ht="13.5" customHeight="1">
      <c r="A3" s="2" t="s">
        <v>0</v>
      </c>
      <c r="B3" s="2" t="s">
        <v>1</v>
      </c>
      <c r="C3" s="99" t="s">
        <v>2</v>
      </c>
      <c r="D3" s="100"/>
      <c r="E3" s="101"/>
    </row>
    <row r="4" spans="1:5" ht="24">
      <c r="A4" s="2"/>
      <c r="B4" s="2"/>
      <c r="C4" s="3" t="s">
        <v>3</v>
      </c>
      <c r="D4" s="3" t="s">
        <v>4</v>
      </c>
      <c r="E4" s="3" t="s">
        <v>5</v>
      </c>
    </row>
    <row r="5" spans="1:5" ht="12.75">
      <c r="A5" s="7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4" t="s">
        <v>11</v>
      </c>
      <c r="B6" s="9" t="s">
        <v>131</v>
      </c>
      <c r="C6" s="47"/>
      <c r="D6" s="47"/>
      <c r="E6" s="54"/>
    </row>
    <row r="7" spans="1:5" ht="12.75">
      <c r="A7" s="5"/>
      <c r="B7" s="20" t="s">
        <v>39</v>
      </c>
      <c r="C7" s="48">
        <f>'tabela 9'!F8</f>
        <v>0</v>
      </c>
      <c r="D7" s="48">
        <v>35</v>
      </c>
      <c r="E7" s="55">
        <f>C7*D7</f>
        <v>0</v>
      </c>
    </row>
    <row r="8" spans="1:5" ht="12.75">
      <c r="A8" s="6"/>
      <c r="B8" s="11" t="s">
        <v>40</v>
      </c>
      <c r="C8" s="48">
        <f>'tabela 9'!F12</f>
        <v>0</v>
      </c>
      <c r="D8" s="48">
        <v>35</v>
      </c>
      <c r="E8" s="55">
        <f>C8*D8</f>
        <v>0</v>
      </c>
    </row>
    <row r="9" spans="1:5" ht="12.75">
      <c r="A9" s="4" t="s">
        <v>15</v>
      </c>
      <c r="B9" s="9" t="s">
        <v>132</v>
      </c>
      <c r="C9" s="47"/>
      <c r="D9" s="47"/>
      <c r="E9" s="54"/>
    </row>
    <row r="10" spans="1:5" ht="12.75">
      <c r="A10" s="5"/>
      <c r="B10" s="20" t="s">
        <v>39</v>
      </c>
      <c r="C10" s="48">
        <f>'tabela 9'!F8</f>
        <v>0</v>
      </c>
      <c r="D10" s="48">
        <v>17</v>
      </c>
      <c r="E10" s="55">
        <f>C10*D10</f>
        <v>0</v>
      </c>
    </row>
    <row r="11" spans="1:5" ht="12.75">
      <c r="A11" s="6"/>
      <c r="B11" s="11" t="s">
        <v>41</v>
      </c>
      <c r="C11" s="48">
        <f>'tabela 9'!F13</f>
        <v>0</v>
      </c>
      <c r="D11" s="48">
        <v>17</v>
      </c>
      <c r="E11" s="55">
        <f>C11*D11</f>
        <v>0</v>
      </c>
    </row>
    <row r="12" spans="1:5" ht="24">
      <c r="A12" s="4" t="s">
        <v>17</v>
      </c>
      <c r="B12" s="9" t="s">
        <v>133</v>
      </c>
      <c r="C12" s="47"/>
      <c r="D12" s="47"/>
      <c r="E12" s="54"/>
    </row>
    <row r="13" spans="1:5" ht="12.75">
      <c r="A13" s="5"/>
      <c r="B13" s="20" t="s">
        <v>39</v>
      </c>
      <c r="C13" s="48">
        <f>'tabela 9'!F8</f>
        <v>0</v>
      </c>
      <c r="D13" s="48">
        <v>15</v>
      </c>
      <c r="E13" s="55">
        <f>C13*D13</f>
        <v>0</v>
      </c>
    </row>
    <row r="14" spans="1:5" ht="12.75">
      <c r="A14" s="24"/>
      <c r="B14" s="11" t="s">
        <v>40</v>
      </c>
      <c r="C14" s="48">
        <f>'tabela 9'!F12</f>
        <v>0</v>
      </c>
      <c r="D14" s="48">
        <v>15</v>
      </c>
      <c r="E14" s="55">
        <f>C14*D14</f>
        <v>0</v>
      </c>
    </row>
    <row r="15" spans="1:5" ht="12.75">
      <c r="A15" s="5" t="s">
        <v>19</v>
      </c>
      <c r="B15" s="9" t="s">
        <v>134</v>
      </c>
      <c r="C15" s="47"/>
      <c r="D15" s="47"/>
      <c r="E15" s="54"/>
    </row>
    <row r="16" spans="1:5" ht="12.75">
      <c r="A16" s="23"/>
      <c r="B16" s="15" t="s">
        <v>39</v>
      </c>
      <c r="C16" s="48">
        <f>'tabela 9'!F8</f>
        <v>0</v>
      </c>
      <c r="D16" s="48">
        <v>15</v>
      </c>
      <c r="E16" s="55">
        <f>C16*D16</f>
        <v>0</v>
      </c>
    </row>
    <row r="17" spans="1:5" ht="12.75">
      <c r="A17" s="24"/>
      <c r="B17" s="11" t="s">
        <v>40</v>
      </c>
      <c r="C17" s="48">
        <f>'tabela 9'!F12</f>
        <v>0</v>
      </c>
      <c r="D17" s="48">
        <v>15</v>
      </c>
      <c r="E17" s="55">
        <f>C17*D17</f>
        <v>0</v>
      </c>
    </row>
    <row r="18" spans="1:5" ht="12.75">
      <c r="A18" s="4" t="s">
        <v>21</v>
      </c>
      <c r="B18" s="9" t="s">
        <v>135</v>
      </c>
      <c r="C18" s="47"/>
      <c r="D18" s="47"/>
      <c r="E18" s="54"/>
    </row>
    <row r="19" spans="1:5" ht="12.75">
      <c r="A19" s="6"/>
      <c r="B19" s="20" t="s">
        <v>39</v>
      </c>
      <c r="C19" s="48">
        <f>'tabela 9'!F8</f>
        <v>0</v>
      </c>
      <c r="D19" s="48">
        <v>25</v>
      </c>
      <c r="E19" s="55">
        <f>C19*D19</f>
        <v>0</v>
      </c>
    </row>
    <row r="20" spans="1:5" ht="24">
      <c r="A20" s="4" t="s">
        <v>23</v>
      </c>
      <c r="B20" s="9" t="s">
        <v>136</v>
      </c>
      <c r="C20" s="47"/>
      <c r="D20" s="47"/>
      <c r="E20" s="54"/>
    </row>
    <row r="21" spans="1:5" ht="12.75">
      <c r="A21" s="5"/>
      <c r="B21" s="20" t="s">
        <v>39</v>
      </c>
      <c r="C21" s="48">
        <f>'tabela 9'!F8</f>
        <v>0</v>
      </c>
      <c r="D21" s="48">
        <v>20</v>
      </c>
      <c r="E21" s="55">
        <f>C21*D21</f>
        <v>0</v>
      </c>
    </row>
    <row r="22" spans="1:5" ht="12.75">
      <c r="A22" s="24"/>
      <c r="B22" s="69" t="s">
        <v>40</v>
      </c>
      <c r="C22" s="48">
        <f>'tabela 9'!F12</f>
        <v>0</v>
      </c>
      <c r="D22" s="48">
        <v>20</v>
      </c>
      <c r="E22" s="55">
        <f>C22*D22</f>
        <v>0</v>
      </c>
    </row>
    <row r="23" spans="1:5" ht="24">
      <c r="A23" s="5" t="s">
        <v>25</v>
      </c>
      <c r="B23" s="9" t="s">
        <v>137</v>
      </c>
      <c r="C23" s="47"/>
      <c r="D23" s="47"/>
      <c r="E23" s="54"/>
    </row>
    <row r="24" spans="1:5" ht="12.75">
      <c r="A24" s="5"/>
      <c r="B24" s="20" t="s">
        <v>39</v>
      </c>
      <c r="C24" s="48">
        <f>'tabela 9'!F8</f>
        <v>0</v>
      </c>
      <c r="D24" s="48">
        <v>60</v>
      </c>
      <c r="E24" s="55">
        <f>C24*D24</f>
        <v>0</v>
      </c>
    </row>
    <row r="25" spans="1:5" ht="12.75">
      <c r="A25" s="80"/>
      <c r="B25" s="11" t="s">
        <v>41</v>
      </c>
      <c r="C25" s="48">
        <f>'tabela 9'!F13</f>
        <v>0</v>
      </c>
      <c r="D25" s="48">
        <v>35</v>
      </c>
      <c r="E25" s="55">
        <f>C25*D25</f>
        <v>0</v>
      </c>
    </row>
    <row r="26" spans="1:5" ht="12.75">
      <c r="A26" s="70" t="s">
        <v>27</v>
      </c>
      <c r="B26" s="50" t="s">
        <v>124</v>
      </c>
      <c r="C26" s="53">
        <v>0</v>
      </c>
      <c r="D26" s="53">
        <v>1</v>
      </c>
      <c r="E26" s="51">
        <f>C26*D26</f>
        <v>0</v>
      </c>
    </row>
    <row r="27" spans="1:5" ht="12.75">
      <c r="A27" s="99" t="s">
        <v>38</v>
      </c>
      <c r="B27" s="100"/>
      <c r="C27" s="100"/>
      <c r="D27" s="100"/>
      <c r="E27" s="51">
        <f>SUM(E7:E26)</f>
        <v>0</v>
      </c>
    </row>
  </sheetData>
  <sheetProtection/>
  <mergeCells count="3">
    <mergeCell ref="A2:E2"/>
    <mergeCell ref="C3:E3"/>
    <mergeCell ref="A27:D27"/>
  </mergeCells>
  <printOptions/>
  <pageMargins left="1.3385826771653544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39.00390625" style="0" customWidth="1"/>
    <col min="2" max="2" width="9.421875" style="0" bestFit="1" customWidth="1"/>
    <col min="3" max="3" width="12.7109375" style="0" customWidth="1"/>
    <col min="4" max="4" width="11.28125" style="0" bestFit="1" customWidth="1"/>
  </cols>
  <sheetData>
    <row r="1" spans="1:4" ht="15">
      <c r="A1" s="97" t="s">
        <v>121</v>
      </c>
      <c r="B1" s="97"/>
      <c r="C1" s="97"/>
      <c r="D1" s="97"/>
    </row>
    <row r="2" spans="1:4" ht="50.25" customHeight="1">
      <c r="A2" s="98" t="s">
        <v>139</v>
      </c>
      <c r="B2" s="98"/>
      <c r="C2" s="98"/>
      <c r="D2" s="98"/>
    </row>
    <row r="3" spans="1:4" ht="46.5">
      <c r="A3" s="32" t="s">
        <v>85</v>
      </c>
      <c r="B3" s="32" t="s">
        <v>4</v>
      </c>
      <c r="C3" s="32" t="s">
        <v>3</v>
      </c>
      <c r="D3" s="32" t="s">
        <v>5</v>
      </c>
    </row>
    <row r="4" spans="1:4" ht="93">
      <c r="A4" s="37" t="s">
        <v>139</v>
      </c>
      <c r="B4" s="34"/>
      <c r="C4" s="36"/>
      <c r="D4" s="35"/>
    </row>
    <row r="5" spans="1:4" ht="15">
      <c r="A5" s="40" t="s">
        <v>42</v>
      </c>
      <c r="B5" s="62">
        <v>8736</v>
      </c>
      <c r="C5" s="63">
        <f>'tabela 9'!F8</f>
        <v>0</v>
      </c>
      <c r="D5" s="64">
        <f>B5*C5</f>
        <v>0</v>
      </c>
    </row>
    <row r="6" spans="1:4" ht="15">
      <c r="A6" s="33" t="s">
        <v>140</v>
      </c>
      <c r="B6" s="60">
        <v>12</v>
      </c>
      <c r="C6" s="61">
        <v>0</v>
      </c>
      <c r="D6" s="64">
        <f>B6*C6</f>
        <v>0</v>
      </c>
    </row>
    <row r="7" spans="1:4" ht="15">
      <c r="A7" s="110" t="s">
        <v>126</v>
      </c>
      <c r="B7" s="111"/>
      <c r="C7" s="112"/>
      <c r="D7" s="45">
        <f>SUM(D5:D6)</f>
        <v>0</v>
      </c>
    </row>
  </sheetData>
  <sheetProtection/>
  <mergeCells count="3">
    <mergeCell ref="A1:D1"/>
    <mergeCell ref="A2:D2"/>
    <mergeCell ref="A7:C7"/>
  </mergeCells>
  <printOptions/>
  <pageMargins left="1.535433070866142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B25" sqref="B25:E25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12.7109375" style="1" customWidth="1"/>
    <col min="4" max="5" width="9.140625" style="1" customWidth="1"/>
    <col min="6" max="6" width="14.421875" style="1" customWidth="1"/>
    <col min="7" max="7" width="13.28125" style="78" customWidth="1"/>
    <col min="8" max="8" width="13.8515625" style="1" customWidth="1"/>
    <col min="9" max="9" width="10.140625" style="1" bestFit="1" customWidth="1"/>
    <col min="10" max="16384" width="9.140625" style="1" customWidth="1"/>
  </cols>
  <sheetData>
    <row r="1" spans="1:6" ht="15">
      <c r="A1" s="97" t="s">
        <v>181</v>
      </c>
      <c r="B1" s="97"/>
      <c r="C1" s="97"/>
      <c r="D1" s="97"/>
      <c r="E1" s="97"/>
      <c r="F1" s="97"/>
    </row>
    <row r="2" spans="1:6" ht="15.75">
      <c r="A2" s="125" t="s">
        <v>123</v>
      </c>
      <c r="B2" s="125"/>
      <c r="C2" s="125"/>
      <c r="D2" s="125"/>
      <c r="E2" s="125"/>
      <c r="F2" s="125"/>
    </row>
    <row r="3" spans="1:6" ht="15.75">
      <c r="A3" s="125" t="s">
        <v>195</v>
      </c>
      <c r="B3" s="125"/>
      <c r="C3" s="125"/>
      <c r="D3" s="125"/>
      <c r="E3" s="125"/>
      <c r="F3" s="125"/>
    </row>
    <row r="4" spans="1:6" ht="27.75" customHeight="1">
      <c r="A4" s="27" t="s">
        <v>0</v>
      </c>
      <c r="B4" s="27" t="s">
        <v>71</v>
      </c>
      <c r="C4" s="27" t="s">
        <v>72</v>
      </c>
      <c r="D4" s="27" t="s">
        <v>73</v>
      </c>
      <c r="E4" s="27" t="s">
        <v>74</v>
      </c>
      <c r="F4" s="27" t="s">
        <v>178</v>
      </c>
    </row>
    <row r="5" spans="1:6" ht="12.75">
      <c r="A5" s="28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75</v>
      </c>
    </row>
    <row r="6" spans="1:6" ht="26.25">
      <c r="A6" s="29">
        <v>1</v>
      </c>
      <c r="B6" s="29" t="s">
        <v>76</v>
      </c>
      <c r="C6" s="56">
        <f>'tabela 1'!E27</f>
        <v>0</v>
      </c>
      <c r="D6" s="29">
        <v>106</v>
      </c>
      <c r="E6" s="65">
        <f>D6*C6</f>
        <v>0</v>
      </c>
      <c r="F6" s="65">
        <f aca="true" t="shared" si="0" ref="F6:F15">E6*12</f>
        <v>0</v>
      </c>
    </row>
    <row r="7" spans="1:6" ht="26.25">
      <c r="A7" s="29">
        <v>2</v>
      </c>
      <c r="B7" s="29" t="s">
        <v>77</v>
      </c>
      <c r="C7" s="56">
        <f>'tabela 2'!E27</f>
        <v>0</v>
      </c>
      <c r="D7" s="29">
        <v>1</v>
      </c>
      <c r="E7" s="65">
        <f aca="true" t="shared" si="1" ref="E7:E15">D7*C7</f>
        <v>0</v>
      </c>
      <c r="F7" s="65">
        <f t="shared" si="0"/>
        <v>0</v>
      </c>
    </row>
    <row r="8" spans="1:10" ht="39">
      <c r="A8" s="29">
        <v>3</v>
      </c>
      <c r="B8" s="29" t="s">
        <v>78</v>
      </c>
      <c r="C8" s="56">
        <f>'tabela 3'!E27</f>
        <v>0</v>
      </c>
      <c r="D8" s="29">
        <v>54</v>
      </c>
      <c r="E8" s="65">
        <f t="shared" si="1"/>
        <v>0</v>
      </c>
      <c r="F8" s="65">
        <f t="shared" si="0"/>
        <v>0</v>
      </c>
      <c r="J8" s="78"/>
    </row>
    <row r="9" spans="1:6" ht="26.25">
      <c r="A9" s="29">
        <v>4</v>
      </c>
      <c r="B9" s="29" t="s">
        <v>79</v>
      </c>
      <c r="C9" s="56">
        <f>'tabela 4'!E25</f>
        <v>0</v>
      </c>
      <c r="D9" s="29">
        <v>5</v>
      </c>
      <c r="E9" s="65">
        <f t="shared" si="1"/>
        <v>0</v>
      </c>
      <c r="F9" s="65">
        <f t="shared" si="0"/>
        <v>0</v>
      </c>
    </row>
    <row r="10" spans="1:6" ht="26.25">
      <c r="A10" s="29">
        <v>5</v>
      </c>
      <c r="B10" s="29" t="s">
        <v>80</v>
      </c>
      <c r="C10" s="56">
        <f>'tabela 5'!E27</f>
        <v>0</v>
      </c>
      <c r="D10" s="29">
        <v>11</v>
      </c>
      <c r="E10" s="65">
        <f t="shared" si="1"/>
        <v>0</v>
      </c>
      <c r="F10" s="65">
        <f t="shared" si="0"/>
        <v>0</v>
      </c>
    </row>
    <row r="11" spans="1:6" ht="66">
      <c r="A11" s="29">
        <v>6</v>
      </c>
      <c r="B11" s="29" t="s">
        <v>81</v>
      </c>
      <c r="C11" s="56">
        <f>'tabela 6'!E32</f>
        <v>0</v>
      </c>
      <c r="D11" s="29">
        <v>8</v>
      </c>
      <c r="E11" s="65">
        <f t="shared" si="1"/>
        <v>0</v>
      </c>
      <c r="F11" s="65">
        <f t="shared" si="0"/>
        <v>0</v>
      </c>
    </row>
    <row r="12" spans="1:6" ht="52.5">
      <c r="A12" s="29">
        <v>7</v>
      </c>
      <c r="B12" s="29" t="s">
        <v>129</v>
      </c>
      <c r="C12" s="56">
        <f>'tabela 13'!E27</f>
        <v>0</v>
      </c>
      <c r="D12" s="29">
        <v>1</v>
      </c>
      <c r="E12" s="65">
        <f t="shared" si="1"/>
        <v>0</v>
      </c>
      <c r="F12" s="65">
        <f t="shared" si="0"/>
        <v>0</v>
      </c>
    </row>
    <row r="13" spans="1:6" ht="24.75" customHeight="1">
      <c r="A13" s="29">
        <v>8</v>
      </c>
      <c r="B13" s="29" t="s">
        <v>147</v>
      </c>
      <c r="C13" s="56">
        <f>'tabela 7'!E19</f>
        <v>0</v>
      </c>
      <c r="D13" s="29">
        <v>1</v>
      </c>
      <c r="E13" s="65">
        <f t="shared" si="1"/>
        <v>0</v>
      </c>
      <c r="F13" s="65">
        <f t="shared" si="0"/>
        <v>0</v>
      </c>
    </row>
    <row r="14" spans="1:6" ht="31.5" customHeight="1">
      <c r="A14" s="29">
        <v>9</v>
      </c>
      <c r="B14" s="29" t="s">
        <v>138</v>
      </c>
      <c r="C14" s="56">
        <f>'tabela 10'!D11</f>
        <v>0</v>
      </c>
      <c r="D14" s="29">
        <v>1</v>
      </c>
      <c r="E14" s="65">
        <f t="shared" si="1"/>
        <v>0</v>
      </c>
      <c r="F14" s="65">
        <f t="shared" si="0"/>
        <v>0</v>
      </c>
    </row>
    <row r="15" spans="1:6" ht="38.25" customHeight="1">
      <c r="A15" s="29">
        <v>10</v>
      </c>
      <c r="B15" s="29" t="s">
        <v>83</v>
      </c>
      <c r="C15" s="56">
        <f>'tabela 11'!D7</f>
        <v>0</v>
      </c>
      <c r="D15" s="29">
        <v>1</v>
      </c>
      <c r="E15" s="65">
        <f t="shared" si="1"/>
        <v>0</v>
      </c>
      <c r="F15" s="65">
        <f t="shared" si="0"/>
        <v>0</v>
      </c>
    </row>
    <row r="16" spans="1:6" ht="12.75">
      <c r="A16" s="126" t="s">
        <v>183</v>
      </c>
      <c r="B16" s="127"/>
      <c r="C16" s="127"/>
      <c r="D16" s="127"/>
      <c r="E16" s="128"/>
      <c r="F16" s="66"/>
    </row>
    <row r="17" spans="1:6" ht="53.25" customHeight="1">
      <c r="A17" s="29">
        <v>11</v>
      </c>
      <c r="B17" s="75" t="s">
        <v>190</v>
      </c>
      <c r="C17" s="56">
        <f>'tabela 12'!F9</f>
        <v>0</v>
      </c>
      <c r="D17" s="29">
        <v>0.05</v>
      </c>
      <c r="E17" s="76"/>
      <c r="F17" s="65">
        <f>C17*D17</f>
        <v>0</v>
      </c>
    </row>
    <row r="18" spans="1:6" ht="53.25" customHeight="1">
      <c r="A18" s="29">
        <v>12</v>
      </c>
      <c r="B18" s="132" t="s">
        <v>191</v>
      </c>
      <c r="C18" s="133"/>
      <c r="D18" s="133"/>
      <c r="E18" s="134"/>
      <c r="F18" s="65">
        <f>'tabela 14'!D7</f>
        <v>0</v>
      </c>
    </row>
    <row r="19" spans="1:6" ht="41.25" customHeight="1">
      <c r="A19" s="29">
        <v>13</v>
      </c>
      <c r="B19" s="132" t="s">
        <v>182</v>
      </c>
      <c r="C19" s="133"/>
      <c r="D19" s="133"/>
      <c r="E19" s="134"/>
      <c r="F19" s="65">
        <f>'tabela 8'!D7</f>
        <v>0</v>
      </c>
    </row>
    <row r="20" spans="1:6" ht="41.25" customHeight="1">
      <c r="A20" s="29">
        <v>14</v>
      </c>
      <c r="B20" s="129" t="s">
        <v>192</v>
      </c>
      <c r="C20" s="130"/>
      <c r="D20" s="130"/>
      <c r="E20" s="131"/>
      <c r="F20" s="65">
        <f>'tabela 16'!E32</f>
        <v>0</v>
      </c>
    </row>
    <row r="21" spans="1:9" ht="15.75" customHeight="1">
      <c r="A21" s="29"/>
      <c r="B21" s="119" t="s">
        <v>193</v>
      </c>
      <c r="C21" s="120"/>
      <c r="D21" s="120"/>
      <c r="E21" s="121"/>
      <c r="F21" s="67">
        <f>SUM(F16:F19)</f>
        <v>0</v>
      </c>
      <c r="H21" s="71"/>
      <c r="I21" s="71"/>
    </row>
    <row r="22" spans="1:6" ht="15">
      <c r="A22" s="29"/>
      <c r="B22" s="122" t="s">
        <v>194</v>
      </c>
      <c r="C22" s="123"/>
      <c r="D22" s="123"/>
      <c r="E22" s="124"/>
      <c r="F22" s="67">
        <f>F20</f>
        <v>0</v>
      </c>
    </row>
    <row r="23" spans="1:6" ht="15.75" customHeight="1">
      <c r="A23" s="29"/>
      <c r="B23" s="122" t="s">
        <v>198</v>
      </c>
      <c r="C23" s="123"/>
      <c r="D23" s="123"/>
      <c r="E23" s="124"/>
      <c r="F23" s="67">
        <f>F22+F21</f>
        <v>0</v>
      </c>
    </row>
    <row r="24" spans="1:6" ht="15">
      <c r="A24" s="29"/>
      <c r="B24" s="119" t="s">
        <v>127</v>
      </c>
      <c r="C24" s="120"/>
      <c r="D24" s="120"/>
      <c r="E24" s="121"/>
      <c r="F24" s="67">
        <f>F23*0.23</f>
        <v>0</v>
      </c>
    </row>
    <row r="25" spans="1:8" ht="15">
      <c r="A25" s="29"/>
      <c r="B25" s="119" t="s">
        <v>84</v>
      </c>
      <c r="C25" s="120"/>
      <c r="D25" s="120"/>
      <c r="E25" s="121"/>
      <c r="F25" s="67">
        <f>F23*1.23</f>
        <v>0</v>
      </c>
      <c r="H25" s="78"/>
    </row>
    <row r="26" spans="2:6" ht="17.25" customHeight="1">
      <c r="B26" s="135"/>
      <c r="C26" s="135"/>
      <c r="D26" s="135"/>
      <c r="E26" s="135"/>
      <c r="F26" s="71"/>
    </row>
    <row r="28" ht="12.75">
      <c r="F28" s="71"/>
    </row>
  </sheetData>
  <sheetProtection/>
  <mergeCells count="13">
    <mergeCell ref="B26:E26"/>
    <mergeCell ref="B22:E22"/>
    <mergeCell ref="B23:E23"/>
    <mergeCell ref="A16:E16"/>
    <mergeCell ref="B20:E20"/>
    <mergeCell ref="A1:F1"/>
    <mergeCell ref="A3:F3"/>
    <mergeCell ref="B21:E21"/>
    <mergeCell ref="B19:E19"/>
    <mergeCell ref="B18:E18"/>
    <mergeCell ref="B24:E24"/>
    <mergeCell ref="A2:F2"/>
    <mergeCell ref="B25:E25"/>
  </mergeCells>
  <printOptions/>
  <pageMargins left="1.53543307086614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27" sqref="G27"/>
    </sheetView>
  </sheetViews>
  <sheetFormatPr defaultColWidth="9.140625" defaultRowHeight="12.75"/>
  <cols>
    <col min="2" max="2" width="27.140625" style="0" customWidth="1"/>
    <col min="3" max="3" width="9.57421875" style="0" customWidth="1"/>
    <col min="5" max="5" width="12.8515625" style="0" customWidth="1"/>
  </cols>
  <sheetData>
    <row r="1" spans="1:5" ht="15">
      <c r="A1" s="97" t="s">
        <v>130</v>
      </c>
      <c r="B1" s="97"/>
      <c r="C1" s="97"/>
      <c r="D1" s="97"/>
      <c r="E1" s="97"/>
    </row>
    <row r="2" spans="1:5" ht="15.75" customHeight="1">
      <c r="A2" s="104" t="s">
        <v>148</v>
      </c>
      <c r="B2" s="104"/>
      <c r="C2" s="104"/>
      <c r="D2" s="104"/>
      <c r="E2" s="104"/>
    </row>
    <row r="3" spans="1:5" ht="12.75" customHeight="1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73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24">
      <c r="A6" s="3" t="s">
        <v>11</v>
      </c>
      <c r="B6" s="2" t="s">
        <v>149</v>
      </c>
      <c r="C6" s="82">
        <v>0</v>
      </c>
      <c r="D6" s="83">
        <v>1</v>
      </c>
      <c r="E6" s="82">
        <f>SUM(C6*D6)</f>
        <v>0</v>
      </c>
    </row>
    <row r="7" spans="1:5" ht="24">
      <c r="A7" s="3" t="s">
        <v>15</v>
      </c>
      <c r="B7" s="2" t="s">
        <v>150</v>
      </c>
      <c r="C7" s="82">
        <v>0</v>
      </c>
      <c r="D7" s="83">
        <v>1</v>
      </c>
      <c r="E7" s="82">
        <f aca="true" t="shared" si="0" ref="E7:E31">SUM(C7*D7)</f>
        <v>0</v>
      </c>
    </row>
    <row r="8" spans="1:5" ht="24">
      <c r="A8" s="3" t="s">
        <v>17</v>
      </c>
      <c r="B8" s="2" t="s">
        <v>151</v>
      </c>
      <c r="C8" s="82">
        <v>0</v>
      </c>
      <c r="D8" s="83">
        <v>1</v>
      </c>
      <c r="E8" s="82">
        <f t="shared" si="0"/>
        <v>0</v>
      </c>
    </row>
    <row r="9" spans="1:5" ht="36">
      <c r="A9" s="3" t="s">
        <v>19</v>
      </c>
      <c r="B9" s="2" t="s">
        <v>152</v>
      </c>
      <c r="C9" s="82">
        <v>0</v>
      </c>
      <c r="D9" s="83">
        <v>1</v>
      </c>
      <c r="E9" s="82">
        <f t="shared" si="0"/>
        <v>0</v>
      </c>
    </row>
    <row r="10" spans="1:5" ht="12.75">
      <c r="A10" s="3" t="s">
        <v>21</v>
      </c>
      <c r="B10" s="2" t="s">
        <v>153</v>
      </c>
      <c r="C10" s="82">
        <v>0</v>
      </c>
      <c r="D10" s="83">
        <v>1</v>
      </c>
      <c r="E10" s="82">
        <f t="shared" si="0"/>
        <v>0</v>
      </c>
    </row>
    <row r="11" spans="1:5" ht="24">
      <c r="A11" s="3" t="s">
        <v>23</v>
      </c>
      <c r="B11" s="2" t="s">
        <v>154</v>
      </c>
      <c r="C11" s="82">
        <v>0</v>
      </c>
      <c r="D11" s="83">
        <v>1</v>
      </c>
      <c r="E11" s="82">
        <f t="shared" si="0"/>
        <v>0</v>
      </c>
    </row>
    <row r="12" spans="1:5" ht="24">
      <c r="A12" s="3" t="s">
        <v>25</v>
      </c>
      <c r="B12" s="2" t="s">
        <v>155</v>
      </c>
      <c r="C12" s="82">
        <v>0</v>
      </c>
      <c r="D12" s="83">
        <v>1</v>
      </c>
      <c r="E12" s="82">
        <f t="shared" si="0"/>
        <v>0</v>
      </c>
    </row>
    <row r="13" spans="1:5" ht="24">
      <c r="A13" s="3" t="s">
        <v>27</v>
      </c>
      <c r="B13" s="2" t="s">
        <v>156</v>
      </c>
      <c r="C13" s="82">
        <v>0</v>
      </c>
      <c r="D13" s="83">
        <v>1</v>
      </c>
      <c r="E13" s="82">
        <f t="shared" si="0"/>
        <v>0</v>
      </c>
    </row>
    <row r="14" spans="1:5" ht="36">
      <c r="A14" s="3" t="s">
        <v>29</v>
      </c>
      <c r="B14" s="2" t="s">
        <v>157</v>
      </c>
      <c r="C14" s="82">
        <v>0</v>
      </c>
      <c r="D14" s="83">
        <v>1</v>
      </c>
      <c r="E14" s="82">
        <f t="shared" si="0"/>
        <v>0</v>
      </c>
    </row>
    <row r="15" spans="1:5" ht="12.75">
      <c r="A15" s="3" t="s">
        <v>31</v>
      </c>
      <c r="B15" s="2" t="s">
        <v>158</v>
      </c>
      <c r="C15" s="82">
        <v>0</v>
      </c>
      <c r="D15" s="83">
        <v>1</v>
      </c>
      <c r="E15" s="82">
        <f t="shared" si="0"/>
        <v>0</v>
      </c>
    </row>
    <row r="16" spans="1:5" ht="24">
      <c r="A16" s="3" t="s">
        <v>32</v>
      </c>
      <c r="B16" s="2" t="s">
        <v>159</v>
      </c>
      <c r="C16" s="84">
        <v>0</v>
      </c>
      <c r="D16" s="83">
        <v>1</v>
      </c>
      <c r="E16" s="82">
        <f t="shared" si="0"/>
        <v>0</v>
      </c>
    </row>
    <row r="17" spans="1:5" ht="24">
      <c r="A17" s="3" t="s">
        <v>56</v>
      </c>
      <c r="B17" s="2" t="s">
        <v>160</v>
      </c>
      <c r="C17" s="84">
        <v>0</v>
      </c>
      <c r="D17" s="83">
        <v>1</v>
      </c>
      <c r="E17" s="82">
        <f t="shared" si="0"/>
        <v>0</v>
      </c>
    </row>
    <row r="18" spans="1:5" ht="12.75">
      <c r="A18" s="3" t="s">
        <v>57</v>
      </c>
      <c r="B18" s="2" t="s">
        <v>161</v>
      </c>
      <c r="C18" s="84">
        <v>0</v>
      </c>
      <c r="D18" s="83">
        <v>1</v>
      </c>
      <c r="E18" s="82">
        <f t="shared" si="0"/>
        <v>0</v>
      </c>
    </row>
    <row r="19" spans="1:5" ht="12.75">
      <c r="A19" s="3" t="s">
        <v>58</v>
      </c>
      <c r="B19" s="2" t="s">
        <v>162</v>
      </c>
      <c r="C19" s="84">
        <v>0</v>
      </c>
      <c r="D19" s="83">
        <v>1</v>
      </c>
      <c r="E19" s="82">
        <f t="shared" si="0"/>
        <v>0</v>
      </c>
    </row>
    <row r="20" spans="1:5" ht="36">
      <c r="A20" s="3" t="s">
        <v>59</v>
      </c>
      <c r="B20" s="2" t="s">
        <v>163</v>
      </c>
      <c r="C20" s="84">
        <v>0</v>
      </c>
      <c r="D20" s="83">
        <v>1</v>
      </c>
      <c r="E20" s="82">
        <f t="shared" si="0"/>
        <v>0</v>
      </c>
    </row>
    <row r="21" spans="1:5" ht="24">
      <c r="A21" s="3" t="s">
        <v>60</v>
      </c>
      <c r="B21" s="2" t="s">
        <v>164</v>
      </c>
      <c r="C21" s="84">
        <v>0</v>
      </c>
      <c r="D21" s="83">
        <v>1</v>
      </c>
      <c r="E21" s="82">
        <f t="shared" si="0"/>
        <v>0</v>
      </c>
    </row>
    <row r="22" spans="1:5" ht="24">
      <c r="A22" s="3" t="s">
        <v>61</v>
      </c>
      <c r="B22" s="2" t="s">
        <v>165</v>
      </c>
      <c r="C22" s="84">
        <v>0</v>
      </c>
      <c r="D22" s="83">
        <v>1</v>
      </c>
      <c r="E22" s="82">
        <f t="shared" si="0"/>
        <v>0</v>
      </c>
    </row>
    <row r="23" spans="1:5" ht="24">
      <c r="A23" s="3" t="s">
        <v>62</v>
      </c>
      <c r="B23" s="2" t="s">
        <v>166</v>
      </c>
      <c r="C23" s="84">
        <v>0</v>
      </c>
      <c r="D23" s="83">
        <v>1</v>
      </c>
      <c r="E23" s="82">
        <f t="shared" si="0"/>
        <v>0</v>
      </c>
    </row>
    <row r="24" spans="1:5" ht="24">
      <c r="A24" s="3" t="s">
        <v>63</v>
      </c>
      <c r="B24" s="2" t="s">
        <v>167</v>
      </c>
      <c r="C24" s="84">
        <v>0</v>
      </c>
      <c r="D24" s="83">
        <v>1</v>
      </c>
      <c r="E24" s="82">
        <f t="shared" si="0"/>
        <v>0</v>
      </c>
    </row>
    <row r="25" spans="1:5" ht="24">
      <c r="A25" s="3" t="s">
        <v>64</v>
      </c>
      <c r="B25" s="2" t="s">
        <v>168</v>
      </c>
      <c r="C25" s="84">
        <v>0</v>
      </c>
      <c r="D25" s="83">
        <v>1</v>
      </c>
      <c r="E25" s="82">
        <f t="shared" si="0"/>
        <v>0</v>
      </c>
    </row>
    <row r="26" spans="1:5" ht="36">
      <c r="A26" s="3" t="s">
        <v>65</v>
      </c>
      <c r="B26" s="2" t="s">
        <v>169</v>
      </c>
      <c r="C26" s="84">
        <v>0</v>
      </c>
      <c r="D26" s="83">
        <v>1</v>
      </c>
      <c r="E26" s="82">
        <f t="shared" si="0"/>
        <v>0</v>
      </c>
    </row>
    <row r="27" spans="1:5" ht="12.75">
      <c r="A27" s="3" t="s">
        <v>66</v>
      </c>
      <c r="B27" s="2" t="s">
        <v>170</v>
      </c>
      <c r="C27" s="84">
        <v>0</v>
      </c>
      <c r="D27" s="83">
        <v>1</v>
      </c>
      <c r="E27" s="82">
        <f t="shared" si="0"/>
        <v>0</v>
      </c>
    </row>
    <row r="28" spans="1:5" ht="24">
      <c r="A28" s="3" t="s">
        <v>67</v>
      </c>
      <c r="B28" s="2" t="s">
        <v>171</v>
      </c>
      <c r="C28" s="84">
        <v>0</v>
      </c>
      <c r="D28" s="83">
        <v>1</v>
      </c>
      <c r="E28" s="82">
        <f t="shared" si="0"/>
        <v>0</v>
      </c>
    </row>
    <row r="29" spans="1:5" ht="24">
      <c r="A29" s="3" t="s">
        <v>68</v>
      </c>
      <c r="B29" s="2" t="s">
        <v>172</v>
      </c>
      <c r="C29" s="84">
        <v>0</v>
      </c>
      <c r="D29" s="83">
        <v>1</v>
      </c>
      <c r="E29" s="82">
        <f t="shared" si="0"/>
        <v>0</v>
      </c>
    </row>
    <row r="30" spans="1:5" ht="12.75">
      <c r="A30" s="3" t="s">
        <v>69</v>
      </c>
      <c r="B30" s="2" t="s">
        <v>173</v>
      </c>
      <c r="C30" s="82">
        <v>0</v>
      </c>
      <c r="D30" s="83">
        <v>1</v>
      </c>
      <c r="E30" s="82">
        <f t="shared" si="0"/>
        <v>0</v>
      </c>
    </row>
    <row r="31" spans="1:5" ht="24">
      <c r="A31" s="3" t="s">
        <v>70</v>
      </c>
      <c r="B31" s="2" t="s">
        <v>174</v>
      </c>
      <c r="C31" s="82">
        <v>0</v>
      </c>
      <c r="D31" s="83">
        <v>1</v>
      </c>
      <c r="E31" s="82">
        <f t="shared" si="0"/>
        <v>0</v>
      </c>
    </row>
    <row r="32" spans="1:5" ht="12.75">
      <c r="A32" s="1"/>
      <c r="B32" s="1"/>
      <c r="C32" s="136" t="s">
        <v>175</v>
      </c>
      <c r="D32" s="136"/>
      <c r="E32" s="85">
        <f>SUM(E6:E31)</f>
        <v>0</v>
      </c>
    </row>
    <row r="33" spans="1:5" ht="12.75">
      <c r="A33" s="1"/>
      <c r="B33" s="1"/>
      <c r="C33" s="136" t="s">
        <v>176</v>
      </c>
      <c r="D33" s="136"/>
      <c r="E33" s="85">
        <f>E32*0.23</f>
        <v>0</v>
      </c>
    </row>
    <row r="34" spans="3:5" ht="12.75">
      <c r="C34" s="136" t="s">
        <v>177</v>
      </c>
      <c r="D34" s="136"/>
      <c r="E34" s="85">
        <f>E32*1.23</f>
        <v>0</v>
      </c>
    </row>
  </sheetData>
  <sheetProtection/>
  <mergeCells count="8">
    <mergeCell ref="C33:D33"/>
    <mergeCell ref="C34:D34"/>
    <mergeCell ref="A1:E1"/>
    <mergeCell ref="A2:E2"/>
    <mergeCell ref="A3:A4"/>
    <mergeCell ref="B3:B4"/>
    <mergeCell ref="C3:E3"/>
    <mergeCell ref="C32:D32"/>
  </mergeCells>
  <printOptions/>
  <pageMargins left="1.535433070866142" right="0.15748031496062992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zoomScalePageLayoutView="0" workbookViewId="0" topLeftCell="A4">
      <selection activeCell="F14" sqref="F14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12.7109375" style="1" customWidth="1"/>
    <col min="4" max="5" width="9.140625" style="1" customWidth="1"/>
    <col min="6" max="6" width="14.421875" style="1" customWidth="1"/>
    <col min="7" max="7" width="13.28125" style="78" customWidth="1"/>
    <col min="8" max="8" width="13.8515625" style="1" customWidth="1"/>
    <col min="9" max="9" width="10.140625" style="1" bestFit="1" customWidth="1"/>
    <col min="10" max="16384" width="9.140625" style="1" customWidth="1"/>
  </cols>
  <sheetData>
    <row r="1" spans="1:6" ht="15">
      <c r="A1" s="97" t="s">
        <v>200</v>
      </c>
      <c r="B1" s="97"/>
      <c r="C1" s="97"/>
      <c r="D1" s="97"/>
      <c r="E1" s="97"/>
      <c r="F1" s="97"/>
    </row>
    <row r="2" spans="1:6" ht="15.75">
      <c r="A2" s="125" t="s">
        <v>123</v>
      </c>
      <c r="B2" s="125"/>
      <c r="C2" s="125"/>
      <c r="D2" s="125"/>
      <c r="E2" s="125"/>
      <c r="F2" s="125"/>
    </row>
    <row r="3" spans="1:6" ht="15.75">
      <c r="A3" s="125" t="s">
        <v>196</v>
      </c>
      <c r="B3" s="125"/>
      <c r="C3" s="125"/>
      <c r="D3" s="125"/>
      <c r="E3" s="125"/>
      <c r="F3" s="125"/>
    </row>
    <row r="4" spans="1:6" ht="27.75" customHeight="1">
      <c r="A4" s="27" t="s">
        <v>0</v>
      </c>
      <c r="B4" s="27" t="s">
        <v>71</v>
      </c>
      <c r="C4" s="27" t="s">
        <v>72</v>
      </c>
      <c r="D4" s="27" t="s">
        <v>73</v>
      </c>
      <c r="E4" s="27" t="s">
        <v>74</v>
      </c>
      <c r="F4" s="27" t="s">
        <v>178</v>
      </c>
    </row>
    <row r="5" spans="1:6" ht="12.75">
      <c r="A5" s="28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75</v>
      </c>
    </row>
    <row r="6" spans="1:6" ht="26.25">
      <c r="A6" s="29">
        <v>1</v>
      </c>
      <c r="B6" s="29" t="s">
        <v>76</v>
      </c>
      <c r="C6" s="56">
        <f>'tabela 1'!E52</f>
        <v>0</v>
      </c>
      <c r="D6" s="29">
        <v>5</v>
      </c>
      <c r="E6" s="65">
        <f>D6*C6</f>
        <v>0</v>
      </c>
      <c r="F6" s="65">
        <f aca="true" t="shared" si="0" ref="F6:F12">E6*12</f>
        <v>0</v>
      </c>
    </row>
    <row r="7" spans="1:10" ht="39">
      <c r="A7" s="29">
        <v>2</v>
      </c>
      <c r="B7" s="29" t="s">
        <v>78</v>
      </c>
      <c r="C7" s="56">
        <f>'tabela 3'!E52</f>
        <v>0</v>
      </c>
      <c r="D7" s="29">
        <v>2</v>
      </c>
      <c r="E7" s="65">
        <f aca="true" t="shared" si="1" ref="E7:E12">D7*C7</f>
        <v>0</v>
      </c>
      <c r="F7" s="65">
        <f t="shared" si="0"/>
        <v>0</v>
      </c>
      <c r="J7" s="78"/>
    </row>
    <row r="8" spans="1:6" ht="26.25">
      <c r="A8" s="29">
        <v>3</v>
      </c>
      <c r="B8" s="29" t="s">
        <v>79</v>
      </c>
      <c r="C8" s="56">
        <f>'tabela 4'!E50</f>
        <v>0</v>
      </c>
      <c r="D8" s="29">
        <v>1</v>
      </c>
      <c r="E8" s="65">
        <f t="shared" si="1"/>
        <v>0</v>
      </c>
      <c r="F8" s="65">
        <f t="shared" si="0"/>
        <v>0</v>
      </c>
    </row>
    <row r="9" spans="1:6" ht="26.25">
      <c r="A9" s="29">
        <v>4</v>
      </c>
      <c r="B9" s="29" t="s">
        <v>80</v>
      </c>
      <c r="C9" s="56">
        <f>'tabela 5'!E52</f>
        <v>0</v>
      </c>
      <c r="D9" s="29">
        <v>2</v>
      </c>
      <c r="E9" s="65">
        <f t="shared" si="1"/>
        <v>0</v>
      </c>
      <c r="F9" s="65">
        <f t="shared" si="0"/>
        <v>0</v>
      </c>
    </row>
    <row r="10" spans="1:6" ht="66">
      <c r="A10" s="29">
        <v>5</v>
      </c>
      <c r="B10" s="29" t="s">
        <v>81</v>
      </c>
      <c r="C10" s="56">
        <f>'tabela 6'!E57</f>
        <v>0</v>
      </c>
      <c r="D10" s="29">
        <v>2</v>
      </c>
      <c r="E10" s="65">
        <f t="shared" si="1"/>
        <v>0</v>
      </c>
      <c r="F10" s="65">
        <f t="shared" si="0"/>
        <v>0</v>
      </c>
    </row>
    <row r="11" spans="1:6" ht="24.75" customHeight="1">
      <c r="A11" s="29">
        <v>6</v>
      </c>
      <c r="B11" s="29" t="s">
        <v>147</v>
      </c>
      <c r="C11" s="56">
        <f>'tabela 7'!E44</f>
        <v>0</v>
      </c>
      <c r="D11" s="29">
        <v>1</v>
      </c>
      <c r="E11" s="65">
        <f t="shared" si="1"/>
        <v>0</v>
      </c>
      <c r="F11" s="65">
        <f t="shared" si="0"/>
        <v>0</v>
      </c>
    </row>
    <row r="12" spans="1:6" ht="38.25" customHeight="1">
      <c r="A12" s="29">
        <v>7</v>
      </c>
      <c r="B12" s="29" t="s">
        <v>83</v>
      </c>
      <c r="C12" s="56">
        <f>'tabela 11'!D32</f>
        <v>0</v>
      </c>
      <c r="D12" s="29">
        <v>0.5</v>
      </c>
      <c r="E12" s="65">
        <f t="shared" si="1"/>
        <v>0</v>
      </c>
      <c r="F12" s="65">
        <f t="shared" si="0"/>
        <v>0</v>
      </c>
    </row>
    <row r="13" spans="1:6" ht="12.75">
      <c r="A13" s="126" t="s">
        <v>183</v>
      </c>
      <c r="B13" s="127"/>
      <c r="C13" s="127"/>
      <c r="D13" s="127"/>
      <c r="E13" s="128"/>
      <c r="F13" s="66"/>
    </row>
    <row r="14" spans="1:6" ht="41.25" customHeight="1">
      <c r="A14" s="29">
        <v>8</v>
      </c>
      <c r="B14" s="129" t="s">
        <v>202</v>
      </c>
      <c r="C14" s="130"/>
      <c r="D14" s="130"/>
      <c r="E14" s="131"/>
      <c r="F14" s="65">
        <f>'tabela 18'!E32</f>
        <v>0</v>
      </c>
    </row>
    <row r="15" spans="1:9" ht="15.75" customHeight="1">
      <c r="A15" s="29"/>
      <c r="B15" s="119" t="s">
        <v>197</v>
      </c>
      <c r="C15" s="120"/>
      <c r="D15" s="120"/>
      <c r="E15" s="121"/>
      <c r="F15" s="67">
        <f>SUM(F6:F12)</f>
        <v>0</v>
      </c>
      <c r="H15" s="71"/>
      <c r="I15" s="71"/>
    </row>
    <row r="16" spans="1:6" ht="15">
      <c r="A16" s="29"/>
      <c r="B16" s="122" t="s">
        <v>206</v>
      </c>
      <c r="C16" s="123"/>
      <c r="D16" s="123"/>
      <c r="E16" s="124"/>
      <c r="F16" s="67">
        <f>SUM(F14)</f>
        <v>0</v>
      </c>
    </row>
    <row r="17" spans="1:6" ht="15.75" customHeight="1">
      <c r="A17" s="29"/>
      <c r="B17" s="122" t="s">
        <v>199</v>
      </c>
      <c r="C17" s="123"/>
      <c r="D17" s="123"/>
      <c r="E17" s="124"/>
      <c r="F17" s="67">
        <f>SUM(F15+F16)</f>
        <v>0</v>
      </c>
    </row>
    <row r="18" spans="1:6" ht="15">
      <c r="A18" s="29"/>
      <c r="B18" s="119" t="s">
        <v>127</v>
      </c>
      <c r="C18" s="120"/>
      <c r="D18" s="120"/>
      <c r="E18" s="121"/>
      <c r="F18" s="67">
        <f>SUM(F17*0.23)</f>
        <v>0</v>
      </c>
    </row>
    <row r="19" spans="1:8" ht="15">
      <c r="A19" s="29"/>
      <c r="B19" s="119" t="s">
        <v>84</v>
      </c>
      <c r="C19" s="120"/>
      <c r="D19" s="120"/>
      <c r="E19" s="121"/>
      <c r="F19" s="67">
        <f>SUM(F17+F18)</f>
        <v>0</v>
      </c>
      <c r="H19" s="78"/>
    </row>
    <row r="20" spans="5:6" ht="12.75">
      <c r="E20" s="88"/>
      <c r="F20" s="71"/>
    </row>
    <row r="22" spans="1:10" s="78" customFormat="1" ht="12.75">
      <c r="A22" s="1"/>
      <c r="B22" s="1"/>
      <c r="C22" s="1"/>
      <c r="D22" s="1"/>
      <c r="E22" s="1"/>
      <c r="F22" s="71"/>
      <c r="H22" s="1"/>
      <c r="I22" s="1"/>
      <c r="J22" s="1"/>
    </row>
  </sheetData>
  <sheetProtection/>
  <mergeCells count="10">
    <mergeCell ref="B16:E16"/>
    <mergeCell ref="B17:E17"/>
    <mergeCell ref="B18:E18"/>
    <mergeCell ref="B19:E19"/>
    <mergeCell ref="A2:F2"/>
    <mergeCell ref="A3:F3"/>
    <mergeCell ref="A13:E13"/>
    <mergeCell ref="B14:E14"/>
    <mergeCell ref="B15:E15"/>
    <mergeCell ref="A1:F1"/>
  </mergeCells>
  <printOptions/>
  <pageMargins left="1.53543307086614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:D31"/>
    </sheetView>
  </sheetViews>
  <sheetFormatPr defaultColWidth="9.140625" defaultRowHeight="12.75"/>
  <cols>
    <col min="1" max="1" width="9.140625" style="89" customWidth="1"/>
    <col min="2" max="2" width="27.140625" style="89" customWidth="1"/>
    <col min="3" max="3" width="9.57421875" style="89" customWidth="1"/>
    <col min="4" max="4" width="9.140625" style="89" customWidth="1"/>
    <col min="5" max="5" width="12.8515625" style="89" customWidth="1"/>
    <col min="6" max="16384" width="9.140625" style="89" customWidth="1"/>
  </cols>
  <sheetData>
    <row r="1" spans="1:5" ht="15">
      <c r="A1" s="138" t="s">
        <v>201</v>
      </c>
      <c r="B1" s="138"/>
      <c r="C1" s="138"/>
      <c r="D1" s="138"/>
      <c r="E1" s="138"/>
    </row>
    <row r="2" spans="1:5" ht="15.75" customHeight="1">
      <c r="A2" s="139" t="s">
        <v>148</v>
      </c>
      <c r="B2" s="139"/>
      <c r="C2" s="139"/>
      <c r="D2" s="139"/>
      <c r="E2" s="139"/>
    </row>
    <row r="3" spans="1:5" ht="12.75" customHeight="1">
      <c r="A3" s="140" t="s">
        <v>0</v>
      </c>
      <c r="B3" s="140" t="s">
        <v>1</v>
      </c>
      <c r="C3" s="140" t="s">
        <v>2</v>
      </c>
      <c r="D3" s="140"/>
      <c r="E3" s="140"/>
    </row>
    <row r="4" spans="1:5" ht="24">
      <c r="A4" s="140"/>
      <c r="B4" s="140"/>
      <c r="C4" s="90" t="s">
        <v>3</v>
      </c>
      <c r="D4" s="90" t="s">
        <v>73</v>
      </c>
      <c r="E4" s="90" t="s">
        <v>5</v>
      </c>
    </row>
    <row r="5" spans="1:5" ht="12.75">
      <c r="A5" s="90" t="s">
        <v>6</v>
      </c>
      <c r="B5" s="90" t="s">
        <v>7</v>
      </c>
      <c r="C5" s="90" t="s">
        <v>8</v>
      </c>
      <c r="D5" s="90" t="s">
        <v>9</v>
      </c>
      <c r="E5" s="90" t="s">
        <v>10</v>
      </c>
    </row>
    <row r="6" spans="1:5" ht="24">
      <c r="A6" s="90" t="s">
        <v>11</v>
      </c>
      <c r="B6" s="91" t="s">
        <v>149</v>
      </c>
      <c r="C6" s="92">
        <v>0</v>
      </c>
      <c r="D6" s="93">
        <v>20</v>
      </c>
      <c r="E6" s="92">
        <f>SUM(C6*D6)</f>
        <v>0</v>
      </c>
    </row>
    <row r="7" spans="1:5" ht="24">
      <c r="A7" s="90" t="s">
        <v>15</v>
      </c>
      <c r="B7" s="91" t="s">
        <v>150</v>
      </c>
      <c r="C7" s="92">
        <v>0</v>
      </c>
      <c r="D7" s="93">
        <v>20</v>
      </c>
      <c r="E7" s="92">
        <f aca="true" t="shared" si="0" ref="E7:E31">SUM(C7*D7)</f>
        <v>0</v>
      </c>
    </row>
    <row r="8" spans="1:5" ht="24">
      <c r="A8" s="90" t="s">
        <v>17</v>
      </c>
      <c r="B8" s="91" t="s">
        <v>151</v>
      </c>
      <c r="C8" s="92">
        <v>0</v>
      </c>
      <c r="D8" s="93">
        <v>50</v>
      </c>
      <c r="E8" s="92">
        <f t="shared" si="0"/>
        <v>0</v>
      </c>
    </row>
    <row r="9" spans="1:5" ht="36">
      <c r="A9" s="90" t="s">
        <v>19</v>
      </c>
      <c r="B9" s="91" t="s">
        <v>152</v>
      </c>
      <c r="C9" s="92">
        <v>0</v>
      </c>
      <c r="D9" s="93">
        <v>20</v>
      </c>
      <c r="E9" s="92">
        <f t="shared" si="0"/>
        <v>0</v>
      </c>
    </row>
    <row r="10" spans="1:5" ht="12.75">
      <c r="A10" s="90" t="s">
        <v>21</v>
      </c>
      <c r="B10" s="91" t="s">
        <v>153</v>
      </c>
      <c r="C10" s="92">
        <v>0</v>
      </c>
      <c r="D10" s="93">
        <v>30</v>
      </c>
      <c r="E10" s="92">
        <f t="shared" si="0"/>
        <v>0</v>
      </c>
    </row>
    <row r="11" spans="1:5" ht="24">
      <c r="A11" s="90" t="s">
        <v>23</v>
      </c>
      <c r="B11" s="91" t="s">
        <v>154</v>
      </c>
      <c r="C11" s="92">
        <v>0</v>
      </c>
      <c r="D11" s="93">
        <v>10</v>
      </c>
      <c r="E11" s="92">
        <f t="shared" si="0"/>
        <v>0</v>
      </c>
    </row>
    <row r="12" spans="1:5" ht="24">
      <c r="A12" s="90" t="s">
        <v>25</v>
      </c>
      <c r="B12" s="91" t="s">
        <v>155</v>
      </c>
      <c r="C12" s="92">
        <v>0</v>
      </c>
      <c r="D12" s="93">
        <v>3</v>
      </c>
      <c r="E12" s="92">
        <f t="shared" si="0"/>
        <v>0</v>
      </c>
    </row>
    <row r="13" spans="1:5" ht="24">
      <c r="A13" s="90" t="s">
        <v>27</v>
      </c>
      <c r="B13" s="91" t="s">
        <v>156</v>
      </c>
      <c r="C13" s="92">
        <v>0</v>
      </c>
      <c r="D13" s="93">
        <v>5</v>
      </c>
      <c r="E13" s="92">
        <f t="shared" si="0"/>
        <v>0</v>
      </c>
    </row>
    <row r="14" spans="1:5" ht="36">
      <c r="A14" s="90" t="s">
        <v>29</v>
      </c>
      <c r="B14" s="91" t="s">
        <v>157</v>
      </c>
      <c r="C14" s="92">
        <v>0</v>
      </c>
      <c r="D14" s="93">
        <v>10</v>
      </c>
      <c r="E14" s="92">
        <f t="shared" si="0"/>
        <v>0</v>
      </c>
    </row>
    <row r="15" spans="1:5" ht="12.75">
      <c r="A15" s="90" t="s">
        <v>31</v>
      </c>
      <c r="B15" s="91" t="s">
        <v>158</v>
      </c>
      <c r="C15" s="92">
        <v>0</v>
      </c>
      <c r="D15" s="93">
        <v>50</v>
      </c>
      <c r="E15" s="92">
        <f t="shared" si="0"/>
        <v>0</v>
      </c>
    </row>
    <row r="16" spans="1:5" ht="24">
      <c r="A16" s="90" t="s">
        <v>32</v>
      </c>
      <c r="B16" s="91" t="s">
        <v>159</v>
      </c>
      <c r="C16" s="94">
        <v>0</v>
      </c>
      <c r="D16" s="93">
        <v>40</v>
      </c>
      <c r="E16" s="92">
        <f t="shared" si="0"/>
        <v>0</v>
      </c>
    </row>
    <row r="17" spans="1:5" ht="24">
      <c r="A17" s="90" t="s">
        <v>56</v>
      </c>
      <c r="B17" s="91" t="s">
        <v>160</v>
      </c>
      <c r="C17" s="94">
        <v>0</v>
      </c>
      <c r="D17" s="93">
        <v>50</v>
      </c>
      <c r="E17" s="92">
        <f t="shared" si="0"/>
        <v>0</v>
      </c>
    </row>
    <row r="18" spans="1:5" ht="12.75">
      <c r="A18" s="90" t="s">
        <v>57</v>
      </c>
      <c r="B18" s="91" t="s">
        <v>161</v>
      </c>
      <c r="C18" s="94">
        <v>0</v>
      </c>
      <c r="D18" s="93">
        <v>20</v>
      </c>
      <c r="E18" s="92">
        <f t="shared" si="0"/>
        <v>0</v>
      </c>
    </row>
    <row r="19" spans="1:5" ht="12.75">
      <c r="A19" s="90" t="s">
        <v>58</v>
      </c>
      <c r="B19" s="91" t="s">
        <v>162</v>
      </c>
      <c r="C19" s="94">
        <v>0</v>
      </c>
      <c r="D19" s="93">
        <v>12</v>
      </c>
      <c r="E19" s="92">
        <f t="shared" si="0"/>
        <v>0</v>
      </c>
    </row>
    <row r="20" spans="1:5" ht="36">
      <c r="A20" s="90" t="s">
        <v>59</v>
      </c>
      <c r="B20" s="91" t="s">
        <v>163</v>
      </c>
      <c r="C20" s="94">
        <v>0</v>
      </c>
      <c r="D20" s="93">
        <v>10</v>
      </c>
      <c r="E20" s="92">
        <f t="shared" si="0"/>
        <v>0</v>
      </c>
    </row>
    <row r="21" spans="1:5" ht="24">
      <c r="A21" s="90" t="s">
        <v>60</v>
      </c>
      <c r="B21" s="91" t="s">
        <v>164</v>
      </c>
      <c r="C21" s="94">
        <v>0</v>
      </c>
      <c r="D21" s="93">
        <v>40</v>
      </c>
      <c r="E21" s="92">
        <f t="shared" si="0"/>
        <v>0</v>
      </c>
    </row>
    <row r="22" spans="1:5" ht="24">
      <c r="A22" s="90" t="s">
        <v>61</v>
      </c>
      <c r="B22" s="91" t="s">
        <v>165</v>
      </c>
      <c r="C22" s="94">
        <v>0</v>
      </c>
      <c r="D22" s="93">
        <v>5</v>
      </c>
      <c r="E22" s="92">
        <f t="shared" si="0"/>
        <v>0</v>
      </c>
    </row>
    <row r="23" spans="1:5" ht="24">
      <c r="A23" s="90" t="s">
        <v>62</v>
      </c>
      <c r="B23" s="91" t="s">
        <v>166</v>
      </c>
      <c r="C23" s="94">
        <v>0</v>
      </c>
      <c r="D23" s="93">
        <v>10</v>
      </c>
      <c r="E23" s="92">
        <f t="shared" si="0"/>
        <v>0</v>
      </c>
    </row>
    <row r="24" spans="1:5" ht="24">
      <c r="A24" s="90" t="s">
        <v>63</v>
      </c>
      <c r="B24" s="91" t="s">
        <v>167</v>
      </c>
      <c r="C24" s="94">
        <v>0</v>
      </c>
      <c r="D24" s="93">
        <v>30</v>
      </c>
      <c r="E24" s="92">
        <f t="shared" si="0"/>
        <v>0</v>
      </c>
    </row>
    <row r="25" spans="1:5" ht="24">
      <c r="A25" s="90" t="s">
        <v>64</v>
      </c>
      <c r="B25" s="91" t="s">
        <v>168</v>
      </c>
      <c r="C25" s="94">
        <v>0</v>
      </c>
      <c r="D25" s="93">
        <v>45</v>
      </c>
      <c r="E25" s="92">
        <f t="shared" si="0"/>
        <v>0</v>
      </c>
    </row>
    <row r="26" spans="1:5" ht="36">
      <c r="A26" s="90" t="s">
        <v>65</v>
      </c>
      <c r="B26" s="91" t="s">
        <v>169</v>
      </c>
      <c r="C26" s="94">
        <v>0</v>
      </c>
      <c r="D26" s="93">
        <v>40</v>
      </c>
      <c r="E26" s="92">
        <f t="shared" si="0"/>
        <v>0</v>
      </c>
    </row>
    <row r="27" spans="1:5" ht="12.75">
      <c r="A27" s="90" t="s">
        <v>66</v>
      </c>
      <c r="B27" s="91" t="s">
        <v>170</v>
      </c>
      <c r="C27" s="94">
        <v>0</v>
      </c>
      <c r="D27" s="93">
        <v>15</v>
      </c>
      <c r="E27" s="92">
        <f t="shared" si="0"/>
        <v>0</v>
      </c>
    </row>
    <row r="28" spans="1:5" ht="24">
      <c r="A28" s="90" t="s">
        <v>67</v>
      </c>
      <c r="B28" s="91" t="s">
        <v>171</v>
      </c>
      <c r="C28" s="94">
        <v>0</v>
      </c>
      <c r="D28" s="93">
        <v>36</v>
      </c>
      <c r="E28" s="92">
        <f t="shared" si="0"/>
        <v>0</v>
      </c>
    </row>
    <row r="29" spans="1:5" ht="24">
      <c r="A29" s="90" t="s">
        <v>68</v>
      </c>
      <c r="B29" s="91" t="s">
        <v>172</v>
      </c>
      <c r="C29" s="94">
        <v>0</v>
      </c>
      <c r="D29" s="93">
        <v>10</v>
      </c>
      <c r="E29" s="92">
        <f t="shared" si="0"/>
        <v>0</v>
      </c>
    </row>
    <row r="30" spans="1:5" ht="12.75">
      <c r="A30" s="90" t="s">
        <v>69</v>
      </c>
      <c r="B30" s="91" t="s">
        <v>173</v>
      </c>
      <c r="C30" s="92">
        <v>0</v>
      </c>
      <c r="D30" s="93">
        <v>10</v>
      </c>
      <c r="E30" s="92">
        <f t="shared" si="0"/>
        <v>0</v>
      </c>
    </row>
    <row r="31" spans="1:5" ht="24">
      <c r="A31" s="90" t="s">
        <v>70</v>
      </c>
      <c r="B31" s="91" t="s">
        <v>174</v>
      </c>
      <c r="C31" s="92">
        <v>0</v>
      </c>
      <c r="D31" s="93">
        <v>40</v>
      </c>
      <c r="E31" s="92">
        <f t="shared" si="0"/>
        <v>0</v>
      </c>
    </row>
    <row r="32" spans="1:5" ht="12.75">
      <c r="A32" s="95"/>
      <c r="B32" s="95"/>
      <c r="C32" s="137" t="s">
        <v>175</v>
      </c>
      <c r="D32" s="137"/>
      <c r="E32" s="96">
        <f>SUM(E6:E31)</f>
        <v>0</v>
      </c>
    </row>
    <row r="33" spans="1:5" ht="12.75">
      <c r="A33" s="95"/>
      <c r="B33" s="95"/>
      <c r="C33" s="137" t="s">
        <v>176</v>
      </c>
      <c r="D33" s="137"/>
      <c r="E33" s="96">
        <f>E32*0.23</f>
        <v>0</v>
      </c>
    </row>
    <row r="34" spans="3:5" ht="12.75">
      <c r="C34" s="137" t="s">
        <v>177</v>
      </c>
      <c r="D34" s="137"/>
      <c r="E34" s="96">
        <f>E32*1.23</f>
        <v>0</v>
      </c>
    </row>
  </sheetData>
  <sheetProtection/>
  <mergeCells count="8">
    <mergeCell ref="C33:D33"/>
    <mergeCell ref="C34:D34"/>
    <mergeCell ref="A1:E1"/>
    <mergeCell ref="A2:E2"/>
    <mergeCell ref="A3:A4"/>
    <mergeCell ref="B3:B4"/>
    <mergeCell ref="C3:E3"/>
    <mergeCell ref="C32:D32"/>
  </mergeCells>
  <printOptions/>
  <pageMargins left="1.535433070866142" right="0.15748031496062992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C1">
      <selection activeCell="A2" sqref="A2:F17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12.7109375" style="1" customWidth="1"/>
    <col min="4" max="5" width="9.140625" style="1" customWidth="1"/>
    <col min="6" max="6" width="14.421875" style="1" customWidth="1"/>
    <col min="7" max="7" width="13.28125" style="78" customWidth="1"/>
    <col min="8" max="8" width="13.8515625" style="1" customWidth="1"/>
    <col min="9" max="9" width="10.140625" style="1" bestFit="1" customWidth="1"/>
    <col min="10" max="16384" width="9.140625" style="1" customWidth="1"/>
  </cols>
  <sheetData>
    <row r="1" spans="1:5" ht="15">
      <c r="A1" s="138" t="s">
        <v>205</v>
      </c>
      <c r="B1" s="138"/>
      <c r="C1" s="138"/>
      <c r="D1" s="138"/>
      <c r="E1" s="138"/>
    </row>
    <row r="2" spans="1:6" ht="15">
      <c r="A2" s="97" t="s">
        <v>203</v>
      </c>
      <c r="B2" s="97"/>
      <c r="C2" s="97"/>
      <c r="D2" s="97"/>
      <c r="E2" s="97"/>
      <c r="F2" s="97"/>
    </row>
    <row r="3" spans="1:6" ht="15.75">
      <c r="A3" s="125" t="s">
        <v>123</v>
      </c>
      <c r="B3" s="125"/>
      <c r="C3" s="125"/>
      <c r="D3" s="125"/>
      <c r="E3" s="125"/>
      <c r="F3" s="125"/>
    </row>
    <row r="4" spans="1:6" ht="15.75">
      <c r="A4" s="125" t="s">
        <v>195</v>
      </c>
      <c r="B4" s="125"/>
      <c r="C4" s="125"/>
      <c r="D4" s="125"/>
      <c r="E4" s="125"/>
      <c r="F4" s="125"/>
    </row>
    <row r="5" spans="1:6" ht="15.75" customHeight="1">
      <c r="A5" s="29"/>
      <c r="B5" s="122" t="s">
        <v>198</v>
      </c>
      <c r="C5" s="123"/>
      <c r="D5" s="123"/>
      <c r="E5" s="124"/>
      <c r="F5" s="67">
        <v>0</v>
      </c>
    </row>
    <row r="6" spans="1:6" ht="15">
      <c r="A6" s="29"/>
      <c r="B6" s="119" t="s">
        <v>127</v>
      </c>
      <c r="C6" s="120"/>
      <c r="D6" s="120"/>
      <c r="E6" s="121"/>
      <c r="F6" s="67">
        <f>SUM(F5*0.23)</f>
        <v>0</v>
      </c>
    </row>
    <row r="7" spans="1:8" ht="15">
      <c r="A7" s="29"/>
      <c r="B7" s="119" t="s">
        <v>84</v>
      </c>
      <c r="C7" s="120"/>
      <c r="D7" s="120"/>
      <c r="E7" s="121"/>
      <c r="F7" s="67">
        <f>F5*1.23</f>
        <v>0</v>
      </c>
      <c r="H7" s="78"/>
    </row>
    <row r="8" spans="2:6" ht="12.75">
      <c r="B8" s="135"/>
      <c r="C8" s="135"/>
      <c r="D8" s="135"/>
      <c r="E8" s="135"/>
      <c r="F8" s="71"/>
    </row>
    <row r="9" spans="1:6" ht="15.75">
      <c r="A9" s="125" t="s">
        <v>123</v>
      </c>
      <c r="B9" s="125"/>
      <c r="C9" s="125"/>
      <c r="D9" s="125"/>
      <c r="E9" s="125"/>
      <c r="F9" s="125"/>
    </row>
    <row r="10" spans="1:6" ht="15.75">
      <c r="A10" s="125" t="s">
        <v>196</v>
      </c>
      <c r="B10" s="125"/>
      <c r="C10" s="125"/>
      <c r="D10" s="125"/>
      <c r="E10" s="125"/>
      <c r="F10" s="125"/>
    </row>
    <row r="11" spans="1:6" ht="15.75" customHeight="1">
      <c r="A11" s="29"/>
      <c r="B11" s="122" t="s">
        <v>199</v>
      </c>
      <c r="C11" s="123"/>
      <c r="D11" s="123"/>
      <c r="E11" s="124"/>
      <c r="F11" s="67">
        <v>0</v>
      </c>
    </row>
    <row r="12" spans="1:6" ht="15">
      <c r="A12" s="29"/>
      <c r="B12" s="119" t="s">
        <v>127</v>
      </c>
      <c r="C12" s="120"/>
      <c r="D12" s="120"/>
      <c r="E12" s="121"/>
      <c r="F12" s="67">
        <f>SUM(F11*0.23)</f>
        <v>0</v>
      </c>
    </row>
    <row r="13" spans="1:8" ht="15">
      <c r="A13" s="29"/>
      <c r="B13" s="119" t="s">
        <v>84</v>
      </c>
      <c r="C13" s="120"/>
      <c r="D13" s="120"/>
      <c r="E13" s="121"/>
      <c r="F13" s="67">
        <f>SUM(F11+F12)</f>
        <v>0</v>
      </c>
      <c r="H13" s="78"/>
    </row>
    <row r="14" spans="5:6" ht="12.75">
      <c r="E14" s="88"/>
      <c r="F14" s="71"/>
    </row>
    <row r="15" spans="1:6" ht="15.75" customHeight="1">
      <c r="A15" s="29"/>
      <c r="B15" s="122" t="s">
        <v>204</v>
      </c>
      <c r="C15" s="123"/>
      <c r="D15" s="123"/>
      <c r="E15" s="124"/>
      <c r="F15" s="67">
        <f>SUM(F5+F11)</f>
        <v>0</v>
      </c>
    </row>
    <row r="16" spans="1:6" ht="15">
      <c r="A16" s="29"/>
      <c r="B16" s="119" t="s">
        <v>127</v>
      </c>
      <c r="C16" s="120"/>
      <c r="D16" s="120"/>
      <c r="E16" s="121"/>
      <c r="F16" s="67">
        <f>SUM(F15*0.23)</f>
        <v>0</v>
      </c>
    </row>
    <row r="17" spans="1:8" ht="15">
      <c r="A17" s="29"/>
      <c r="B17" s="119" t="s">
        <v>84</v>
      </c>
      <c r="C17" s="120"/>
      <c r="D17" s="120"/>
      <c r="E17" s="121"/>
      <c r="F17" s="67">
        <f>SUM(F15:F16)</f>
        <v>0</v>
      </c>
      <c r="H17" s="78"/>
    </row>
    <row r="19" spans="1:10" s="78" customFormat="1" ht="12.75">
      <c r="A19" s="1"/>
      <c r="B19" s="1"/>
      <c r="C19" s="1"/>
      <c r="D19" s="1"/>
      <c r="E19" s="1"/>
      <c r="F19" s="71"/>
      <c r="H19" s="1"/>
      <c r="I19" s="1"/>
      <c r="J19" s="1"/>
    </row>
  </sheetData>
  <sheetProtection/>
  <mergeCells count="16">
    <mergeCell ref="B17:E17"/>
    <mergeCell ref="A1:E1"/>
    <mergeCell ref="B11:E11"/>
    <mergeCell ref="B12:E12"/>
    <mergeCell ref="B13:E13"/>
    <mergeCell ref="B15:E15"/>
    <mergeCell ref="B16:E16"/>
    <mergeCell ref="B8:E8"/>
    <mergeCell ref="A9:F9"/>
    <mergeCell ref="A10:F10"/>
    <mergeCell ref="B5:E5"/>
    <mergeCell ref="B6:E6"/>
    <mergeCell ref="B7:E7"/>
    <mergeCell ref="A2:F2"/>
    <mergeCell ref="A3:F3"/>
    <mergeCell ref="A4:F4"/>
  </mergeCells>
  <printOptions/>
  <pageMargins left="1.53543307086614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A27" sqref="A27:D2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9.421875" style="26" customWidth="1"/>
    <col min="4" max="16384" width="9.140625" style="1" customWidth="1"/>
  </cols>
  <sheetData>
    <row r="1" spans="1:6" ht="15">
      <c r="A1" s="97" t="s">
        <v>35</v>
      </c>
      <c r="B1" s="97"/>
      <c r="C1" s="97"/>
      <c r="D1" s="97"/>
      <c r="E1" s="97"/>
      <c r="F1" s="97"/>
    </row>
    <row r="2" spans="1:6" ht="42.75" customHeight="1">
      <c r="A2" s="102" t="s">
        <v>36</v>
      </c>
      <c r="B2" s="102"/>
      <c r="C2" s="102"/>
      <c r="D2" s="102"/>
      <c r="E2" s="102"/>
      <c r="F2" s="13"/>
    </row>
    <row r="3" spans="1:5" ht="12.75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4" t="s">
        <v>11</v>
      </c>
      <c r="B6" s="9" t="s">
        <v>12</v>
      </c>
      <c r="C6" s="47"/>
      <c r="D6" s="47"/>
      <c r="E6" s="54"/>
    </row>
    <row r="7" spans="1:5" ht="12.75">
      <c r="A7" s="5"/>
      <c r="B7" s="20" t="s">
        <v>39</v>
      </c>
      <c r="C7" s="48">
        <v>0</v>
      </c>
      <c r="D7" s="48">
        <v>3</v>
      </c>
      <c r="E7" s="55">
        <f>C7*D7</f>
        <v>0</v>
      </c>
    </row>
    <row r="8" spans="1:5" ht="12.75">
      <c r="A8" s="6"/>
      <c r="B8" s="11" t="s">
        <v>40</v>
      </c>
      <c r="C8" s="48">
        <v>0</v>
      </c>
      <c r="D8" s="48">
        <v>3</v>
      </c>
      <c r="E8" s="55">
        <f>C8*D8</f>
        <v>0</v>
      </c>
    </row>
    <row r="9" spans="1:5" ht="12.75">
      <c r="A9" s="4" t="s">
        <v>15</v>
      </c>
      <c r="B9" s="9" t="s">
        <v>16</v>
      </c>
      <c r="C9" s="47"/>
      <c r="D9" s="47"/>
      <c r="E9" s="54"/>
    </row>
    <row r="10" spans="1:5" ht="12.75">
      <c r="A10" s="5"/>
      <c r="B10" s="20" t="s">
        <v>39</v>
      </c>
      <c r="C10" s="48">
        <v>0</v>
      </c>
      <c r="D10" s="48">
        <v>2</v>
      </c>
      <c r="E10" s="55">
        <f>C10*D10</f>
        <v>0</v>
      </c>
    </row>
    <row r="11" spans="1:5" ht="12.75">
      <c r="A11" s="6"/>
      <c r="B11" s="11" t="s">
        <v>41</v>
      </c>
      <c r="C11" s="48">
        <v>0</v>
      </c>
      <c r="D11" s="48">
        <v>2</v>
      </c>
      <c r="E11" s="55">
        <f>C11*D11</f>
        <v>0</v>
      </c>
    </row>
    <row r="12" spans="1:5" ht="12.75">
      <c r="A12" s="4" t="s">
        <v>17</v>
      </c>
      <c r="B12" s="9" t="s">
        <v>37</v>
      </c>
      <c r="C12" s="47"/>
      <c r="D12" s="47"/>
      <c r="E12" s="54"/>
    </row>
    <row r="13" spans="1:5" ht="12.75">
      <c r="A13" s="6"/>
      <c r="B13" s="20" t="s">
        <v>39</v>
      </c>
      <c r="C13" s="49">
        <v>0</v>
      </c>
      <c r="D13" s="49">
        <v>2</v>
      </c>
      <c r="E13" s="55">
        <f>C13*D13</f>
        <v>0</v>
      </c>
    </row>
    <row r="14" spans="1:5" ht="12.75">
      <c r="A14" s="4" t="s">
        <v>19</v>
      </c>
      <c r="B14" s="9" t="s">
        <v>20</v>
      </c>
      <c r="C14" s="47"/>
      <c r="D14" s="47"/>
      <c r="E14" s="54"/>
    </row>
    <row r="15" spans="1:5" ht="12.75">
      <c r="A15" s="6"/>
      <c r="B15" s="20" t="s">
        <v>39</v>
      </c>
      <c r="C15" s="49">
        <v>0</v>
      </c>
      <c r="D15" s="49">
        <v>2</v>
      </c>
      <c r="E15" s="55">
        <f>C15*D15</f>
        <v>0</v>
      </c>
    </row>
    <row r="16" spans="1:5" ht="12.75">
      <c r="A16" s="4" t="s">
        <v>21</v>
      </c>
      <c r="B16" s="9" t="s">
        <v>22</v>
      </c>
      <c r="C16" s="47"/>
      <c r="D16" s="47"/>
      <c r="E16" s="54"/>
    </row>
    <row r="17" spans="1:5" ht="12.75">
      <c r="A17" s="6"/>
      <c r="B17" s="20" t="s">
        <v>39</v>
      </c>
      <c r="C17" s="49">
        <v>0</v>
      </c>
      <c r="D17" s="49">
        <v>2</v>
      </c>
      <c r="E17" s="55">
        <f>C17*D17</f>
        <v>0</v>
      </c>
    </row>
    <row r="18" spans="1:5" ht="12.75">
      <c r="A18" s="4" t="s">
        <v>23</v>
      </c>
      <c r="B18" s="9" t="s">
        <v>24</v>
      </c>
      <c r="C18" s="47"/>
      <c r="D18" s="47"/>
      <c r="E18" s="54"/>
    </row>
    <row r="19" spans="1:5" ht="12.75">
      <c r="A19" s="6"/>
      <c r="B19" s="20" t="s">
        <v>39</v>
      </c>
      <c r="C19" s="49">
        <v>0</v>
      </c>
      <c r="D19" s="49">
        <v>2</v>
      </c>
      <c r="E19" s="55">
        <f>C19*D19</f>
        <v>0</v>
      </c>
    </row>
    <row r="20" spans="1:5" ht="24">
      <c r="A20" s="4" t="s">
        <v>25</v>
      </c>
      <c r="B20" s="9" t="s">
        <v>26</v>
      </c>
      <c r="C20" s="47"/>
      <c r="D20" s="47"/>
      <c r="E20" s="54"/>
    </row>
    <row r="21" spans="1:5" ht="12.75">
      <c r="A21" s="6"/>
      <c r="B21" s="20" t="s">
        <v>39</v>
      </c>
      <c r="C21" s="49">
        <v>0</v>
      </c>
      <c r="D21" s="49">
        <v>2</v>
      </c>
      <c r="E21" s="55">
        <f>C21*D21</f>
        <v>0</v>
      </c>
    </row>
    <row r="22" spans="1:5" ht="12.75">
      <c r="A22" s="4" t="s">
        <v>27</v>
      </c>
      <c r="B22" s="9" t="s">
        <v>28</v>
      </c>
      <c r="C22" s="47"/>
      <c r="D22" s="47"/>
      <c r="E22" s="54"/>
    </row>
    <row r="23" spans="1:5" ht="12.75">
      <c r="A23" s="6"/>
      <c r="B23" s="20" t="s">
        <v>39</v>
      </c>
      <c r="C23" s="49">
        <v>0</v>
      </c>
      <c r="D23" s="49">
        <v>1</v>
      </c>
      <c r="E23" s="55">
        <f>C23*D23</f>
        <v>0</v>
      </c>
    </row>
    <row r="24" spans="1:5" ht="24">
      <c r="A24" s="4" t="s">
        <v>29</v>
      </c>
      <c r="B24" s="9" t="s">
        <v>30</v>
      </c>
      <c r="C24" s="47"/>
      <c r="D24" s="54"/>
      <c r="E24" s="54"/>
    </row>
    <row r="25" spans="1:5" ht="12.75">
      <c r="A25" s="6"/>
      <c r="B25" s="20" t="s">
        <v>39</v>
      </c>
      <c r="C25" s="49">
        <v>0</v>
      </c>
      <c r="D25" s="49">
        <v>0.5</v>
      </c>
      <c r="E25" s="55">
        <f>C25*D25</f>
        <v>0</v>
      </c>
    </row>
    <row r="26" spans="1:5" ht="12.75">
      <c r="A26" s="18" t="s">
        <v>31</v>
      </c>
      <c r="B26" s="8" t="s">
        <v>124</v>
      </c>
      <c r="C26" s="53">
        <v>0</v>
      </c>
      <c r="D26" s="53">
        <v>1</v>
      </c>
      <c r="E26" s="51">
        <f>C26*D26</f>
        <v>0</v>
      </c>
    </row>
    <row r="27" spans="1:5" ht="12.75" customHeight="1">
      <c r="A27" s="99" t="s">
        <v>38</v>
      </c>
      <c r="B27" s="100"/>
      <c r="C27" s="100"/>
      <c r="D27" s="100"/>
      <c r="E27" s="51">
        <f>SUM(E7:E26)</f>
        <v>0</v>
      </c>
    </row>
  </sheetData>
  <sheetProtection/>
  <mergeCells count="6">
    <mergeCell ref="A1:F1"/>
    <mergeCell ref="A2:E2"/>
    <mergeCell ref="A27:D27"/>
    <mergeCell ref="A3:A4"/>
    <mergeCell ref="B3:B4"/>
    <mergeCell ref="C3:E3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27" sqref="A27:D27"/>
    </sheetView>
  </sheetViews>
  <sheetFormatPr defaultColWidth="9.140625" defaultRowHeight="12.75"/>
  <cols>
    <col min="2" max="2" width="44.421875" style="0" customWidth="1"/>
    <col min="3" max="3" width="9.57421875" style="25" customWidth="1"/>
  </cols>
  <sheetData>
    <row r="1" spans="1:5" ht="15">
      <c r="A1" s="97" t="s">
        <v>104</v>
      </c>
      <c r="B1" s="97"/>
      <c r="C1" s="97"/>
      <c r="D1" s="97"/>
      <c r="E1" s="97"/>
    </row>
    <row r="2" spans="1:5" ht="39.75" customHeight="1">
      <c r="A2" s="104" t="s">
        <v>105</v>
      </c>
      <c r="B2" s="104"/>
      <c r="C2" s="104"/>
      <c r="D2" s="104"/>
      <c r="E2" s="104"/>
    </row>
    <row r="3" spans="1:5" ht="13.5" customHeight="1">
      <c r="A3" s="105" t="s">
        <v>0</v>
      </c>
      <c r="B3" s="105" t="s">
        <v>1</v>
      </c>
      <c r="C3" s="99" t="s">
        <v>2</v>
      </c>
      <c r="D3" s="100"/>
      <c r="E3" s="101"/>
    </row>
    <row r="4" spans="1:5" ht="24">
      <c r="A4" s="106"/>
      <c r="B4" s="106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22" t="s">
        <v>11</v>
      </c>
      <c r="B6" s="19" t="s">
        <v>12</v>
      </c>
      <c r="C6" s="12"/>
      <c r="D6" s="12"/>
      <c r="E6" s="9"/>
    </row>
    <row r="7" spans="1:5" ht="12.75">
      <c r="A7" s="23"/>
      <c r="B7" s="20" t="s">
        <v>39</v>
      </c>
      <c r="C7" s="48">
        <v>0</v>
      </c>
      <c r="D7" s="48">
        <v>2</v>
      </c>
      <c r="E7" s="55">
        <f>C7*D7</f>
        <v>0</v>
      </c>
    </row>
    <row r="8" spans="1:5" ht="12.75">
      <c r="A8" s="24"/>
      <c r="B8" s="21" t="s">
        <v>40</v>
      </c>
      <c r="C8" s="48">
        <v>0</v>
      </c>
      <c r="D8" s="48">
        <v>2</v>
      </c>
      <c r="E8" s="55">
        <f>C8*D8</f>
        <v>0</v>
      </c>
    </row>
    <row r="9" spans="1:5" ht="17.25" customHeight="1">
      <c r="A9" s="22" t="s">
        <v>15</v>
      </c>
      <c r="B9" s="19" t="s">
        <v>16</v>
      </c>
      <c r="C9" s="47"/>
      <c r="D9" s="47"/>
      <c r="E9" s="54"/>
    </row>
    <row r="10" spans="1:5" ht="12.75">
      <c r="A10" s="23"/>
      <c r="B10" s="20" t="s">
        <v>39</v>
      </c>
      <c r="C10" s="48">
        <v>0</v>
      </c>
      <c r="D10" s="48">
        <v>2</v>
      </c>
      <c r="E10" s="55">
        <f>C10*D10</f>
        <v>0</v>
      </c>
    </row>
    <row r="11" spans="1:5" ht="12.75">
      <c r="A11" s="24"/>
      <c r="B11" s="21" t="s">
        <v>41</v>
      </c>
      <c r="C11" s="49">
        <v>0</v>
      </c>
      <c r="D11" s="49">
        <v>2</v>
      </c>
      <c r="E11" s="55">
        <f>C11*D11</f>
        <v>0</v>
      </c>
    </row>
    <row r="12" spans="1:5" ht="24">
      <c r="A12" s="22" t="s">
        <v>17</v>
      </c>
      <c r="B12" s="19" t="s">
        <v>18</v>
      </c>
      <c r="C12" s="47"/>
      <c r="D12" s="47"/>
      <c r="E12" s="54"/>
    </row>
    <row r="13" spans="1:5" ht="12.75">
      <c r="A13" s="24"/>
      <c r="B13" s="20" t="s">
        <v>39</v>
      </c>
      <c r="C13" s="49">
        <v>0</v>
      </c>
      <c r="D13" s="49">
        <v>1</v>
      </c>
      <c r="E13" s="55">
        <f>C13*D13</f>
        <v>0</v>
      </c>
    </row>
    <row r="14" spans="1:5" ht="12.75">
      <c r="A14" s="22" t="s">
        <v>19</v>
      </c>
      <c r="B14" s="19" t="s">
        <v>20</v>
      </c>
      <c r="C14" s="47"/>
      <c r="D14" s="47"/>
      <c r="E14" s="54"/>
    </row>
    <row r="15" spans="1:5" ht="12.75">
      <c r="A15" s="24"/>
      <c r="B15" s="21" t="s">
        <v>13</v>
      </c>
      <c r="C15" s="49">
        <v>0</v>
      </c>
      <c r="D15" s="49">
        <v>1</v>
      </c>
      <c r="E15" s="55">
        <f>C15*D15</f>
        <v>0</v>
      </c>
    </row>
    <row r="16" spans="1:5" ht="12.75">
      <c r="A16" s="22" t="s">
        <v>21</v>
      </c>
      <c r="B16" s="19" t="s">
        <v>22</v>
      </c>
      <c r="C16" s="47"/>
      <c r="D16" s="47"/>
      <c r="E16" s="54"/>
    </row>
    <row r="17" spans="1:5" ht="12.75">
      <c r="A17" s="24"/>
      <c r="B17" s="20" t="s">
        <v>39</v>
      </c>
      <c r="C17" s="49">
        <v>0</v>
      </c>
      <c r="D17" s="49">
        <v>1</v>
      </c>
      <c r="E17" s="55">
        <f>C17*D17</f>
        <v>0</v>
      </c>
    </row>
    <row r="18" spans="1:5" ht="12.75">
      <c r="A18" s="22" t="s">
        <v>23</v>
      </c>
      <c r="B18" s="19" t="s">
        <v>24</v>
      </c>
      <c r="C18" s="47"/>
      <c r="D18" s="47"/>
      <c r="E18" s="54"/>
    </row>
    <row r="19" spans="1:5" ht="12.75">
      <c r="A19" s="24"/>
      <c r="B19" s="20" t="s">
        <v>39</v>
      </c>
      <c r="C19" s="49">
        <v>0</v>
      </c>
      <c r="D19" s="49">
        <v>2</v>
      </c>
      <c r="E19" s="55">
        <f>C19*D19</f>
        <v>0</v>
      </c>
    </row>
    <row r="20" spans="1:5" ht="24">
      <c r="A20" s="22" t="s">
        <v>25</v>
      </c>
      <c r="B20" s="19" t="s">
        <v>26</v>
      </c>
      <c r="C20" s="47"/>
      <c r="D20" s="47"/>
      <c r="E20" s="54"/>
    </row>
    <row r="21" spans="1:5" ht="12.75">
      <c r="A21" s="24"/>
      <c r="B21" s="20" t="s">
        <v>39</v>
      </c>
      <c r="C21" s="49">
        <v>0</v>
      </c>
      <c r="D21" s="49">
        <v>2</v>
      </c>
      <c r="E21" s="55">
        <f>C21*D21</f>
        <v>0</v>
      </c>
    </row>
    <row r="22" spans="1:5" ht="12.75">
      <c r="A22" s="22" t="s">
        <v>27</v>
      </c>
      <c r="B22" s="19" t="s">
        <v>28</v>
      </c>
      <c r="C22" s="47"/>
      <c r="D22" s="47"/>
      <c r="E22" s="54"/>
    </row>
    <row r="23" spans="1:5" ht="12.75">
      <c r="A23" s="24"/>
      <c r="B23" s="20" t="s">
        <v>39</v>
      </c>
      <c r="C23" s="49">
        <v>0</v>
      </c>
      <c r="D23" s="49">
        <v>1</v>
      </c>
      <c r="E23" s="55">
        <f>C23*D23</f>
        <v>0</v>
      </c>
    </row>
    <row r="24" spans="1:5" ht="24">
      <c r="A24" s="22" t="s">
        <v>29</v>
      </c>
      <c r="B24" s="19" t="s">
        <v>30</v>
      </c>
      <c r="C24" s="47"/>
      <c r="D24" s="47"/>
      <c r="E24" s="54"/>
    </row>
    <row r="25" spans="1:5" ht="12.75">
      <c r="A25" s="24"/>
      <c r="B25" s="20" t="s">
        <v>39</v>
      </c>
      <c r="C25" s="49">
        <v>0</v>
      </c>
      <c r="D25" s="49">
        <v>0.5</v>
      </c>
      <c r="E25" s="55">
        <f>C25*D25</f>
        <v>0</v>
      </c>
    </row>
    <row r="26" spans="1:5" ht="12.75">
      <c r="A26" s="18" t="s">
        <v>31</v>
      </c>
      <c r="B26" s="50" t="s">
        <v>124</v>
      </c>
      <c r="C26" s="53">
        <v>0</v>
      </c>
      <c r="D26" s="52">
        <v>1</v>
      </c>
      <c r="E26" s="51">
        <f>C26*D26</f>
        <v>0</v>
      </c>
    </row>
    <row r="27" spans="1:5" ht="13.5" customHeight="1">
      <c r="A27" s="99" t="s">
        <v>38</v>
      </c>
      <c r="B27" s="100"/>
      <c r="C27" s="100"/>
      <c r="D27" s="101"/>
      <c r="E27" s="51">
        <f>SUM(E7:E26)</f>
        <v>0</v>
      </c>
    </row>
  </sheetData>
  <sheetProtection/>
  <mergeCells count="6">
    <mergeCell ref="A1:E1"/>
    <mergeCell ref="A2:E2"/>
    <mergeCell ref="A27:D27"/>
    <mergeCell ref="A3:A4"/>
    <mergeCell ref="B3:B4"/>
    <mergeCell ref="C3:E3"/>
  </mergeCells>
  <printOptions/>
  <pageMargins left="1.53543307086614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25" sqref="A25:D25"/>
    </sheetView>
  </sheetViews>
  <sheetFormatPr defaultColWidth="9.140625" defaultRowHeight="12.75"/>
  <cols>
    <col min="2" max="2" width="43.8515625" style="0" customWidth="1"/>
    <col min="3" max="3" width="9.7109375" style="25" customWidth="1"/>
    <col min="4" max="5" width="9.140625" style="25" customWidth="1"/>
  </cols>
  <sheetData>
    <row r="1" spans="1:5" ht="15">
      <c r="A1" s="97" t="s">
        <v>106</v>
      </c>
      <c r="B1" s="97"/>
      <c r="C1" s="97"/>
      <c r="D1" s="97"/>
      <c r="E1" s="97"/>
    </row>
    <row r="2" spans="1:5" ht="31.5" customHeight="1">
      <c r="A2" s="98" t="s">
        <v>107</v>
      </c>
      <c r="B2" s="98"/>
      <c r="C2" s="98"/>
      <c r="D2" s="98"/>
      <c r="E2" s="98"/>
    </row>
    <row r="3" spans="1:5" ht="12.75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22" t="s">
        <v>11</v>
      </c>
      <c r="B6" s="9" t="s">
        <v>12</v>
      </c>
      <c r="C6" s="12"/>
      <c r="D6" s="12"/>
      <c r="E6" s="12"/>
    </row>
    <row r="7" spans="1:5" ht="13.5" customHeight="1">
      <c r="A7" s="23"/>
      <c r="B7" s="10" t="s">
        <v>42</v>
      </c>
      <c r="C7" s="48">
        <v>0</v>
      </c>
      <c r="D7" s="48">
        <v>0.5</v>
      </c>
      <c r="E7" s="48">
        <f>C7*D7</f>
        <v>0</v>
      </c>
    </row>
    <row r="8" spans="1:5" ht="12.75">
      <c r="A8" s="24"/>
      <c r="B8" s="11" t="s">
        <v>43</v>
      </c>
      <c r="C8" s="49">
        <v>0</v>
      </c>
      <c r="D8" s="49">
        <v>0.5</v>
      </c>
      <c r="E8" s="48">
        <f>C8*D8</f>
        <v>0</v>
      </c>
    </row>
    <row r="9" spans="1:5" ht="12.75">
      <c r="A9" s="22" t="s">
        <v>15</v>
      </c>
      <c r="B9" s="9" t="s">
        <v>16</v>
      </c>
      <c r="C9" s="47"/>
      <c r="D9" s="47"/>
      <c r="E9" s="47"/>
    </row>
    <row r="10" spans="1:5" ht="12.75">
      <c r="A10" s="23"/>
      <c r="B10" s="10" t="s">
        <v>42</v>
      </c>
      <c r="C10" s="48">
        <v>0</v>
      </c>
      <c r="D10" s="48">
        <v>0.5</v>
      </c>
      <c r="E10" s="48">
        <f>C10*D10</f>
        <v>0</v>
      </c>
    </row>
    <row r="11" spans="1:5" ht="12.75">
      <c r="A11" s="24"/>
      <c r="B11" s="11" t="s">
        <v>44</v>
      </c>
      <c r="C11" s="49">
        <v>0</v>
      </c>
      <c r="D11" s="49">
        <v>0.5</v>
      </c>
      <c r="E11" s="48">
        <f>C11*D11</f>
        <v>0</v>
      </c>
    </row>
    <row r="12" spans="1:5" ht="12.75">
      <c r="A12" s="22" t="s">
        <v>17</v>
      </c>
      <c r="B12" s="9" t="s">
        <v>20</v>
      </c>
      <c r="C12" s="47"/>
      <c r="D12" s="47"/>
      <c r="E12" s="47"/>
    </row>
    <row r="13" spans="1:5" ht="12.75">
      <c r="A13" s="24"/>
      <c r="B13" s="11" t="s">
        <v>42</v>
      </c>
      <c r="C13" s="49">
        <v>0</v>
      </c>
      <c r="D13" s="49">
        <v>0.5</v>
      </c>
      <c r="E13" s="48">
        <f>C13*D13</f>
        <v>0</v>
      </c>
    </row>
    <row r="14" spans="1:5" ht="12.75">
      <c r="A14" s="22" t="s">
        <v>19</v>
      </c>
      <c r="B14" s="9" t="s">
        <v>22</v>
      </c>
      <c r="C14" s="47"/>
      <c r="D14" s="47"/>
      <c r="E14" s="47"/>
    </row>
    <row r="15" spans="1:5" ht="12.75">
      <c r="A15" s="24"/>
      <c r="B15" s="11" t="s">
        <v>42</v>
      </c>
      <c r="C15" s="49">
        <v>0</v>
      </c>
      <c r="D15" s="49">
        <v>0.5</v>
      </c>
      <c r="E15" s="48">
        <f>C15*D15</f>
        <v>0</v>
      </c>
    </row>
    <row r="16" spans="1:5" ht="12.75">
      <c r="A16" s="22" t="s">
        <v>21</v>
      </c>
      <c r="B16" s="9" t="s">
        <v>45</v>
      </c>
      <c r="C16" s="47"/>
      <c r="D16" s="47"/>
      <c r="E16" s="47"/>
    </row>
    <row r="17" spans="1:5" ht="12.75">
      <c r="A17" s="24"/>
      <c r="B17" s="11" t="s">
        <v>42</v>
      </c>
      <c r="C17" s="49">
        <v>0</v>
      </c>
      <c r="D17" s="49">
        <v>0.5</v>
      </c>
      <c r="E17" s="48">
        <f>C17*D17</f>
        <v>0</v>
      </c>
    </row>
    <row r="18" spans="1:5" ht="24">
      <c r="A18" s="22" t="s">
        <v>23</v>
      </c>
      <c r="B18" s="9" t="s">
        <v>26</v>
      </c>
      <c r="C18" s="47"/>
      <c r="D18" s="47"/>
      <c r="E18" s="47"/>
    </row>
    <row r="19" spans="1:5" ht="12.75">
      <c r="A19" s="24"/>
      <c r="B19" s="11" t="s">
        <v>42</v>
      </c>
      <c r="C19" s="49">
        <v>0</v>
      </c>
      <c r="D19" s="49">
        <v>0.5</v>
      </c>
      <c r="E19" s="48">
        <f>C19*D19</f>
        <v>0</v>
      </c>
    </row>
    <row r="20" spans="1:5" ht="12.75">
      <c r="A20" s="22" t="s">
        <v>25</v>
      </c>
      <c r="B20" s="9" t="s">
        <v>28</v>
      </c>
      <c r="C20" s="47"/>
      <c r="D20" s="47"/>
      <c r="E20" s="47"/>
    </row>
    <row r="21" spans="1:5" ht="12.75">
      <c r="A21" s="24"/>
      <c r="B21" s="11" t="s">
        <v>42</v>
      </c>
      <c r="C21" s="49">
        <v>0</v>
      </c>
      <c r="D21" s="49">
        <v>0.5</v>
      </c>
      <c r="E21" s="48">
        <f>C21*D21</f>
        <v>0</v>
      </c>
    </row>
    <row r="22" spans="1:5" ht="24">
      <c r="A22" s="22" t="s">
        <v>27</v>
      </c>
      <c r="B22" s="9" t="s">
        <v>30</v>
      </c>
      <c r="C22" s="47"/>
      <c r="D22" s="47"/>
      <c r="E22" s="47"/>
    </row>
    <row r="23" spans="1:5" ht="12.75">
      <c r="A23" s="24"/>
      <c r="B23" s="11" t="s">
        <v>42</v>
      </c>
      <c r="C23" s="49">
        <v>0</v>
      </c>
      <c r="D23" s="49">
        <v>0.5</v>
      </c>
      <c r="E23" s="48">
        <f>C23*D23</f>
        <v>0</v>
      </c>
    </row>
    <row r="24" spans="1:5" ht="12.75">
      <c r="A24" s="18" t="s">
        <v>29</v>
      </c>
      <c r="B24" s="50" t="s">
        <v>124</v>
      </c>
      <c r="C24" s="53">
        <v>0</v>
      </c>
      <c r="D24" s="53">
        <v>1</v>
      </c>
      <c r="E24" s="53">
        <f>C24*D24</f>
        <v>0</v>
      </c>
    </row>
    <row r="25" spans="1:5" ht="12.75">
      <c r="A25" s="99" t="s">
        <v>46</v>
      </c>
      <c r="B25" s="100"/>
      <c r="C25" s="100"/>
      <c r="D25" s="101"/>
      <c r="E25" s="53">
        <f>SUM(E7:E24)</f>
        <v>0</v>
      </c>
    </row>
  </sheetData>
  <sheetProtection/>
  <mergeCells count="6">
    <mergeCell ref="A25:D25"/>
    <mergeCell ref="A1:E1"/>
    <mergeCell ref="A2:E2"/>
    <mergeCell ref="A3:A4"/>
    <mergeCell ref="B3:B4"/>
    <mergeCell ref="C3:E3"/>
  </mergeCells>
  <printOptions/>
  <pageMargins left="1.53543307086614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27" sqref="A27:D27"/>
    </sheetView>
  </sheetViews>
  <sheetFormatPr defaultColWidth="9.140625" defaultRowHeight="12.75"/>
  <cols>
    <col min="2" max="2" width="43.8515625" style="0" customWidth="1"/>
    <col min="3" max="3" width="9.421875" style="25" customWidth="1"/>
    <col min="4" max="5" width="9.140625" style="25" customWidth="1"/>
  </cols>
  <sheetData>
    <row r="1" spans="1:5" ht="13.5" customHeight="1">
      <c r="A1" s="97" t="s">
        <v>108</v>
      </c>
      <c r="B1" s="97"/>
      <c r="C1" s="97"/>
      <c r="D1" s="97"/>
      <c r="E1" s="97"/>
    </row>
    <row r="2" spans="1:5" ht="29.25" customHeight="1">
      <c r="A2" s="98" t="s">
        <v>109</v>
      </c>
      <c r="B2" s="98"/>
      <c r="C2" s="98"/>
      <c r="D2" s="98"/>
      <c r="E2" s="98"/>
    </row>
    <row r="3" spans="1:5" ht="12.75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22" t="s">
        <v>11</v>
      </c>
      <c r="B6" s="9" t="s">
        <v>12</v>
      </c>
      <c r="C6" s="12"/>
      <c r="D6" s="12"/>
      <c r="E6" s="12"/>
    </row>
    <row r="7" spans="1:5" ht="15" customHeight="1">
      <c r="A7" s="23"/>
      <c r="B7" s="10" t="s">
        <v>42</v>
      </c>
      <c r="C7" s="48">
        <v>0</v>
      </c>
      <c r="D7" s="48">
        <v>1</v>
      </c>
      <c r="E7" s="48">
        <f>C7*D7</f>
        <v>0</v>
      </c>
    </row>
    <row r="8" spans="1:5" ht="12.75">
      <c r="A8" s="24"/>
      <c r="B8" s="11" t="s">
        <v>43</v>
      </c>
      <c r="C8" s="48">
        <v>0</v>
      </c>
      <c r="D8" s="48">
        <v>1</v>
      </c>
      <c r="E8" s="48">
        <f>C8*D8</f>
        <v>0</v>
      </c>
    </row>
    <row r="9" spans="1:5" ht="12.75">
      <c r="A9" s="22" t="s">
        <v>15</v>
      </c>
      <c r="B9" s="9" t="s">
        <v>16</v>
      </c>
      <c r="C9" s="47"/>
      <c r="D9" s="47"/>
      <c r="E9" s="47"/>
    </row>
    <row r="10" spans="1:5" ht="12.75">
      <c r="A10" s="23"/>
      <c r="B10" s="10" t="s">
        <v>42</v>
      </c>
      <c r="C10" s="48">
        <v>0</v>
      </c>
      <c r="D10" s="48">
        <v>1</v>
      </c>
      <c r="E10" s="48">
        <f>C10*D10</f>
        <v>0</v>
      </c>
    </row>
    <row r="11" spans="1:5" ht="12.75">
      <c r="A11" s="24"/>
      <c r="B11" s="11" t="s">
        <v>44</v>
      </c>
      <c r="C11" s="48">
        <v>0</v>
      </c>
      <c r="D11" s="48">
        <v>1</v>
      </c>
      <c r="E11" s="48">
        <f>C11*D11</f>
        <v>0</v>
      </c>
    </row>
    <row r="12" spans="1:5" ht="24">
      <c r="A12" s="22" t="s">
        <v>17</v>
      </c>
      <c r="B12" s="9" t="s">
        <v>18</v>
      </c>
      <c r="C12" s="47"/>
      <c r="D12" s="47"/>
      <c r="E12" s="47"/>
    </row>
    <row r="13" spans="1:5" ht="12.75">
      <c r="A13" s="24"/>
      <c r="B13" s="11" t="s">
        <v>42</v>
      </c>
      <c r="C13" s="48">
        <v>0</v>
      </c>
      <c r="D13" s="48">
        <v>1</v>
      </c>
      <c r="E13" s="48">
        <f>C13*D13</f>
        <v>0</v>
      </c>
    </row>
    <row r="14" spans="1:5" ht="12.75">
      <c r="A14" s="22" t="s">
        <v>19</v>
      </c>
      <c r="B14" s="9" t="s">
        <v>20</v>
      </c>
      <c r="C14" s="47"/>
      <c r="D14" s="47"/>
      <c r="E14" s="47"/>
    </row>
    <row r="15" spans="1:5" ht="12.75">
      <c r="A15" s="24"/>
      <c r="B15" s="11" t="s">
        <v>42</v>
      </c>
      <c r="C15" s="48">
        <v>0</v>
      </c>
      <c r="D15" s="48">
        <v>1</v>
      </c>
      <c r="E15" s="48">
        <f>C15*D15</f>
        <v>0</v>
      </c>
    </row>
    <row r="16" spans="1:5" ht="12.75">
      <c r="A16" s="22" t="s">
        <v>21</v>
      </c>
      <c r="B16" s="9" t="s">
        <v>22</v>
      </c>
      <c r="C16" s="47"/>
      <c r="D16" s="47"/>
      <c r="E16" s="47"/>
    </row>
    <row r="17" spans="1:5" ht="12.75">
      <c r="A17" s="24"/>
      <c r="B17" s="11" t="s">
        <v>42</v>
      </c>
      <c r="C17" s="48">
        <v>0</v>
      </c>
      <c r="D17" s="48">
        <v>1</v>
      </c>
      <c r="E17" s="48">
        <f>C17*D17</f>
        <v>0</v>
      </c>
    </row>
    <row r="18" spans="1:5" ht="12.75">
      <c r="A18" s="22" t="s">
        <v>23</v>
      </c>
      <c r="B18" s="9" t="s">
        <v>24</v>
      </c>
      <c r="C18" s="47"/>
      <c r="D18" s="47"/>
      <c r="E18" s="47"/>
    </row>
    <row r="19" spans="1:5" ht="12.75">
      <c r="A19" s="24"/>
      <c r="B19" s="11" t="s">
        <v>42</v>
      </c>
      <c r="C19" s="48">
        <v>0</v>
      </c>
      <c r="D19" s="48">
        <v>1</v>
      </c>
      <c r="E19" s="48">
        <f>C19*D19</f>
        <v>0</v>
      </c>
    </row>
    <row r="20" spans="1:5" ht="24">
      <c r="A20" s="22" t="s">
        <v>25</v>
      </c>
      <c r="B20" s="9" t="s">
        <v>26</v>
      </c>
      <c r="C20" s="47"/>
      <c r="D20" s="47"/>
      <c r="E20" s="47"/>
    </row>
    <row r="21" spans="1:5" ht="12.75">
      <c r="A21" s="24"/>
      <c r="B21" s="11" t="s">
        <v>42</v>
      </c>
      <c r="C21" s="48">
        <v>0</v>
      </c>
      <c r="D21" s="48">
        <v>1</v>
      </c>
      <c r="E21" s="48">
        <f>C21*D21</f>
        <v>0</v>
      </c>
    </row>
    <row r="22" spans="1:5" ht="12.75">
      <c r="A22" s="22" t="s">
        <v>27</v>
      </c>
      <c r="B22" s="9" t="s">
        <v>28</v>
      </c>
      <c r="C22" s="47"/>
      <c r="D22" s="47"/>
      <c r="E22" s="47"/>
    </row>
    <row r="23" spans="1:5" ht="12.75">
      <c r="A23" s="24"/>
      <c r="B23" s="11" t="s">
        <v>42</v>
      </c>
      <c r="C23" s="48">
        <v>0</v>
      </c>
      <c r="D23" s="48">
        <v>1</v>
      </c>
      <c r="E23" s="48">
        <f>C23*D23</f>
        <v>0</v>
      </c>
    </row>
    <row r="24" spans="1:5" ht="24">
      <c r="A24" s="22" t="s">
        <v>29</v>
      </c>
      <c r="B24" s="9" t="s">
        <v>30</v>
      </c>
      <c r="C24" s="47"/>
      <c r="D24" s="47"/>
      <c r="E24" s="47"/>
    </row>
    <row r="25" spans="1:5" ht="12.75">
      <c r="A25" s="24"/>
      <c r="B25" s="11" t="s">
        <v>42</v>
      </c>
      <c r="C25" s="48">
        <v>0</v>
      </c>
      <c r="D25" s="48">
        <v>0.5</v>
      </c>
      <c r="E25" s="48">
        <f>C25*D25</f>
        <v>0</v>
      </c>
    </row>
    <row r="26" spans="1:5" ht="12.75">
      <c r="A26" s="18" t="s">
        <v>31</v>
      </c>
      <c r="B26" s="50" t="s">
        <v>124</v>
      </c>
      <c r="C26" s="53">
        <v>0</v>
      </c>
      <c r="D26" s="53">
        <v>1</v>
      </c>
      <c r="E26" s="53">
        <f>C26*D26</f>
        <v>0</v>
      </c>
    </row>
    <row r="27" spans="1:5" ht="12.75">
      <c r="A27" s="99" t="s">
        <v>38</v>
      </c>
      <c r="B27" s="100"/>
      <c r="C27" s="100"/>
      <c r="D27" s="101"/>
      <c r="E27" s="53">
        <f>SUM(E7:E26)</f>
        <v>0</v>
      </c>
    </row>
  </sheetData>
  <sheetProtection/>
  <mergeCells count="6">
    <mergeCell ref="A27:D27"/>
    <mergeCell ref="A1:E1"/>
    <mergeCell ref="A2:E2"/>
    <mergeCell ref="A3:A4"/>
    <mergeCell ref="B3:B4"/>
    <mergeCell ref="C3:E3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1">
      <selection activeCell="A31" sqref="A31:D31"/>
    </sheetView>
  </sheetViews>
  <sheetFormatPr defaultColWidth="9.140625" defaultRowHeight="12.75"/>
  <cols>
    <col min="2" max="2" width="43.8515625" style="0" customWidth="1"/>
    <col min="3" max="3" width="9.7109375" style="25" customWidth="1"/>
    <col min="4" max="5" width="9.140625" style="25" customWidth="1"/>
  </cols>
  <sheetData>
    <row r="1" spans="1:6" ht="13.5" customHeight="1">
      <c r="A1" s="97" t="s">
        <v>110</v>
      </c>
      <c r="B1" s="97"/>
      <c r="C1" s="97"/>
      <c r="D1" s="97"/>
      <c r="E1" s="97"/>
      <c r="F1" s="14"/>
    </row>
    <row r="2" spans="1:5" ht="51" customHeight="1">
      <c r="A2" s="98" t="s">
        <v>111</v>
      </c>
      <c r="B2" s="98"/>
      <c r="C2" s="98"/>
      <c r="D2" s="98"/>
      <c r="E2" s="98"/>
    </row>
    <row r="3" spans="1:5" ht="12.75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22" t="s">
        <v>11</v>
      </c>
      <c r="B6" s="9" t="s">
        <v>47</v>
      </c>
      <c r="C6" s="12"/>
      <c r="D6" s="12"/>
      <c r="E6" s="12"/>
    </row>
    <row r="7" spans="1:5" ht="12.75">
      <c r="A7" s="23"/>
      <c r="B7" s="10" t="s">
        <v>42</v>
      </c>
      <c r="C7" s="48">
        <v>0</v>
      </c>
      <c r="D7" s="48">
        <v>15</v>
      </c>
      <c r="E7" s="48">
        <f>C7*D7</f>
        <v>0</v>
      </c>
    </row>
    <row r="8" spans="1:5" ht="12.75">
      <c r="A8" s="24"/>
      <c r="B8" s="11" t="s">
        <v>43</v>
      </c>
      <c r="C8" s="48">
        <v>0</v>
      </c>
      <c r="D8" s="48">
        <v>15</v>
      </c>
      <c r="E8" s="48">
        <f>C8*D8</f>
        <v>0</v>
      </c>
    </row>
    <row r="9" spans="1:5" ht="12.75">
      <c r="A9" s="22" t="s">
        <v>15</v>
      </c>
      <c r="B9" s="9" t="s">
        <v>48</v>
      </c>
      <c r="C9" s="47"/>
      <c r="D9" s="47"/>
      <c r="E9" s="47"/>
    </row>
    <row r="10" spans="1:5" ht="12.75">
      <c r="A10" s="23"/>
      <c r="B10" s="10" t="s">
        <v>42</v>
      </c>
      <c r="C10" s="48">
        <v>0</v>
      </c>
      <c r="D10" s="48">
        <v>15</v>
      </c>
      <c r="E10" s="48">
        <f>C10*D10</f>
        <v>0</v>
      </c>
    </row>
    <row r="11" spans="1:5" ht="12.75">
      <c r="A11" s="24"/>
      <c r="B11" s="11" t="s">
        <v>43</v>
      </c>
      <c r="C11" s="48">
        <v>0</v>
      </c>
      <c r="D11" s="48">
        <v>15</v>
      </c>
      <c r="E11" s="48">
        <f>C11*D11</f>
        <v>0</v>
      </c>
    </row>
    <row r="12" spans="1:5" ht="12.75">
      <c r="A12" s="22" t="s">
        <v>17</v>
      </c>
      <c r="B12" s="9" t="s">
        <v>49</v>
      </c>
      <c r="C12" s="47"/>
      <c r="D12" s="47"/>
      <c r="E12" s="47"/>
    </row>
    <row r="13" spans="1:5" ht="12.75">
      <c r="A13" s="23"/>
      <c r="B13" s="10" t="s">
        <v>42</v>
      </c>
      <c r="C13" s="48">
        <v>0</v>
      </c>
      <c r="D13" s="48">
        <v>15</v>
      </c>
      <c r="E13" s="48">
        <f>C13*D13</f>
        <v>0</v>
      </c>
    </row>
    <row r="14" spans="1:5" ht="12.75">
      <c r="A14" s="24"/>
      <c r="B14" s="11" t="s">
        <v>43</v>
      </c>
      <c r="C14" s="48">
        <v>0</v>
      </c>
      <c r="D14" s="48">
        <v>15</v>
      </c>
      <c r="E14" s="48">
        <f>C14*D14</f>
        <v>0</v>
      </c>
    </row>
    <row r="15" spans="1:5" ht="12.75">
      <c r="A15" s="22" t="s">
        <v>19</v>
      </c>
      <c r="B15" s="9" t="s">
        <v>50</v>
      </c>
      <c r="C15" s="47"/>
      <c r="D15" s="47"/>
      <c r="E15" s="47"/>
    </row>
    <row r="16" spans="1:5" ht="12.75">
      <c r="A16" s="23"/>
      <c r="B16" s="10" t="s">
        <v>42</v>
      </c>
      <c r="C16" s="48">
        <v>0</v>
      </c>
      <c r="D16" s="48">
        <v>15</v>
      </c>
      <c r="E16" s="48">
        <f>C16*D16</f>
        <v>0</v>
      </c>
    </row>
    <row r="17" spans="1:5" ht="12.75">
      <c r="A17" s="24"/>
      <c r="B17" s="11" t="s">
        <v>43</v>
      </c>
      <c r="C17" s="48">
        <v>0</v>
      </c>
      <c r="D17" s="48">
        <v>15</v>
      </c>
      <c r="E17" s="48">
        <f>C17*D17</f>
        <v>0</v>
      </c>
    </row>
    <row r="18" spans="1:5" ht="12.75">
      <c r="A18" s="22" t="s">
        <v>21</v>
      </c>
      <c r="B18" s="9" t="s">
        <v>51</v>
      </c>
      <c r="C18" s="47"/>
      <c r="D18" s="47"/>
      <c r="E18" s="47"/>
    </row>
    <row r="19" spans="1:5" ht="12.75">
      <c r="A19" s="23"/>
      <c r="B19" s="10" t="s">
        <v>42</v>
      </c>
      <c r="C19" s="48">
        <v>0</v>
      </c>
      <c r="D19" s="48">
        <v>15</v>
      </c>
      <c r="E19" s="48">
        <f>C19*D19</f>
        <v>0</v>
      </c>
    </row>
    <row r="20" spans="1:5" ht="12.75">
      <c r="A20" s="24"/>
      <c r="B20" s="11" t="s">
        <v>43</v>
      </c>
      <c r="C20" s="48">
        <v>0</v>
      </c>
      <c r="D20" s="48">
        <v>15</v>
      </c>
      <c r="E20" s="48">
        <f>C20*D20</f>
        <v>0</v>
      </c>
    </row>
    <row r="21" spans="1:5" ht="12.75">
      <c r="A21" s="22" t="s">
        <v>23</v>
      </c>
      <c r="B21" s="9" t="s">
        <v>52</v>
      </c>
      <c r="C21" s="47"/>
      <c r="D21" s="47"/>
      <c r="E21" s="47"/>
    </row>
    <row r="22" spans="1:5" ht="12.75">
      <c r="A22" s="23"/>
      <c r="B22" s="10" t="s">
        <v>42</v>
      </c>
      <c r="C22" s="48">
        <v>0</v>
      </c>
      <c r="D22" s="48">
        <v>15</v>
      </c>
      <c r="E22" s="48">
        <f>C22*D22</f>
        <v>0</v>
      </c>
    </row>
    <row r="23" spans="1:5" ht="12.75">
      <c r="A23" s="24"/>
      <c r="B23" s="11" t="s">
        <v>43</v>
      </c>
      <c r="C23" s="48">
        <v>0</v>
      </c>
      <c r="D23" s="48">
        <v>15</v>
      </c>
      <c r="E23" s="48">
        <f>C23*D23</f>
        <v>0</v>
      </c>
    </row>
    <row r="24" spans="1:5" ht="12.75">
      <c r="A24" s="22" t="s">
        <v>25</v>
      </c>
      <c r="B24" s="9" t="s">
        <v>53</v>
      </c>
      <c r="C24" s="47"/>
      <c r="D24" s="47"/>
      <c r="E24" s="47"/>
    </row>
    <row r="25" spans="1:5" ht="12.75">
      <c r="A25" s="23"/>
      <c r="B25" s="10" t="s">
        <v>42</v>
      </c>
      <c r="C25" s="48">
        <v>0</v>
      </c>
      <c r="D25" s="48">
        <v>15</v>
      </c>
      <c r="E25" s="48">
        <f>C25*D25</f>
        <v>0</v>
      </c>
    </row>
    <row r="26" spans="1:5" ht="12.75">
      <c r="A26" s="24"/>
      <c r="B26" s="11" t="s">
        <v>43</v>
      </c>
      <c r="C26" s="48">
        <v>0</v>
      </c>
      <c r="D26" s="48">
        <v>15</v>
      </c>
      <c r="E26" s="48">
        <f>C26*D26</f>
        <v>0</v>
      </c>
    </row>
    <row r="27" spans="1:5" ht="12.75">
      <c r="A27" s="22" t="s">
        <v>27</v>
      </c>
      <c r="B27" s="9" t="s">
        <v>54</v>
      </c>
      <c r="C27" s="47"/>
      <c r="D27" s="47"/>
      <c r="E27" s="47"/>
    </row>
    <row r="28" spans="1:5" ht="12.75">
      <c r="A28" s="23"/>
      <c r="B28" s="10" t="s">
        <v>42</v>
      </c>
      <c r="C28" s="48">
        <v>0</v>
      </c>
      <c r="D28" s="48">
        <v>15</v>
      </c>
      <c r="E28" s="48">
        <f>C28*D28</f>
        <v>0</v>
      </c>
    </row>
    <row r="29" spans="1:5" ht="13.5" customHeight="1">
      <c r="A29" s="24"/>
      <c r="B29" s="11" t="s">
        <v>43</v>
      </c>
      <c r="C29" s="48">
        <v>0</v>
      </c>
      <c r="D29" s="48">
        <v>15</v>
      </c>
      <c r="E29" s="48">
        <f>C29*D29</f>
        <v>0</v>
      </c>
    </row>
    <row r="30" spans="1:5" ht="12.75">
      <c r="A30" s="18" t="s">
        <v>29</v>
      </c>
      <c r="B30" s="50" t="s">
        <v>124</v>
      </c>
      <c r="C30" s="53">
        <v>0</v>
      </c>
      <c r="D30" s="53">
        <v>8</v>
      </c>
      <c r="E30" s="53">
        <f>C30*D30</f>
        <v>0</v>
      </c>
    </row>
    <row r="31" spans="1:5" ht="12.75">
      <c r="A31" s="99" t="s">
        <v>38</v>
      </c>
      <c r="B31" s="100"/>
      <c r="C31" s="100"/>
      <c r="D31" s="101"/>
      <c r="E31" s="53">
        <f>SUM(E7:E30)</f>
        <v>0</v>
      </c>
    </row>
    <row r="32" spans="1:5" ht="12.75">
      <c r="A32" s="107" t="s">
        <v>125</v>
      </c>
      <c r="B32" s="107"/>
      <c r="C32" s="107"/>
      <c r="D32" s="107"/>
      <c r="E32" s="58">
        <f>E31/8</f>
        <v>0</v>
      </c>
    </row>
  </sheetData>
  <sheetProtection/>
  <mergeCells count="7">
    <mergeCell ref="A32:D32"/>
    <mergeCell ref="A31:D31"/>
    <mergeCell ref="A1:E1"/>
    <mergeCell ref="A2:E2"/>
    <mergeCell ref="C3:E3"/>
    <mergeCell ref="A3:A4"/>
    <mergeCell ref="B3:B4"/>
  </mergeCells>
  <printOptions/>
  <pageMargins left="1.535433070866142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19" sqref="A19:D19"/>
    </sheetView>
  </sheetViews>
  <sheetFormatPr defaultColWidth="9.140625" defaultRowHeight="12.75"/>
  <cols>
    <col min="1" max="1" width="9.140625" style="1" customWidth="1"/>
    <col min="2" max="2" width="43.8515625" style="1" customWidth="1"/>
    <col min="3" max="3" width="9.57421875" style="1" customWidth="1"/>
    <col min="4" max="16384" width="9.140625" style="1" customWidth="1"/>
  </cols>
  <sheetData>
    <row r="1" spans="1:5" ht="13.5" customHeight="1">
      <c r="A1" s="97" t="s">
        <v>112</v>
      </c>
      <c r="B1" s="97"/>
      <c r="C1" s="97"/>
      <c r="D1" s="97"/>
      <c r="E1" s="97"/>
    </row>
    <row r="2" spans="1:5" ht="96.75" customHeight="1">
      <c r="A2" s="98" t="s">
        <v>184</v>
      </c>
      <c r="B2" s="98"/>
      <c r="C2" s="98"/>
      <c r="D2" s="98"/>
      <c r="E2" s="98"/>
    </row>
    <row r="3" spans="1:5" ht="12.75">
      <c r="A3" s="103" t="s">
        <v>0</v>
      </c>
      <c r="B3" s="103" t="s">
        <v>1</v>
      </c>
      <c r="C3" s="103" t="s">
        <v>2</v>
      </c>
      <c r="D3" s="103"/>
      <c r="E3" s="103"/>
    </row>
    <row r="4" spans="1:5" ht="24">
      <c r="A4" s="103"/>
      <c r="B4" s="103"/>
      <c r="C4" s="3" t="s">
        <v>3</v>
      </c>
      <c r="D4" s="3" t="s">
        <v>4</v>
      </c>
      <c r="E4" s="3" t="s">
        <v>5</v>
      </c>
    </row>
    <row r="5" spans="1: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2.75">
      <c r="A6" s="22" t="s">
        <v>11</v>
      </c>
      <c r="B6" s="16" t="s">
        <v>186</v>
      </c>
      <c r="C6" s="9"/>
      <c r="D6" s="9"/>
      <c r="E6" s="9"/>
    </row>
    <row r="7" spans="1:5" ht="12.75">
      <c r="A7" s="23"/>
      <c r="B7" s="15" t="s">
        <v>42</v>
      </c>
      <c r="C7" s="48">
        <v>0</v>
      </c>
      <c r="D7" s="48">
        <v>3</v>
      </c>
      <c r="E7" s="48">
        <f>C7*D7</f>
        <v>0</v>
      </c>
    </row>
    <row r="8" spans="1:5" ht="13.5" customHeight="1">
      <c r="A8" s="24"/>
      <c r="B8" s="17" t="s">
        <v>43</v>
      </c>
      <c r="C8" s="49">
        <v>0</v>
      </c>
      <c r="D8" s="49">
        <v>3</v>
      </c>
      <c r="E8" s="49">
        <f>C8*D8</f>
        <v>0</v>
      </c>
    </row>
    <row r="9" spans="1:5" ht="13.5" customHeight="1">
      <c r="A9" s="22" t="s">
        <v>15</v>
      </c>
      <c r="B9" s="16" t="s">
        <v>143</v>
      </c>
      <c r="C9" s="9"/>
      <c r="D9" s="9"/>
      <c r="E9" s="9"/>
    </row>
    <row r="10" spans="1:5" ht="13.5" customHeight="1">
      <c r="A10" s="23"/>
      <c r="B10" s="15" t="s">
        <v>42</v>
      </c>
      <c r="C10" s="48">
        <v>0</v>
      </c>
      <c r="D10" s="48">
        <v>2</v>
      </c>
      <c r="E10" s="48">
        <f>C10*D10</f>
        <v>0</v>
      </c>
    </row>
    <row r="11" spans="1:5" ht="13.5" customHeight="1">
      <c r="A11" s="24"/>
      <c r="B11" s="17" t="s">
        <v>43</v>
      </c>
      <c r="C11" s="49">
        <v>0</v>
      </c>
      <c r="D11" s="49">
        <v>2</v>
      </c>
      <c r="E11" s="49">
        <f>C11*D11</f>
        <v>0</v>
      </c>
    </row>
    <row r="12" spans="1:5" ht="24" customHeight="1">
      <c r="A12" s="22" t="s">
        <v>17</v>
      </c>
      <c r="B12" s="16" t="s">
        <v>144</v>
      </c>
      <c r="C12" s="9"/>
      <c r="D12" s="9"/>
      <c r="E12" s="9"/>
    </row>
    <row r="13" spans="1:5" ht="13.5" customHeight="1">
      <c r="A13" s="23"/>
      <c r="B13" s="15" t="s">
        <v>42</v>
      </c>
      <c r="C13" s="48">
        <v>0</v>
      </c>
      <c r="D13" s="48">
        <v>2</v>
      </c>
      <c r="E13" s="48">
        <f>C13*D13</f>
        <v>0</v>
      </c>
    </row>
    <row r="14" spans="1:5" ht="13.5" customHeight="1">
      <c r="A14" s="24"/>
      <c r="B14" s="17" t="s">
        <v>43</v>
      </c>
      <c r="C14" s="49">
        <v>0</v>
      </c>
      <c r="D14" s="49">
        <v>2</v>
      </c>
      <c r="E14" s="49">
        <f>C14*D14</f>
        <v>0</v>
      </c>
    </row>
    <row r="15" spans="1:5" ht="27.75" customHeight="1">
      <c r="A15" s="22" t="s">
        <v>19</v>
      </c>
      <c r="B15" s="16" t="s">
        <v>145</v>
      </c>
      <c r="C15" s="9"/>
      <c r="D15" s="9"/>
      <c r="E15" s="9"/>
    </row>
    <row r="16" spans="1:5" ht="13.5" customHeight="1">
      <c r="A16" s="23"/>
      <c r="B16" s="15" t="s">
        <v>42</v>
      </c>
      <c r="C16" s="48">
        <v>0</v>
      </c>
      <c r="D16" s="48">
        <v>2</v>
      </c>
      <c r="E16" s="48">
        <f>C16*D16</f>
        <v>0</v>
      </c>
    </row>
    <row r="17" spans="1:5" ht="13.5" customHeight="1">
      <c r="A17" s="24"/>
      <c r="B17" s="17" t="s">
        <v>43</v>
      </c>
      <c r="C17" s="49">
        <v>0</v>
      </c>
      <c r="D17" s="49">
        <v>2</v>
      </c>
      <c r="E17" s="49">
        <f>C17*D17</f>
        <v>0</v>
      </c>
    </row>
    <row r="18" spans="1:5" ht="12.75">
      <c r="A18" s="18" t="s">
        <v>21</v>
      </c>
      <c r="B18" s="50" t="s">
        <v>124</v>
      </c>
      <c r="C18" s="53">
        <v>0</v>
      </c>
      <c r="D18" s="53">
        <v>1</v>
      </c>
      <c r="E18" s="53">
        <f>C18*D18</f>
        <v>0</v>
      </c>
    </row>
    <row r="19" spans="1:5" ht="12.75">
      <c r="A19" s="99" t="s">
        <v>55</v>
      </c>
      <c r="B19" s="100"/>
      <c r="C19" s="100"/>
      <c r="D19" s="101"/>
      <c r="E19" s="59">
        <f>SUM(E7:E18)</f>
        <v>0</v>
      </c>
    </row>
  </sheetData>
  <sheetProtection/>
  <mergeCells count="6">
    <mergeCell ref="A19:D19"/>
    <mergeCell ref="A1:E1"/>
    <mergeCell ref="A2:E2"/>
    <mergeCell ref="A3:A4"/>
    <mergeCell ref="B3:B4"/>
    <mergeCell ref="C3:E3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41.140625" style="0" customWidth="1"/>
    <col min="3" max="3" width="14.8515625" style="0" customWidth="1"/>
    <col min="4" max="4" width="13.140625" style="0" customWidth="1"/>
  </cols>
  <sheetData>
    <row r="1" spans="1:4" ht="15">
      <c r="A1" s="108" t="s">
        <v>113</v>
      </c>
      <c r="B1" s="108"/>
      <c r="C1" s="108"/>
      <c r="D1" s="108"/>
    </row>
    <row r="2" spans="1:4" ht="47.25" customHeight="1">
      <c r="A2" s="102" t="s">
        <v>141</v>
      </c>
      <c r="B2" s="102"/>
      <c r="C2" s="102"/>
      <c r="D2" s="102"/>
    </row>
    <row r="3" spans="1:4" ht="30.75">
      <c r="A3" s="32" t="s">
        <v>85</v>
      </c>
      <c r="B3" s="32" t="s">
        <v>4</v>
      </c>
      <c r="C3" s="32" t="s">
        <v>3</v>
      </c>
      <c r="D3" s="32" t="s">
        <v>5</v>
      </c>
    </row>
    <row r="4" spans="1:4" ht="85.5" customHeight="1">
      <c r="A4" s="31" t="s">
        <v>179</v>
      </c>
      <c r="B4" s="42">
        <v>288</v>
      </c>
      <c r="C4" s="45">
        <v>0</v>
      </c>
      <c r="D4" s="45">
        <f>B4*C4</f>
        <v>0</v>
      </c>
    </row>
    <row r="5" spans="1:4" ht="65.25" customHeight="1">
      <c r="A5" s="31" t="s">
        <v>185</v>
      </c>
      <c r="B5" s="42">
        <v>12</v>
      </c>
      <c r="C5" s="45">
        <v>0</v>
      </c>
      <c r="D5" s="45">
        <f>B5*C5</f>
        <v>0</v>
      </c>
    </row>
    <row r="6" spans="1:4" ht="65.25" customHeight="1">
      <c r="A6" s="31" t="s">
        <v>187</v>
      </c>
      <c r="B6" s="42">
        <v>36</v>
      </c>
      <c r="C6" s="45">
        <v>0</v>
      </c>
      <c r="D6" s="45">
        <f>B6*C6</f>
        <v>0</v>
      </c>
    </row>
    <row r="7" spans="1:4" ht="12.75">
      <c r="A7" s="109" t="s">
        <v>142</v>
      </c>
      <c r="B7" s="109"/>
      <c r="C7" s="109"/>
      <c r="D7" s="79">
        <f>SUM(D4:D6)</f>
        <v>0</v>
      </c>
    </row>
    <row r="8" spans="1:4" ht="12.75">
      <c r="A8" s="68"/>
      <c r="B8" s="68"/>
      <c r="C8" s="68"/>
      <c r="D8" s="68"/>
    </row>
  </sheetData>
  <sheetProtection/>
  <mergeCells count="3">
    <mergeCell ref="A1:D1"/>
    <mergeCell ref="A2:D2"/>
    <mergeCell ref="A7:C7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1.00390625" style="1" customWidth="1"/>
    <col min="2" max="2" width="10.7109375" style="1" customWidth="1"/>
    <col min="3" max="3" width="15.28125" style="1" customWidth="1"/>
    <col min="4" max="5" width="9.140625" style="1" customWidth="1"/>
    <col min="6" max="7" width="9.140625" style="71" customWidth="1"/>
    <col min="8" max="16384" width="9.140625" style="1" customWidth="1"/>
  </cols>
  <sheetData>
    <row r="1" spans="1:3" ht="15">
      <c r="A1" s="97" t="s">
        <v>114</v>
      </c>
      <c r="B1" s="97"/>
      <c r="C1" s="97"/>
    </row>
    <row r="2" spans="1:3" ht="29.25" customHeight="1">
      <c r="A2" s="98" t="s">
        <v>117</v>
      </c>
      <c r="B2" s="98"/>
      <c r="C2" s="98"/>
    </row>
    <row r="3" spans="1:3" ht="32.25">
      <c r="A3" s="30" t="s">
        <v>85</v>
      </c>
      <c r="B3" s="30" t="s">
        <v>4</v>
      </c>
      <c r="C3" s="30" t="s">
        <v>3</v>
      </c>
    </row>
    <row r="4" spans="1:3" ht="15">
      <c r="A4" s="31" t="s">
        <v>86</v>
      </c>
      <c r="B4" s="42">
        <v>1</v>
      </c>
      <c r="C4" s="45">
        <v>0</v>
      </c>
    </row>
    <row r="5" spans="1:3" ht="15">
      <c r="A5" s="31" t="s">
        <v>87</v>
      </c>
      <c r="B5" s="43">
        <v>0.3</v>
      </c>
      <c r="C5" s="45">
        <f>C4*B5</f>
        <v>0</v>
      </c>
    </row>
    <row r="6" spans="1:3" ht="15">
      <c r="A6" s="31" t="s">
        <v>88</v>
      </c>
      <c r="B6" s="43">
        <v>0.1</v>
      </c>
      <c r="C6" s="46"/>
    </row>
    <row r="7" spans="1:3" ht="15">
      <c r="A7" s="31" t="s">
        <v>89</v>
      </c>
      <c r="B7" s="43">
        <v>0.02</v>
      </c>
      <c r="C7" s="45">
        <f>(C4+C5)*B7</f>
        <v>0</v>
      </c>
    </row>
    <row r="8" spans="1:6" ht="15">
      <c r="A8" s="31" t="s">
        <v>90</v>
      </c>
      <c r="B8" s="44"/>
      <c r="C8" s="45">
        <f>C7+C5+C4</f>
        <v>0</v>
      </c>
      <c r="F8" s="71">
        <f>C8</f>
        <v>0</v>
      </c>
    </row>
    <row r="11" spans="1:3" ht="32.25">
      <c r="A11" s="30" t="s">
        <v>85</v>
      </c>
      <c r="B11" s="30" t="s">
        <v>91</v>
      </c>
      <c r="C11" s="30" t="s">
        <v>3</v>
      </c>
    </row>
    <row r="12" spans="1:6" ht="15">
      <c r="A12" s="86" t="s">
        <v>92</v>
      </c>
      <c r="B12" s="86" t="s">
        <v>14</v>
      </c>
      <c r="C12" s="87">
        <v>0</v>
      </c>
      <c r="F12" s="71">
        <f>C12</f>
        <v>0</v>
      </c>
    </row>
    <row r="13" spans="1:6" ht="15">
      <c r="A13" s="86" t="s">
        <v>93</v>
      </c>
      <c r="B13" s="86" t="s">
        <v>14</v>
      </c>
      <c r="C13" s="87">
        <v>0</v>
      </c>
      <c r="F13" s="71">
        <f>C13</f>
        <v>0</v>
      </c>
    </row>
    <row r="14" spans="3:7" ht="12.75">
      <c r="C14" s="71"/>
      <c r="D14" s="71"/>
      <c r="F14" s="1"/>
      <c r="G14" s="1"/>
    </row>
    <row r="15" spans="3:7" ht="12.75">
      <c r="C15" s="71"/>
      <c r="D15" s="71"/>
      <c r="F15" s="1"/>
      <c r="G15" s="1"/>
    </row>
    <row r="16" spans="3:7" ht="12.75">
      <c r="C16" s="71"/>
      <c r="D16" s="71"/>
      <c r="F16" s="1"/>
      <c r="G16" s="1"/>
    </row>
    <row r="17" spans="3:7" ht="12.75">
      <c r="C17" s="71"/>
      <c r="D17" s="71"/>
      <c r="F17" s="1"/>
      <c r="G17" s="1"/>
    </row>
    <row r="18" spans="3:7" ht="12.75">
      <c r="C18" s="71"/>
      <c r="D18" s="71"/>
      <c r="F18" s="1"/>
      <c r="G18" s="1"/>
    </row>
    <row r="19" spans="3:7" ht="12.75">
      <c r="C19" s="71"/>
      <c r="D19" s="71"/>
      <c r="F19" s="1"/>
      <c r="G19" s="1"/>
    </row>
  </sheetData>
  <sheetProtection/>
  <mergeCells count="2">
    <mergeCell ref="A1:C1"/>
    <mergeCell ref="A2:C2"/>
  </mergeCells>
  <printOptions/>
  <pageMargins left="1.53543307086614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jmizdalski</cp:lastModifiedBy>
  <cp:lastPrinted>2020-10-30T08:46:29Z</cp:lastPrinted>
  <dcterms:created xsi:type="dcterms:W3CDTF">2010-10-11T09:13:46Z</dcterms:created>
  <dcterms:modified xsi:type="dcterms:W3CDTF">2020-11-06T08:38:47Z</dcterms:modified>
  <cp:category/>
  <cp:version/>
  <cp:contentType/>
  <cp:contentStatus/>
</cp:coreProperties>
</file>