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7FC3A6A3-99A9-4AD9-80D8-DE77DF3E030C}" xr6:coauthVersionLast="47" xr6:coauthVersionMax="47" xr10:uidLastSave="{00000000-0000-0000-0000-000000000000}"/>
  <bookViews>
    <workbookView xWindow="-120" yWindow="-120" windowWidth="29040" windowHeight="15720" tabRatio="315" xr2:uid="{00000000-000D-0000-FFFF-FFFF00000000}"/>
  </bookViews>
  <sheets>
    <sheet name="Arkusz1" sheetId="1" r:id="rId1"/>
  </sheets>
  <definedNames>
    <definedName name="_xlnm._FilterDatabase" localSheetId="0" hidden="1">Arkusz1!$A$3:$BS$27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4" i="1" l="1"/>
  <c r="AP25" i="1"/>
  <c r="AQ25" i="1" s="1"/>
  <c r="AQ26" i="1" s="1"/>
  <c r="AP4" i="1"/>
  <c r="E34" i="1"/>
  <c r="AP5" i="1"/>
  <c r="AS5" i="1" s="1"/>
  <c r="AP6" i="1"/>
  <c r="AR6" i="1" s="1"/>
  <c r="AP7" i="1"/>
  <c r="AR7" i="1" s="1"/>
  <c r="AP8" i="1"/>
  <c r="AS8" i="1" s="1"/>
  <c r="AP9" i="1"/>
  <c r="AR9" i="1" s="1"/>
  <c r="AP10" i="1"/>
  <c r="AR10" i="1" s="1"/>
  <c r="AP11" i="1"/>
  <c r="AR11" i="1" s="1"/>
  <c r="AP12" i="1"/>
  <c r="AR12" i="1" s="1"/>
  <c r="AP13" i="1"/>
  <c r="AS13" i="1" s="1"/>
  <c r="AP14" i="1"/>
  <c r="AR14" i="1" s="1"/>
  <c r="AP15" i="1"/>
  <c r="AR15" i="1" s="1"/>
  <c r="AP16" i="1"/>
  <c r="AS16" i="1" s="1"/>
  <c r="AP17" i="1"/>
  <c r="AR17" i="1" s="1"/>
  <c r="AP18" i="1"/>
  <c r="AR18" i="1" s="1"/>
  <c r="AP19" i="1"/>
  <c r="AS19" i="1" s="1"/>
  <c r="AP20" i="1"/>
  <c r="AR20" i="1" s="1"/>
  <c r="AP21" i="1"/>
  <c r="AR21" i="1" s="1"/>
  <c r="AP22" i="1"/>
  <c r="AR22" i="1" s="1"/>
  <c r="AP23" i="1"/>
  <c r="AR23" i="1" s="1"/>
  <c r="J35" i="1"/>
  <c r="H35" i="1"/>
  <c r="AR4" i="1" l="1"/>
  <c r="AP26" i="1"/>
  <c r="AR13" i="1"/>
  <c r="AS12" i="1"/>
  <c r="AS23" i="1"/>
  <c r="AS10" i="1"/>
  <c r="AS20" i="1"/>
  <c r="AR5" i="1"/>
  <c r="AR19" i="1"/>
  <c r="AS4" i="1"/>
  <c r="AS18" i="1"/>
  <c r="AS22" i="1"/>
  <c r="AR16" i="1"/>
  <c r="AR8" i="1"/>
  <c r="AS15" i="1"/>
  <c r="AS11" i="1"/>
  <c r="AS7" i="1"/>
  <c r="AS25" i="1"/>
  <c r="AS21" i="1"/>
  <c r="AS17" i="1"/>
  <c r="AR25" i="1"/>
  <c r="AS9" i="1"/>
  <c r="AS14" i="1"/>
  <c r="AS6" i="1"/>
  <c r="AS24" i="1"/>
  <c r="AR24" i="1"/>
  <c r="I35" i="1"/>
  <c r="G35" i="1"/>
  <c r="AS26" i="1" l="1"/>
  <c r="AR26" i="1"/>
  <c r="C35" i="1"/>
  <c r="E35" i="1" l="1"/>
  <c r="D35" i="1"/>
</calcChain>
</file>

<file path=xl/sharedStrings.xml><?xml version="1.0" encoding="utf-8"?>
<sst xmlns="http://schemas.openxmlformats.org/spreadsheetml/2006/main" count="576" uniqueCount="174">
  <si>
    <t>Poznań</t>
  </si>
  <si>
    <t>PSG Sp. z .o.</t>
  </si>
  <si>
    <t>LP</t>
  </si>
  <si>
    <t>Nazwa obiektu</t>
  </si>
  <si>
    <t>Adres Obiektu</t>
  </si>
  <si>
    <t>Dane OSD</t>
  </si>
  <si>
    <t>Nazwa Obecnego Sprzedawcy</t>
  </si>
  <si>
    <t>Zmiana Sprzedawcy</t>
  </si>
  <si>
    <t>Taryfa PSG</t>
  </si>
  <si>
    <t>Moc umowna</t>
  </si>
  <si>
    <t>Nr gazomierza</t>
  </si>
  <si>
    <t>Nr PPG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</si>
  <si>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</si>
  <si>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</si>
  <si>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</si>
  <si>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</si>
  <si>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</si>
  <si>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</si>
  <si>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</si>
  <si>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</si>
  <si>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</si>
  <si>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</si>
  <si>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</si>
  <si>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</si>
  <si>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Adres</t>
  </si>
  <si>
    <t>Kod</t>
  </si>
  <si>
    <t>NIP/REGON</t>
  </si>
  <si>
    <t>Miejscowość/Ulica/Nr</t>
  </si>
  <si>
    <t>Poczta</t>
  </si>
  <si>
    <t>Nazwa</t>
  </si>
  <si>
    <t>Oddział</t>
  </si>
  <si>
    <t>paliwo gazowe (kWh)</t>
  </si>
  <si>
    <t>Kobylin, Rynek Marszałka J. Piłsudskiego 1</t>
  </si>
  <si>
    <t>63-740</t>
  </si>
  <si>
    <t>Kobylin</t>
  </si>
  <si>
    <t>6211693397</t>
  </si>
  <si>
    <t>Szkoła i Przedszkole</t>
  </si>
  <si>
    <t>Kobylin, ul. 3 Maja 9</t>
  </si>
  <si>
    <t>ZW</t>
  </si>
  <si>
    <t>Hala</t>
  </si>
  <si>
    <t>Sala Gimnastyczna</t>
  </si>
  <si>
    <t xml:space="preserve">Szkoła  </t>
  </si>
  <si>
    <t>Zalesie Małe 15</t>
  </si>
  <si>
    <t>Przedszkole</t>
  </si>
  <si>
    <t>Gmina Kobylin</t>
  </si>
  <si>
    <t>Remiza OSP</t>
  </si>
  <si>
    <t>Dom Seniora</t>
  </si>
  <si>
    <t>kolejna</t>
  </si>
  <si>
    <t>Dane Nabywcy</t>
  </si>
  <si>
    <t>Dane odbiorcy faktury</t>
  </si>
  <si>
    <t>Czas trwania zamówienia</t>
  </si>
  <si>
    <t>Płatnik</t>
  </si>
  <si>
    <t>ul. Krotoszyńska 6, Kobylin</t>
  </si>
  <si>
    <t>ul. Krotoszyńska 12, Kobylin</t>
  </si>
  <si>
    <t xml:space="preserve"> Rynek Marszałka J. Piłsudskiego 16, Kobylin</t>
  </si>
  <si>
    <t>Gmina Kobylin, Rynek Marszałka J. Piłsudskiego 1, 63-740 Kobylin</t>
  </si>
  <si>
    <t>Aleja Powstańców Wielkopolskich 47, Kobylin</t>
  </si>
  <si>
    <t>ul. Krobska 19, Kobylin</t>
  </si>
  <si>
    <t>Zespół Szkoła Podstawowa im. Juliana Tuwima i Przedszkole w Kobylinie, ul. 3 Maja 9, 63-740 Kobylin</t>
  </si>
  <si>
    <t>138</t>
  </si>
  <si>
    <t>17</t>
  </si>
  <si>
    <t xml:space="preserve"> ul. Krotoszyńska 6, Kobylin</t>
  </si>
  <si>
    <t>Uwagi</t>
  </si>
  <si>
    <t xml:space="preserve">Gmina Kobylin </t>
  </si>
  <si>
    <t>Szkoła Podstawowa w Smolicach, Smolice 27, 63-740 Kobylin</t>
  </si>
  <si>
    <t>Smolice 2</t>
  </si>
  <si>
    <t>8018590365500019145094</t>
  </si>
  <si>
    <t>8018590365500019148910</t>
  </si>
  <si>
    <t>Gminny Ośrodek Kultury w Kobylinie</t>
  </si>
  <si>
    <t>Kobylin, Strzelecka 10</t>
  </si>
  <si>
    <t>6211833987</t>
  </si>
  <si>
    <t>Gminny Ośrodek Kultury w Kobylinie, ul. Strzelecka 10, 63-740 Kobylin</t>
  </si>
  <si>
    <t>Rynek Marszałka Józefa Piłsudskiego 1</t>
  </si>
  <si>
    <t>8018590365500044879667</t>
  </si>
  <si>
    <t>XM1701570476</t>
  </si>
  <si>
    <t>XM1701570477</t>
  </si>
  <si>
    <t>8018590365500044907063</t>
  </si>
  <si>
    <t>XM2002844820</t>
  </si>
  <si>
    <t>8018590365500044907445</t>
  </si>
  <si>
    <t>XM1100086467</t>
  </si>
  <si>
    <t>8018590365500043449199</t>
  </si>
  <si>
    <t>8018590365500043445313</t>
  </si>
  <si>
    <t>XK1330900998</t>
  </si>
  <si>
    <t>XM1300035362</t>
  </si>
  <si>
    <t>8018590365500044879254</t>
  </si>
  <si>
    <t>8018590365500044878936</t>
  </si>
  <si>
    <t>8018590365500044878820</t>
  </si>
  <si>
    <t>8018590365500044720754</t>
  </si>
  <si>
    <t>XM1902362754</t>
  </si>
  <si>
    <t>Gmina Kobylin, Rynek Marszałka Józefa. Piłsudskiego 1, 63-740 Kobylin</t>
  </si>
  <si>
    <t>Smolice</t>
  </si>
  <si>
    <t>Rynek Marszałka J. Piłsudskiego 1</t>
  </si>
  <si>
    <t>Smolice 27</t>
  </si>
  <si>
    <t>Grupa taryfowa</t>
  </si>
  <si>
    <t>Ilość godz. X moc umowna</t>
  </si>
  <si>
    <t>Podatek akcyzowy</t>
  </si>
  <si>
    <t>W-5.1</t>
  </si>
  <si>
    <t>W-3.6</t>
  </si>
  <si>
    <t>Suma</t>
  </si>
  <si>
    <t>W-4</t>
  </si>
  <si>
    <t>Odbiorca należy do podmiotów  uprawnionych do skorzystania z cen taryfowych na podstawie art. 62b ustawy z dnia 10 kwietnia 1997 r. - Prawo energetyczne (tak lub nie)</t>
  </si>
  <si>
    <t>Udział procentowy zużycia paliwa gazowego (do dwóch miejsc po przecinku)</t>
  </si>
  <si>
    <t>z zastosowaniem taryfy</t>
  </si>
  <si>
    <t>bez zastosowania taryfy</t>
  </si>
  <si>
    <t>Smolice 27, Smolice</t>
  </si>
  <si>
    <t>PGNiG Obrót Detaliczny Sp. z o.o.</t>
  </si>
  <si>
    <t>Ilość umów</t>
  </si>
  <si>
    <t>XM2103915876</t>
  </si>
  <si>
    <t>Szkoła Podstawowa, Smolice 27, 63-740 Kobylin</t>
  </si>
  <si>
    <t>8018590365500031432448</t>
  </si>
  <si>
    <t>Zalesie Wielkie 28</t>
  </si>
  <si>
    <t>Szkoła Podstawowa w Zalesiu Małym, Zalesie Małe 15, 63-740 Zalesie Małe</t>
  </si>
  <si>
    <t>Zalesie Małe</t>
  </si>
  <si>
    <t>W-2.1</t>
  </si>
  <si>
    <t>Płatnik podatku akcyzowego</t>
  </si>
  <si>
    <t>płatnik</t>
  </si>
  <si>
    <t>Udział % zużycia paliwa kolumna Y + Z</t>
  </si>
  <si>
    <t>Kobylin, ul. Strzelecka 10</t>
  </si>
  <si>
    <t>5408759</t>
  </si>
  <si>
    <t>8018590365500019145117</t>
  </si>
  <si>
    <t>Zalesie Małe nr dz. 171/2</t>
  </si>
  <si>
    <t>8018590365500043448000</t>
  </si>
  <si>
    <t>Zalesie Wielkie nr dz. 19/3</t>
  </si>
  <si>
    <t>Zalesie Wielkie</t>
  </si>
  <si>
    <t>XI2001377991</t>
  </si>
  <si>
    <t>8018590365500030689928</t>
  </si>
  <si>
    <t>Rynek Marszałka J. Piłsudskiego 1, Kobylin</t>
  </si>
  <si>
    <t>XM2103915886</t>
  </si>
  <si>
    <t>8018590365500044669121</t>
  </si>
  <si>
    <t>Smolice 73A</t>
  </si>
  <si>
    <t>XA1928067920</t>
  </si>
  <si>
    <t>8018590365500044908688</t>
  </si>
  <si>
    <t>Górka 21</t>
  </si>
  <si>
    <t>świetlica</t>
  </si>
  <si>
    <t>ul. Długołęka 47</t>
  </si>
  <si>
    <t>8018590365500091718780</t>
  </si>
  <si>
    <t>zużycie z zastosowaniem taryfy</t>
  </si>
  <si>
    <t>zużycie dla rynku konkurencyjnego</t>
  </si>
  <si>
    <t>Ilość ppg</t>
  </si>
  <si>
    <t>Opłata handlowa - wg taryfy (szt.)</t>
  </si>
  <si>
    <t>Zużycie paliwa gazowego w trakcie trwania zamówienia - wg cen taryfowych (kWh)</t>
  </si>
  <si>
    <t>Opłata handlowa - wg cen konkurencyjnych (szt.)</t>
  </si>
  <si>
    <t>Sumaryczne zużycie gazu w trakcie trwania zamówienia - wg cen konkurencyjnych (kWh)</t>
  </si>
  <si>
    <t>Załącznik nr 1 do SWZ - opis przedmiotu zamówienia</t>
  </si>
  <si>
    <t>terminowa do 30.04.2023 r. / niee wymaga wypowiedzenia</t>
  </si>
  <si>
    <t>01.01.2025-31.12.2026</t>
  </si>
  <si>
    <t>XA1928060100</t>
  </si>
  <si>
    <t>terminowa do 31.12.2024r. / nie wymaga wypowiedzenia</t>
  </si>
  <si>
    <t>XM2305010586</t>
  </si>
  <si>
    <t>XM1200170763</t>
  </si>
  <si>
    <t>8018590365500043259743</t>
  </si>
  <si>
    <t>XM0300068628</t>
  </si>
  <si>
    <t>XM2103785488</t>
  </si>
  <si>
    <t>W-1.1</t>
  </si>
  <si>
    <t>8018590365500044878653</t>
  </si>
  <si>
    <t>Planowa zapotrzebowanie na paliwo gazowe  na 2025r.</t>
  </si>
  <si>
    <t>Planowa zapotrzebowanie na paliwo gazowe  na 2026r.</t>
  </si>
  <si>
    <t>Sroki</t>
  </si>
  <si>
    <t>Kobylin, Rynek Marszałka J. Piłsudskiego 2</t>
  </si>
  <si>
    <t>8018590365500093100828</t>
  </si>
  <si>
    <t>pierwsza</t>
  </si>
  <si>
    <t>Kobylin, Rynek Marszałka J. Piłsudskiego 3</t>
  </si>
  <si>
    <t>szkoła</t>
  </si>
  <si>
    <t xml:space="preserve">Szkoła Branżowa I Stopnia w Kobylinie, Plac Andrzeja Glabera 3, 63-740 Kobylin </t>
  </si>
  <si>
    <t>8018590365500090947891</t>
  </si>
  <si>
    <t>W-2.2</t>
  </si>
  <si>
    <t>ul. Plac Andrzeja Glabera 3</t>
  </si>
  <si>
    <t>XM13000299954</t>
  </si>
  <si>
    <t>tak</t>
  </si>
  <si>
    <t>100</t>
  </si>
  <si>
    <t>NIE</t>
  </si>
  <si>
    <t>Okres obowiązywania obecnej umowy /okres wypowiedzenia</t>
  </si>
  <si>
    <t>zużycie gazu w okresie od 01.01.2025 r. do 31.12.2026 r. dla zamówienia w podziale na % udział paliwa (kWh)</t>
  </si>
  <si>
    <t>ul. Sroki 17C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</si>
</sst>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9"/>
      <color rgb="FFFF0000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b/>
      <sz val="9"/>
      <color rgb="FF000000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b/>
      <sz val="7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3" fontId="2" fillId="2" borderId="0" xfId="0" applyNumberFormat="1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3" fontId="5" fillId="2" borderId="0" xfId="0" applyNumberFormat="1" applyFont="1" applyFill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0" xfId="0" applyNumberFormat="1" applyFont="1" applyFill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2" fontId="2" fillId="2" borderId="1" xfId="0" quotePrefix="1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Alignment="1" applyProtection="1">
      <alignment horizontal="center" vertical="center" wrapText="1"/>
      <protection locked="0"/>
    </xf>
    <xf numFmtId="3" fontId="7" fillId="2" borderId="0" xfId="0" applyNumberFormat="1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quotePrefix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0" xfId="0" applyNumberFormat="1" applyFont="1" applyFill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99FF"/>
      <color rgb="FFFCBAE9"/>
      <color rgb="FFBEED47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52"/>
  <sheetViews>
    <sheetView tabSelected="1" topLeftCell="A8" zoomScale="80" zoomScaleNormal="80" workbookViewId="0">
      <selection activeCell="I24" sqref="I24"/>
    </sheetView>
  </sheetViews>
  <sheetFormatPr defaultColWidth="35.85546875" defaultRowHeight="12" x14ac:dyDescent="0.25"/>
  <cols>
    <col min="1" max="1" width="4.28515625" style="2" customWidth="1"/>
    <col min="2" max="2" width="11" style="5" customWidth="1"/>
    <col min="3" max="3" width="29.85546875" style="5" customWidth="1"/>
    <col min="4" max="4" width="10.28515625" style="5" customWidth="1"/>
    <col min="5" max="5" width="11.5703125" style="5" customWidth="1"/>
    <col min="6" max="6" width="12.5703125" style="5" customWidth="1"/>
    <col min="7" max="7" width="72.28515625" style="5" customWidth="1"/>
    <col min="8" max="8" width="19.42578125" style="5" customWidth="1"/>
    <col min="9" max="9" width="33.7109375" style="5" customWidth="1"/>
    <col min="10" max="10" width="19" style="5" customWidth="1"/>
    <col min="11" max="11" width="11" style="5" customWidth="1"/>
    <col min="12" max="12" width="12.140625" style="5" customWidth="1"/>
    <col min="13" max="13" width="11" style="2" customWidth="1"/>
    <col min="14" max="14" width="10" style="2" customWidth="1"/>
    <col min="15" max="15" width="25.85546875" style="5" customWidth="1"/>
    <col min="16" max="16" width="11.140625" style="5" customWidth="1"/>
    <col min="17" max="17" width="34.7109375" style="5" customWidth="1"/>
    <col min="18" max="18" width="9.85546875" style="5" customWidth="1"/>
    <col min="19" max="19" width="11.7109375" style="5" customWidth="1"/>
    <col min="20" max="20" width="7.42578125" style="5" customWidth="1"/>
    <col min="21" max="21" width="14" style="5" customWidth="1"/>
    <col min="22" max="22" width="24.28515625" style="5" customWidth="1"/>
    <col min="23" max="23" width="14.28515625" style="5" customWidth="1"/>
    <col min="24" max="24" width="16" style="40" customWidth="1"/>
    <col min="25" max="25" width="14.140625" style="40" customWidth="1"/>
    <col min="26" max="26" width="11.7109375" style="5" customWidth="1"/>
    <col min="27" max="27" width="32.7109375" style="5" customWidth="1"/>
    <col min="28" max="28" width="19.42578125" style="5" customWidth="1"/>
    <col min="29" max="29" width="13.7109375" style="5" customWidth="1"/>
    <col min="30" max="41" width="10.140625" style="15" customWidth="1"/>
    <col min="42" max="42" width="15.140625" style="14" customWidth="1"/>
    <col min="43" max="43" width="14.7109375" style="14" customWidth="1"/>
    <col min="44" max="45" width="16.5703125" style="2" customWidth="1"/>
    <col min="46" max="57" width="8.7109375" style="2" customWidth="1"/>
    <col min="58" max="16384" width="35.85546875" style="2"/>
  </cols>
  <sheetData>
    <row r="1" spans="1:71" ht="42" customHeight="1" x14ac:dyDescent="0.25">
      <c r="A1" s="53" t="s">
        <v>143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5"/>
    </row>
    <row r="2" spans="1:71" ht="86.45" customHeight="1" x14ac:dyDescent="0.25">
      <c r="A2" s="65" t="s">
        <v>2</v>
      </c>
      <c r="B2" s="63" t="s">
        <v>48</v>
      </c>
      <c r="C2" s="73"/>
      <c r="D2" s="73"/>
      <c r="E2" s="73"/>
      <c r="F2" s="64"/>
      <c r="G2" s="76" t="s">
        <v>49</v>
      </c>
      <c r="H2" s="65" t="s">
        <v>3</v>
      </c>
      <c r="I2" s="63" t="s">
        <v>4</v>
      </c>
      <c r="J2" s="73"/>
      <c r="K2" s="73"/>
      <c r="L2" s="64"/>
      <c r="M2" s="1" t="s">
        <v>5</v>
      </c>
      <c r="N2" s="7"/>
      <c r="O2" s="65" t="s">
        <v>6</v>
      </c>
      <c r="P2" s="65" t="s">
        <v>7</v>
      </c>
      <c r="Q2" s="65" t="s">
        <v>171</v>
      </c>
      <c r="R2" s="65" t="s">
        <v>8</v>
      </c>
      <c r="S2" s="65" t="s">
        <v>114</v>
      </c>
      <c r="T2" s="65" t="s">
        <v>9</v>
      </c>
      <c r="U2" s="65" t="s">
        <v>10</v>
      </c>
      <c r="V2" s="65" t="s">
        <v>11</v>
      </c>
      <c r="W2" s="74" t="s">
        <v>100</v>
      </c>
      <c r="X2" s="67" t="s">
        <v>101</v>
      </c>
      <c r="Y2" s="68"/>
      <c r="Z2" s="74" t="s">
        <v>116</v>
      </c>
      <c r="AA2" s="65" t="s">
        <v>62</v>
      </c>
      <c r="AB2" s="65" t="s">
        <v>50</v>
      </c>
      <c r="AC2" s="65" t="s">
        <v>106</v>
      </c>
      <c r="AD2" s="3" t="s">
        <v>12</v>
      </c>
      <c r="AE2" s="7" t="s">
        <v>13</v>
      </c>
      <c r="AF2" s="7" t="s">
        <v>14</v>
      </c>
      <c r="AG2" s="7" t="s">
        <v>15</v>
      </c>
      <c r="AH2" s="7" t="s">
        <v>16</v>
      </c>
      <c r="AI2" s="7" t="s">
        <v>17</v>
      </c>
      <c r="AJ2" s="7" t="s">
        <v>18</v>
      </c>
      <c r="AK2" s="7" t="s">
        <v>19</v>
      </c>
      <c r="AL2" s="7" t="s">
        <v>20</v>
      </c>
      <c r="AM2" s="7" t="s">
        <v>21</v>
      </c>
      <c r="AN2" s="7" t="s">
        <v>22</v>
      </c>
      <c r="AO2" s="7" t="s">
        <v>23</v>
      </c>
      <c r="AP2" s="61" t="s">
        <v>155</v>
      </c>
      <c r="AQ2" s="61" t="s">
        <v>156</v>
      </c>
      <c r="AR2" s="63" t="s">
        <v>172</v>
      </c>
      <c r="AS2" s="64"/>
    </row>
    <row r="3" spans="1:71" ht="57" customHeight="1" x14ac:dyDescent="0.25">
      <c r="A3" s="66"/>
      <c r="B3" s="3" t="s">
        <v>51</v>
      </c>
      <c r="C3" s="3" t="s">
        <v>24</v>
      </c>
      <c r="D3" s="3" t="s">
        <v>25</v>
      </c>
      <c r="E3" s="3" t="s">
        <v>28</v>
      </c>
      <c r="F3" s="3" t="s">
        <v>26</v>
      </c>
      <c r="G3" s="77"/>
      <c r="H3" s="66"/>
      <c r="I3" s="63" t="s">
        <v>27</v>
      </c>
      <c r="J3" s="64"/>
      <c r="K3" s="3" t="s">
        <v>25</v>
      </c>
      <c r="L3" s="3" t="s">
        <v>28</v>
      </c>
      <c r="M3" s="3" t="s">
        <v>29</v>
      </c>
      <c r="N3" s="3" t="s">
        <v>30</v>
      </c>
      <c r="O3" s="66"/>
      <c r="P3" s="66"/>
      <c r="Q3" s="66"/>
      <c r="R3" s="66"/>
      <c r="S3" s="66"/>
      <c r="T3" s="66"/>
      <c r="U3" s="66"/>
      <c r="V3" s="66"/>
      <c r="W3" s="75"/>
      <c r="X3" s="20" t="s">
        <v>102</v>
      </c>
      <c r="Y3" s="46" t="s">
        <v>103</v>
      </c>
      <c r="Z3" s="75"/>
      <c r="AA3" s="66"/>
      <c r="AB3" s="66"/>
      <c r="AC3" s="66"/>
      <c r="AD3" s="3" t="s">
        <v>31</v>
      </c>
      <c r="AE3" s="3" t="s">
        <v>31</v>
      </c>
      <c r="AF3" s="3" t="s">
        <v>31</v>
      </c>
      <c r="AG3" s="3" t="s">
        <v>31</v>
      </c>
      <c r="AH3" s="3" t="s">
        <v>31</v>
      </c>
      <c r="AI3" s="3" t="s">
        <v>31</v>
      </c>
      <c r="AJ3" s="3" t="s">
        <v>31</v>
      </c>
      <c r="AK3" s="3" t="s">
        <v>31</v>
      </c>
      <c r="AL3" s="3" t="s">
        <v>31</v>
      </c>
      <c r="AM3" s="3" t="s">
        <v>31</v>
      </c>
      <c r="AN3" s="3" t="s">
        <v>31</v>
      </c>
      <c r="AO3" s="3" t="s">
        <v>31</v>
      </c>
      <c r="AP3" s="62"/>
      <c r="AQ3" s="62"/>
      <c r="AR3" s="4" t="s">
        <v>136</v>
      </c>
      <c r="AS3" s="4" t="s">
        <v>137</v>
      </c>
    </row>
    <row r="4" spans="1:71" ht="22.15" customHeight="1" x14ac:dyDescent="0.25">
      <c r="A4" s="4">
        <v>1</v>
      </c>
      <c r="B4" s="21" t="s">
        <v>44</v>
      </c>
      <c r="C4" s="21" t="s">
        <v>72</v>
      </c>
      <c r="D4" s="21" t="s">
        <v>33</v>
      </c>
      <c r="E4" s="21" t="s">
        <v>34</v>
      </c>
      <c r="F4" s="21" t="s">
        <v>35</v>
      </c>
      <c r="G4" s="21" t="s">
        <v>58</v>
      </c>
      <c r="H4" s="21" t="s">
        <v>36</v>
      </c>
      <c r="I4" s="21" t="s">
        <v>37</v>
      </c>
      <c r="J4" s="21" t="s">
        <v>34</v>
      </c>
      <c r="K4" s="21" t="s">
        <v>33</v>
      </c>
      <c r="L4" s="21" t="s">
        <v>34</v>
      </c>
      <c r="M4" s="22" t="s">
        <v>1</v>
      </c>
      <c r="N4" s="22" t="s">
        <v>0</v>
      </c>
      <c r="O4" s="8" t="s">
        <v>105</v>
      </c>
      <c r="P4" s="8" t="s">
        <v>47</v>
      </c>
      <c r="Q4" s="8" t="s">
        <v>147</v>
      </c>
      <c r="R4" s="21" t="s">
        <v>96</v>
      </c>
      <c r="S4" s="21" t="s">
        <v>38</v>
      </c>
      <c r="T4" s="8">
        <v>329</v>
      </c>
      <c r="U4" s="21" t="s">
        <v>60</v>
      </c>
      <c r="V4" s="21" t="s">
        <v>66</v>
      </c>
      <c r="W4" s="4" t="s">
        <v>168</v>
      </c>
      <c r="X4" s="26">
        <v>100</v>
      </c>
      <c r="Y4" s="26">
        <v>0</v>
      </c>
      <c r="Z4" s="21" t="s">
        <v>169</v>
      </c>
      <c r="AA4" s="24"/>
      <c r="AB4" s="4" t="s">
        <v>145</v>
      </c>
      <c r="AC4" s="56">
        <v>1</v>
      </c>
      <c r="AD4" s="10">
        <v>76417</v>
      </c>
      <c r="AE4" s="10">
        <v>51982</v>
      </c>
      <c r="AF4" s="10">
        <v>39927</v>
      </c>
      <c r="AG4" s="10">
        <v>26666</v>
      </c>
      <c r="AH4" s="10">
        <v>11080</v>
      </c>
      <c r="AI4" s="10">
        <v>7484</v>
      </c>
      <c r="AJ4" s="10">
        <v>7484</v>
      </c>
      <c r="AK4" s="10">
        <v>7101</v>
      </c>
      <c r="AL4" s="10">
        <v>10289</v>
      </c>
      <c r="AM4" s="10">
        <v>28922</v>
      </c>
      <c r="AN4" s="10">
        <v>48860</v>
      </c>
      <c r="AO4" s="10">
        <v>68306</v>
      </c>
      <c r="AP4" s="9">
        <f t="shared" ref="AP4:AP25" si="0">SUM(AD4:AO4)</f>
        <v>384518</v>
      </c>
      <c r="AQ4" s="9">
        <v>384518</v>
      </c>
      <c r="AR4" s="9">
        <f t="shared" ref="AR4:AR16" si="1">ROUND((AP4+AQ4)*X4/100,0)</f>
        <v>769036</v>
      </c>
      <c r="AS4" s="9">
        <f t="shared" ref="AS4:AS16" si="2">ROUND((AP4+AQ4)*Y4/100,0)</f>
        <v>0</v>
      </c>
    </row>
    <row r="5" spans="1:71" ht="22.15" customHeight="1" x14ac:dyDescent="0.25">
      <c r="A5" s="4">
        <v>2</v>
      </c>
      <c r="B5" s="21" t="s">
        <v>44</v>
      </c>
      <c r="C5" s="21" t="s">
        <v>72</v>
      </c>
      <c r="D5" s="21" t="s">
        <v>33</v>
      </c>
      <c r="E5" s="21" t="s">
        <v>34</v>
      </c>
      <c r="F5" s="21" t="s">
        <v>35</v>
      </c>
      <c r="G5" s="21" t="s">
        <v>58</v>
      </c>
      <c r="H5" s="21" t="s">
        <v>39</v>
      </c>
      <c r="I5" s="21" t="s">
        <v>37</v>
      </c>
      <c r="J5" s="21" t="s">
        <v>34</v>
      </c>
      <c r="K5" s="21" t="s">
        <v>33</v>
      </c>
      <c r="L5" s="21" t="s">
        <v>34</v>
      </c>
      <c r="M5" s="22" t="s">
        <v>1</v>
      </c>
      <c r="N5" s="22" t="s">
        <v>0</v>
      </c>
      <c r="O5" s="8" t="s">
        <v>105</v>
      </c>
      <c r="P5" s="8" t="s">
        <v>47</v>
      </c>
      <c r="Q5" s="8" t="s">
        <v>147</v>
      </c>
      <c r="R5" s="21" t="s">
        <v>96</v>
      </c>
      <c r="S5" s="21" t="s">
        <v>38</v>
      </c>
      <c r="T5" s="8">
        <v>219</v>
      </c>
      <c r="U5" s="21" t="s">
        <v>59</v>
      </c>
      <c r="V5" s="21" t="s">
        <v>67</v>
      </c>
      <c r="W5" s="4" t="s">
        <v>168</v>
      </c>
      <c r="X5" s="26">
        <v>100</v>
      </c>
      <c r="Y5" s="26">
        <v>0</v>
      </c>
      <c r="Z5" s="21" t="s">
        <v>169</v>
      </c>
      <c r="AA5" s="4"/>
      <c r="AB5" s="4" t="s">
        <v>145</v>
      </c>
      <c r="AC5" s="57"/>
      <c r="AD5" s="10">
        <v>21210</v>
      </c>
      <c r="AE5" s="10">
        <v>11169</v>
      </c>
      <c r="AF5" s="10">
        <v>8961</v>
      </c>
      <c r="AG5" s="10">
        <v>4418</v>
      </c>
      <c r="AH5" s="10">
        <v>1461</v>
      </c>
      <c r="AI5" s="10">
        <v>1174</v>
      </c>
      <c r="AJ5" s="10">
        <v>1174</v>
      </c>
      <c r="AK5" s="10">
        <v>1127</v>
      </c>
      <c r="AL5" s="10">
        <v>1223</v>
      </c>
      <c r="AM5" s="10">
        <v>5169</v>
      </c>
      <c r="AN5" s="10">
        <v>12748</v>
      </c>
      <c r="AO5" s="10">
        <v>15818</v>
      </c>
      <c r="AP5" s="9">
        <f t="shared" si="0"/>
        <v>85652</v>
      </c>
      <c r="AQ5" s="9">
        <v>85652</v>
      </c>
      <c r="AR5" s="9">
        <f t="shared" si="1"/>
        <v>171304</v>
      </c>
      <c r="AS5" s="9">
        <f t="shared" si="2"/>
        <v>0</v>
      </c>
    </row>
    <row r="6" spans="1:71" ht="22.15" customHeight="1" x14ac:dyDescent="0.25">
      <c r="A6" s="4">
        <v>3</v>
      </c>
      <c r="B6" s="21" t="s">
        <v>63</v>
      </c>
      <c r="C6" s="21" t="s">
        <v>72</v>
      </c>
      <c r="D6" s="21" t="s">
        <v>33</v>
      </c>
      <c r="E6" s="21" t="s">
        <v>34</v>
      </c>
      <c r="F6" s="21" t="s">
        <v>35</v>
      </c>
      <c r="G6" s="21" t="s">
        <v>58</v>
      </c>
      <c r="H6" s="21"/>
      <c r="I6" s="21" t="s">
        <v>52</v>
      </c>
      <c r="J6" s="21" t="s">
        <v>34</v>
      </c>
      <c r="K6" s="21" t="s">
        <v>33</v>
      </c>
      <c r="L6" s="21" t="s">
        <v>34</v>
      </c>
      <c r="M6" s="22" t="s">
        <v>1</v>
      </c>
      <c r="N6" s="22" t="s">
        <v>0</v>
      </c>
      <c r="O6" s="8" t="s">
        <v>105</v>
      </c>
      <c r="P6" s="8" t="s">
        <v>47</v>
      </c>
      <c r="Q6" s="8" t="s">
        <v>147</v>
      </c>
      <c r="R6" s="21" t="s">
        <v>99</v>
      </c>
      <c r="S6" s="21" t="s">
        <v>38</v>
      </c>
      <c r="T6" s="8"/>
      <c r="U6" s="25" t="s">
        <v>74</v>
      </c>
      <c r="V6" s="23" t="s">
        <v>73</v>
      </c>
      <c r="W6" s="4" t="s">
        <v>168</v>
      </c>
      <c r="X6" s="26">
        <v>100</v>
      </c>
      <c r="Y6" s="26">
        <v>0</v>
      </c>
      <c r="Z6" s="21" t="s">
        <v>169</v>
      </c>
      <c r="AA6" s="4"/>
      <c r="AB6" s="4" t="s">
        <v>145</v>
      </c>
      <c r="AC6" s="57"/>
      <c r="AD6" s="10">
        <v>33899</v>
      </c>
      <c r="AE6" s="10">
        <v>21373</v>
      </c>
      <c r="AF6" s="10">
        <v>20717</v>
      </c>
      <c r="AG6" s="10">
        <v>9805</v>
      </c>
      <c r="AH6" s="10">
        <v>0</v>
      </c>
      <c r="AI6" s="10">
        <v>0</v>
      </c>
      <c r="AJ6" s="10">
        <v>0</v>
      </c>
      <c r="AK6" s="10">
        <v>0</v>
      </c>
      <c r="AL6" s="10">
        <v>0</v>
      </c>
      <c r="AM6" s="10">
        <v>1201</v>
      </c>
      <c r="AN6" s="10">
        <v>23590</v>
      </c>
      <c r="AO6" s="10">
        <v>31738</v>
      </c>
      <c r="AP6" s="9">
        <f t="shared" si="0"/>
        <v>142323</v>
      </c>
      <c r="AQ6" s="9">
        <v>142323</v>
      </c>
      <c r="AR6" s="9">
        <f t="shared" si="1"/>
        <v>284646</v>
      </c>
      <c r="AS6" s="9">
        <f t="shared" si="2"/>
        <v>0</v>
      </c>
    </row>
    <row r="7" spans="1:71" ht="22.15" customHeight="1" x14ac:dyDescent="0.25">
      <c r="A7" s="4">
        <v>4</v>
      </c>
      <c r="B7" s="21" t="s">
        <v>63</v>
      </c>
      <c r="C7" s="21" t="s">
        <v>91</v>
      </c>
      <c r="D7" s="21" t="s">
        <v>33</v>
      </c>
      <c r="E7" s="21" t="s">
        <v>34</v>
      </c>
      <c r="F7" s="21" t="s">
        <v>35</v>
      </c>
      <c r="G7" s="21" t="s">
        <v>55</v>
      </c>
      <c r="H7" s="27" t="s">
        <v>40</v>
      </c>
      <c r="I7" s="21" t="s">
        <v>61</v>
      </c>
      <c r="J7" s="27" t="s">
        <v>34</v>
      </c>
      <c r="K7" s="27" t="s">
        <v>33</v>
      </c>
      <c r="L7" s="27" t="s">
        <v>34</v>
      </c>
      <c r="M7" s="22" t="s">
        <v>1</v>
      </c>
      <c r="N7" s="22" t="s">
        <v>0</v>
      </c>
      <c r="O7" s="8" t="s">
        <v>105</v>
      </c>
      <c r="P7" s="8" t="s">
        <v>47</v>
      </c>
      <c r="Q7" s="8" t="s">
        <v>147</v>
      </c>
      <c r="R7" s="28" t="s">
        <v>113</v>
      </c>
      <c r="S7" s="28" t="s">
        <v>38</v>
      </c>
      <c r="T7" s="8"/>
      <c r="U7" s="29" t="s">
        <v>146</v>
      </c>
      <c r="V7" s="23" t="s">
        <v>154</v>
      </c>
      <c r="W7" s="4" t="s">
        <v>168</v>
      </c>
      <c r="X7" s="26">
        <v>100</v>
      </c>
      <c r="Y7" s="26">
        <v>0</v>
      </c>
      <c r="Z7" s="21" t="s">
        <v>169</v>
      </c>
      <c r="AA7" s="24"/>
      <c r="AB7" s="4" t="s">
        <v>145</v>
      </c>
      <c r="AC7" s="57"/>
      <c r="AD7" s="10">
        <v>831</v>
      </c>
      <c r="AE7" s="10">
        <v>731</v>
      </c>
      <c r="AF7" s="10">
        <v>7074</v>
      </c>
      <c r="AG7" s="10">
        <v>555</v>
      </c>
      <c r="AH7" s="10">
        <v>909</v>
      </c>
      <c r="AI7" s="10">
        <v>0</v>
      </c>
      <c r="AJ7" s="10">
        <v>0</v>
      </c>
      <c r="AK7" s="10">
        <v>151</v>
      </c>
      <c r="AL7" s="10">
        <v>360</v>
      </c>
      <c r="AM7" s="10">
        <v>921</v>
      </c>
      <c r="AN7" s="10">
        <v>1608</v>
      </c>
      <c r="AO7" s="10">
        <v>877</v>
      </c>
      <c r="AP7" s="9">
        <f t="shared" si="0"/>
        <v>14017</v>
      </c>
      <c r="AQ7" s="9">
        <v>14017</v>
      </c>
      <c r="AR7" s="9">
        <f t="shared" si="1"/>
        <v>28034</v>
      </c>
      <c r="AS7" s="9">
        <f t="shared" si="2"/>
        <v>0</v>
      </c>
    </row>
    <row r="8" spans="1:71" ht="22.15" customHeight="1" x14ac:dyDescent="0.25">
      <c r="A8" s="4">
        <v>5</v>
      </c>
      <c r="B8" s="21" t="s">
        <v>44</v>
      </c>
      <c r="C8" s="21" t="s">
        <v>72</v>
      </c>
      <c r="D8" s="21" t="s">
        <v>33</v>
      </c>
      <c r="E8" s="21" t="s">
        <v>34</v>
      </c>
      <c r="F8" s="21" t="s">
        <v>35</v>
      </c>
      <c r="G8" s="21" t="s">
        <v>64</v>
      </c>
      <c r="H8" s="27"/>
      <c r="I8" s="27" t="s">
        <v>104</v>
      </c>
      <c r="J8" s="27" t="s">
        <v>34</v>
      </c>
      <c r="K8" s="27" t="s">
        <v>33</v>
      </c>
      <c r="L8" s="27" t="s">
        <v>34</v>
      </c>
      <c r="M8" s="22" t="s">
        <v>1</v>
      </c>
      <c r="N8" s="22" t="s">
        <v>0</v>
      </c>
      <c r="O8" s="8" t="s">
        <v>105</v>
      </c>
      <c r="P8" s="8" t="s">
        <v>47</v>
      </c>
      <c r="Q8" s="8" t="s">
        <v>147</v>
      </c>
      <c r="R8" s="21" t="s">
        <v>99</v>
      </c>
      <c r="S8" s="21" t="s">
        <v>38</v>
      </c>
      <c r="T8" s="8"/>
      <c r="U8" s="29" t="s">
        <v>75</v>
      </c>
      <c r="V8" s="23" t="s">
        <v>76</v>
      </c>
      <c r="W8" s="4" t="s">
        <v>168</v>
      </c>
      <c r="X8" s="26">
        <v>100</v>
      </c>
      <c r="Y8" s="26">
        <v>0</v>
      </c>
      <c r="Z8" s="21" t="s">
        <v>169</v>
      </c>
      <c r="AA8" s="24"/>
      <c r="AB8" s="4" t="s">
        <v>145</v>
      </c>
      <c r="AC8" s="57"/>
      <c r="AD8" s="10">
        <v>22099</v>
      </c>
      <c r="AE8" s="10">
        <v>16024</v>
      </c>
      <c r="AF8" s="10">
        <v>10272</v>
      </c>
      <c r="AG8" s="10">
        <v>7562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10">
        <v>7340</v>
      </c>
      <c r="AN8" s="10">
        <v>17519</v>
      </c>
      <c r="AO8" s="10">
        <v>17566</v>
      </c>
      <c r="AP8" s="9">
        <f t="shared" si="0"/>
        <v>98382</v>
      </c>
      <c r="AQ8" s="9">
        <v>98382</v>
      </c>
      <c r="AR8" s="9">
        <f t="shared" si="1"/>
        <v>196764</v>
      </c>
      <c r="AS8" s="9">
        <f t="shared" si="2"/>
        <v>0</v>
      </c>
    </row>
    <row r="9" spans="1:71" ht="22.15" customHeight="1" x14ac:dyDescent="0.25">
      <c r="A9" s="4">
        <v>6</v>
      </c>
      <c r="B9" s="21" t="s">
        <v>44</v>
      </c>
      <c r="C9" s="21" t="s">
        <v>72</v>
      </c>
      <c r="D9" s="21" t="s">
        <v>33</v>
      </c>
      <c r="E9" s="21" t="s">
        <v>34</v>
      </c>
      <c r="F9" s="21" t="s">
        <v>35</v>
      </c>
      <c r="G9" s="21" t="s">
        <v>64</v>
      </c>
      <c r="H9" s="27" t="s">
        <v>40</v>
      </c>
      <c r="I9" s="27" t="s">
        <v>65</v>
      </c>
      <c r="J9" s="27" t="s">
        <v>34</v>
      </c>
      <c r="K9" s="27" t="s">
        <v>33</v>
      </c>
      <c r="L9" s="27" t="s">
        <v>34</v>
      </c>
      <c r="M9" s="22" t="s">
        <v>1</v>
      </c>
      <c r="N9" s="22" t="s">
        <v>0</v>
      </c>
      <c r="O9" s="8" t="s">
        <v>105</v>
      </c>
      <c r="P9" s="8" t="s">
        <v>47</v>
      </c>
      <c r="Q9" s="8" t="s">
        <v>144</v>
      </c>
      <c r="R9" s="28" t="s">
        <v>97</v>
      </c>
      <c r="S9" s="21" t="s">
        <v>38</v>
      </c>
      <c r="T9" s="8"/>
      <c r="U9" s="29" t="s">
        <v>77</v>
      </c>
      <c r="V9" s="23" t="s">
        <v>78</v>
      </c>
      <c r="W9" s="23" t="s">
        <v>168</v>
      </c>
      <c r="X9" s="26">
        <v>46.29</v>
      </c>
      <c r="Y9" s="26">
        <v>53.71</v>
      </c>
      <c r="Z9" s="21" t="s">
        <v>169</v>
      </c>
      <c r="AA9" s="24"/>
      <c r="AB9" s="4" t="s">
        <v>145</v>
      </c>
      <c r="AC9" s="57"/>
      <c r="AD9" s="10">
        <v>13580</v>
      </c>
      <c r="AE9" s="59">
        <v>21673</v>
      </c>
      <c r="AF9" s="60"/>
      <c r="AG9" s="59">
        <v>1684</v>
      </c>
      <c r="AH9" s="60"/>
      <c r="AI9" s="59">
        <v>195</v>
      </c>
      <c r="AJ9" s="60"/>
      <c r="AK9" s="59">
        <v>11</v>
      </c>
      <c r="AL9" s="60"/>
      <c r="AM9" s="59">
        <v>8067</v>
      </c>
      <c r="AN9" s="60"/>
      <c r="AO9" s="10">
        <v>13580</v>
      </c>
      <c r="AP9" s="9">
        <f t="shared" si="0"/>
        <v>58790</v>
      </c>
      <c r="AQ9" s="9">
        <v>58790</v>
      </c>
      <c r="AR9" s="9">
        <f t="shared" si="1"/>
        <v>54428</v>
      </c>
      <c r="AS9" s="9">
        <f t="shared" si="2"/>
        <v>63152</v>
      </c>
    </row>
    <row r="10" spans="1:71" ht="22.15" customHeight="1" x14ac:dyDescent="0.25">
      <c r="A10" s="4">
        <v>7</v>
      </c>
      <c r="B10" s="21" t="s">
        <v>44</v>
      </c>
      <c r="C10" s="21" t="s">
        <v>72</v>
      </c>
      <c r="D10" s="21" t="s">
        <v>33</v>
      </c>
      <c r="E10" s="21" t="s">
        <v>34</v>
      </c>
      <c r="F10" s="21" t="s">
        <v>35</v>
      </c>
      <c r="G10" s="21" t="s">
        <v>111</v>
      </c>
      <c r="H10" s="27" t="s">
        <v>41</v>
      </c>
      <c r="I10" s="27" t="s">
        <v>42</v>
      </c>
      <c r="J10" s="27" t="s">
        <v>34</v>
      </c>
      <c r="K10" s="27" t="s">
        <v>33</v>
      </c>
      <c r="L10" s="27" t="s">
        <v>112</v>
      </c>
      <c r="M10" s="22" t="s">
        <v>1</v>
      </c>
      <c r="N10" s="22" t="s">
        <v>0</v>
      </c>
      <c r="O10" s="8" t="s">
        <v>105</v>
      </c>
      <c r="P10" s="8" t="s">
        <v>47</v>
      </c>
      <c r="Q10" s="8" t="s">
        <v>147</v>
      </c>
      <c r="R10" s="21" t="s">
        <v>99</v>
      </c>
      <c r="S10" s="21" t="s">
        <v>38</v>
      </c>
      <c r="T10" s="8"/>
      <c r="U10" s="29" t="s">
        <v>82</v>
      </c>
      <c r="V10" s="23" t="s">
        <v>81</v>
      </c>
      <c r="W10" s="4" t="s">
        <v>168</v>
      </c>
      <c r="X10" s="26">
        <v>100</v>
      </c>
      <c r="Y10" s="26">
        <v>0</v>
      </c>
      <c r="Z10" s="21" t="s">
        <v>169</v>
      </c>
      <c r="AA10" s="24"/>
      <c r="AB10" s="4" t="s">
        <v>145</v>
      </c>
      <c r="AC10" s="57"/>
      <c r="AD10" s="10">
        <v>25355</v>
      </c>
      <c r="AE10" s="10">
        <v>16082</v>
      </c>
      <c r="AF10" s="10">
        <v>15013</v>
      </c>
      <c r="AG10" s="10">
        <v>8591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8820</v>
      </c>
      <c r="AN10" s="10">
        <v>16987</v>
      </c>
      <c r="AO10" s="10">
        <v>21155</v>
      </c>
      <c r="AP10" s="9">
        <f t="shared" si="0"/>
        <v>112003</v>
      </c>
      <c r="AQ10" s="9">
        <v>112003</v>
      </c>
      <c r="AR10" s="9">
        <f t="shared" si="1"/>
        <v>224006</v>
      </c>
      <c r="AS10" s="9">
        <f t="shared" si="2"/>
        <v>0</v>
      </c>
    </row>
    <row r="11" spans="1:71" ht="22.15" customHeight="1" x14ac:dyDescent="0.25">
      <c r="A11" s="4">
        <v>8</v>
      </c>
      <c r="B11" s="21" t="s">
        <v>44</v>
      </c>
      <c r="C11" s="21" t="s">
        <v>72</v>
      </c>
      <c r="D11" s="21" t="s">
        <v>33</v>
      </c>
      <c r="E11" s="21" t="s">
        <v>34</v>
      </c>
      <c r="F11" s="21" t="s">
        <v>35</v>
      </c>
      <c r="G11" s="21" t="s">
        <v>111</v>
      </c>
      <c r="H11" s="27" t="s">
        <v>43</v>
      </c>
      <c r="I11" s="27" t="s">
        <v>110</v>
      </c>
      <c r="J11" s="27" t="s">
        <v>34</v>
      </c>
      <c r="K11" s="27" t="s">
        <v>33</v>
      </c>
      <c r="L11" s="27" t="s">
        <v>112</v>
      </c>
      <c r="M11" s="22" t="s">
        <v>1</v>
      </c>
      <c r="N11" s="22" t="s">
        <v>0</v>
      </c>
      <c r="O11" s="8" t="s">
        <v>105</v>
      </c>
      <c r="P11" s="8" t="s">
        <v>47</v>
      </c>
      <c r="Q11" s="8" t="s">
        <v>147</v>
      </c>
      <c r="R11" s="28" t="s">
        <v>97</v>
      </c>
      <c r="S11" s="21" t="s">
        <v>38</v>
      </c>
      <c r="T11" s="8"/>
      <c r="U11" s="29" t="s">
        <v>79</v>
      </c>
      <c r="V11" s="23" t="s">
        <v>80</v>
      </c>
      <c r="W11" s="4" t="s">
        <v>168</v>
      </c>
      <c r="X11" s="26">
        <v>100</v>
      </c>
      <c r="Y11" s="26">
        <v>0</v>
      </c>
      <c r="Z11" s="21" t="s">
        <v>169</v>
      </c>
      <c r="AA11" s="24"/>
      <c r="AB11" s="4" t="s">
        <v>145</v>
      </c>
      <c r="AC11" s="57"/>
      <c r="AD11" s="10">
        <v>7220</v>
      </c>
      <c r="AE11" s="10">
        <v>0</v>
      </c>
      <c r="AF11" s="10">
        <v>11541</v>
      </c>
      <c r="AG11" s="10">
        <v>0</v>
      </c>
      <c r="AH11" s="10">
        <v>6101</v>
      </c>
      <c r="AI11" s="10">
        <v>0</v>
      </c>
      <c r="AJ11" s="10">
        <v>1313</v>
      </c>
      <c r="AK11" s="10">
        <v>0</v>
      </c>
      <c r="AL11" s="10">
        <v>418</v>
      </c>
      <c r="AM11" s="10">
        <v>0</v>
      </c>
      <c r="AN11" s="10">
        <v>3261</v>
      </c>
      <c r="AO11" s="10">
        <v>7220</v>
      </c>
      <c r="AP11" s="9">
        <f t="shared" si="0"/>
        <v>37074</v>
      </c>
      <c r="AQ11" s="9">
        <v>37074</v>
      </c>
      <c r="AR11" s="9">
        <f t="shared" si="1"/>
        <v>74148</v>
      </c>
      <c r="AS11" s="9">
        <f t="shared" si="2"/>
        <v>0</v>
      </c>
    </row>
    <row r="12" spans="1:71" ht="22.15" customHeight="1" x14ac:dyDescent="0.25">
      <c r="A12" s="4">
        <v>9</v>
      </c>
      <c r="B12" s="21" t="s">
        <v>44</v>
      </c>
      <c r="C12" s="21" t="s">
        <v>72</v>
      </c>
      <c r="D12" s="21" t="s">
        <v>33</v>
      </c>
      <c r="E12" s="21" t="s">
        <v>34</v>
      </c>
      <c r="F12" s="21" t="s">
        <v>35</v>
      </c>
      <c r="G12" s="21" t="s">
        <v>89</v>
      </c>
      <c r="H12" s="27" t="s">
        <v>45</v>
      </c>
      <c r="I12" s="27" t="s">
        <v>57</v>
      </c>
      <c r="J12" s="27" t="s">
        <v>34</v>
      </c>
      <c r="K12" s="27" t="s">
        <v>33</v>
      </c>
      <c r="L12" s="27" t="s">
        <v>34</v>
      </c>
      <c r="M12" s="22" t="s">
        <v>1</v>
      </c>
      <c r="N12" s="22" t="s">
        <v>0</v>
      </c>
      <c r="O12" s="8" t="s">
        <v>105</v>
      </c>
      <c r="P12" s="8" t="s">
        <v>47</v>
      </c>
      <c r="Q12" s="8" t="s">
        <v>147</v>
      </c>
      <c r="R12" s="28" t="s">
        <v>97</v>
      </c>
      <c r="S12" s="21" t="s">
        <v>38</v>
      </c>
      <c r="T12" s="8"/>
      <c r="U12" s="29" t="s">
        <v>148</v>
      </c>
      <c r="V12" s="23" t="s">
        <v>86</v>
      </c>
      <c r="W12" s="4" t="s">
        <v>168</v>
      </c>
      <c r="X12" s="26">
        <v>100</v>
      </c>
      <c r="Y12" s="26">
        <v>0</v>
      </c>
      <c r="Z12" s="21" t="s">
        <v>169</v>
      </c>
      <c r="AA12" s="24"/>
      <c r="AB12" s="4" t="s">
        <v>145</v>
      </c>
      <c r="AC12" s="57"/>
      <c r="AD12" s="10">
        <v>1743</v>
      </c>
      <c r="AE12" s="10">
        <v>1590</v>
      </c>
      <c r="AF12" s="4">
        <v>21223</v>
      </c>
      <c r="AG12" s="10">
        <v>3307</v>
      </c>
      <c r="AH12" s="10">
        <v>2393</v>
      </c>
      <c r="AI12" s="10">
        <v>3486</v>
      </c>
      <c r="AJ12" s="10">
        <v>12</v>
      </c>
      <c r="AK12" s="10">
        <v>12</v>
      </c>
      <c r="AL12" s="10">
        <v>651</v>
      </c>
      <c r="AM12" s="10">
        <v>1678</v>
      </c>
      <c r="AN12" s="10">
        <v>4950</v>
      </c>
      <c r="AO12" s="10">
        <v>1789</v>
      </c>
      <c r="AP12" s="9">
        <f t="shared" si="0"/>
        <v>42834</v>
      </c>
      <c r="AQ12" s="9">
        <v>42834</v>
      </c>
      <c r="AR12" s="9">
        <f t="shared" si="1"/>
        <v>85668</v>
      </c>
      <c r="AS12" s="9">
        <f t="shared" si="2"/>
        <v>0</v>
      </c>
    </row>
    <row r="13" spans="1:71" ht="22.15" customHeight="1" x14ac:dyDescent="0.25">
      <c r="A13" s="4">
        <v>10</v>
      </c>
      <c r="B13" s="21" t="s">
        <v>44</v>
      </c>
      <c r="C13" s="21" t="s">
        <v>72</v>
      </c>
      <c r="D13" s="21" t="s">
        <v>33</v>
      </c>
      <c r="E13" s="21" t="s">
        <v>34</v>
      </c>
      <c r="F13" s="21" t="s">
        <v>35</v>
      </c>
      <c r="G13" s="21" t="s">
        <v>89</v>
      </c>
      <c r="H13" s="27" t="s">
        <v>46</v>
      </c>
      <c r="I13" s="21" t="s">
        <v>54</v>
      </c>
      <c r="J13" s="27" t="s">
        <v>34</v>
      </c>
      <c r="K13" s="27" t="s">
        <v>33</v>
      </c>
      <c r="L13" s="27" t="s">
        <v>34</v>
      </c>
      <c r="M13" s="22" t="s">
        <v>1</v>
      </c>
      <c r="N13" s="22" t="s">
        <v>0</v>
      </c>
      <c r="O13" s="8" t="s">
        <v>105</v>
      </c>
      <c r="P13" s="8" t="s">
        <v>47</v>
      </c>
      <c r="Q13" s="8" t="s">
        <v>147</v>
      </c>
      <c r="R13" s="21" t="s">
        <v>97</v>
      </c>
      <c r="S13" s="21" t="s">
        <v>38</v>
      </c>
      <c r="T13" s="8"/>
      <c r="U13" s="29" t="s">
        <v>107</v>
      </c>
      <c r="V13" s="23" t="s">
        <v>85</v>
      </c>
      <c r="W13" s="4" t="s">
        <v>168</v>
      </c>
      <c r="X13" s="26">
        <v>100</v>
      </c>
      <c r="Y13" s="26">
        <v>0</v>
      </c>
      <c r="Z13" s="21" t="s">
        <v>169</v>
      </c>
      <c r="AA13" s="24"/>
      <c r="AB13" s="4" t="s">
        <v>145</v>
      </c>
      <c r="AC13" s="57"/>
      <c r="AD13" s="10">
        <v>20217</v>
      </c>
      <c r="AE13" s="70">
        <v>21359</v>
      </c>
      <c r="AF13" s="71"/>
      <c r="AG13" s="59">
        <v>7197</v>
      </c>
      <c r="AH13" s="60"/>
      <c r="AI13" s="10">
        <v>0</v>
      </c>
      <c r="AJ13" s="10">
        <v>0</v>
      </c>
      <c r="AK13" s="10">
        <v>0</v>
      </c>
      <c r="AL13" s="10">
        <v>0</v>
      </c>
      <c r="AM13" s="10">
        <v>8843</v>
      </c>
      <c r="AN13" s="10">
        <v>14340</v>
      </c>
      <c r="AO13" s="10">
        <v>19241</v>
      </c>
      <c r="AP13" s="9">
        <f t="shared" si="0"/>
        <v>91197</v>
      </c>
      <c r="AQ13" s="9">
        <v>91197</v>
      </c>
      <c r="AR13" s="9">
        <f t="shared" si="1"/>
        <v>182394</v>
      </c>
      <c r="AS13" s="9">
        <f t="shared" si="2"/>
        <v>0</v>
      </c>
    </row>
    <row r="14" spans="1:71" ht="22.15" customHeight="1" x14ac:dyDescent="0.25">
      <c r="A14" s="4">
        <v>11</v>
      </c>
      <c r="B14" s="21" t="s">
        <v>44</v>
      </c>
      <c r="C14" s="21" t="s">
        <v>72</v>
      </c>
      <c r="D14" s="21" t="s">
        <v>33</v>
      </c>
      <c r="E14" s="21" t="s">
        <v>34</v>
      </c>
      <c r="F14" s="21" t="s">
        <v>35</v>
      </c>
      <c r="G14" s="21" t="s">
        <v>89</v>
      </c>
      <c r="H14" s="27"/>
      <c r="I14" s="21" t="s">
        <v>56</v>
      </c>
      <c r="J14" s="27" t="s">
        <v>34</v>
      </c>
      <c r="K14" s="27" t="s">
        <v>33</v>
      </c>
      <c r="L14" s="27" t="s">
        <v>34</v>
      </c>
      <c r="M14" s="22" t="s">
        <v>1</v>
      </c>
      <c r="N14" s="22" t="s">
        <v>0</v>
      </c>
      <c r="O14" s="8" t="s">
        <v>105</v>
      </c>
      <c r="P14" s="8" t="s">
        <v>47</v>
      </c>
      <c r="Q14" s="8" t="s">
        <v>147</v>
      </c>
      <c r="R14" s="21" t="s">
        <v>97</v>
      </c>
      <c r="S14" s="21" t="s">
        <v>38</v>
      </c>
      <c r="T14" s="8"/>
      <c r="U14" s="29" t="s">
        <v>83</v>
      </c>
      <c r="V14" s="23" t="s">
        <v>84</v>
      </c>
      <c r="W14" s="4" t="s">
        <v>168</v>
      </c>
      <c r="X14" s="26">
        <v>100</v>
      </c>
      <c r="Y14" s="26">
        <v>0</v>
      </c>
      <c r="Z14" s="21" t="s">
        <v>169</v>
      </c>
      <c r="AA14" s="24"/>
      <c r="AB14" s="4" t="s">
        <v>145</v>
      </c>
      <c r="AC14" s="57"/>
      <c r="AD14" s="10">
        <v>15134</v>
      </c>
      <c r="AE14" s="70">
        <v>15643</v>
      </c>
      <c r="AF14" s="71"/>
      <c r="AG14" s="59">
        <v>10115</v>
      </c>
      <c r="AH14" s="60"/>
      <c r="AI14" s="59">
        <v>3444</v>
      </c>
      <c r="AJ14" s="60"/>
      <c r="AK14" s="59">
        <v>2847</v>
      </c>
      <c r="AL14" s="60"/>
      <c r="AM14" s="59">
        <v>16483</v>
      </c>
      <c r="AN14" s="60"/>
      <c r="AO14" s="10">
        <v>15134</v>
      </c>
      <c r="AP14" s="9">
        <f t="shared" si="0"/>
        <v>78800</v>
      </c>
      <c r="AQ14" s="9">
        <v>78800</v>
      </c>
      <c r="AR14" s="9">
        <f t="shared" si="1"/>
        <v>157600</v>
      </c>
      <c r="AS14" s="9">
        <f t="shared" si="2"/>
        <v>0</v>
      </c>
    </row>
    <row r="15" spans="1:71" ht="22.15" customHeight="1" x14ac:dyDescent="0.25">
      <c r="A15" s="31">
        <v>12</v>
      </c>
      <c r="B15" s="32" t="s">
        <v>68</v>
      </c>
      <c r="C15" s="32" t="s">
        <v>69</v>
      </c>
      <c r="D15" s="32" t="s">
        <v>33</v>
      </c>
      <c r="E15" s="32" t="s">
        <v>34</v>
      </c>
      <c r="F15" s="32" t="s">
        <v>70</v>
      </c>
      <c r="G15" s="32" t="s">
        <v>71</v>
      </c>
      <c r="H15" s="33"/>
      <c r="I15" s="33" t="s">
        <v>53</v>
      </c>
      <c r="J15" s="33" t="s">
        <v>34</v>
      </c>
      <c r="K15" s="33" t="s">
        <v>33</v>
      </c>
      <c r="L15" s="33" t="s">
        <v>34</v>
      </c>
      <c r="M15" s="34" t="s">
        <v>1</v>
      </c>
      <c r="N15" s="34" t="s">
        <v>0</v>
      </c>
      <c r="O15" s="35" t="s">
        <v>105</v>
      </c>
      <c r="P15" s="35" t="s">
        <v>47</v>
      </c>
      <c r="Q15" s="8" t="s">
        <v>147</v>
      </c>
      <c r="R15" s="28" t="s">
        <v>97</v>
      </c>
      <c r="S15" s="32" t="s">
        <v>38</v>
      </c>
      <c r="T15" s="35"/>
      <c r="U15" s="36" t="s">
        <v>88</v>
      </c>
      <c r="V15" s="49" t="s">
        <v>87</v>
      </c>
      <c r="W15" s="4" t="s">
        <v>168</v>
      </c>
      <c r="X15" s="26">
        <v>100</v>
      </c>
      <c r="Y15" s="26">
        <v>0</v>
      </c>
      <c r="Z15" s="21" t="s">
        <v>169</v>
      </c>
      <c r="AA15" s="24"/>
      <c r="AB15" s="4" t="s">
        <v>145</v>
      </c>
      <c r="AC15" s="57"/>
      <c r="AD15" s="10">
        <v>6956</v>
      </c>
      <c r="AE15" s="59">
        <v>20795</v>
      </c>
      <c r="AF15" s="60"/>
      <c r="AG15" s="59">
        <v>6759</v>
      </c>
      <c r="AH15" s="60"/>
      <c r="AI15" s="59">
        <v>437</v>
      </c>
      <c r="AJ15" s="60"/>
      <c r="AK15" s="59">
        <v>0</v>
      </c>
      <c r="AL15" s="60"/>
      <c r="AM15" s="59">
        <v>8334</v>
      </c>
      <c r="AN15" s="60"/>
      <c r="AO15" s="10">
        <v>6956</v>
      </c>
      <c r="AP15" s="9">
        <f t="shared" si="0"/>
        <v>50237</v>
      </c>
      <c r="AQ15" s="9">
        <v>50237</v>
      </c>
      <c r="AR15" s="9">
        <f t="shared" si="1"/>
        <v>100474</v>
      </c>
      <c r="AS15" s="9">
        <f t="shared" si="2"/>
        <v>0</v>
      </c>
    </row>
    <row r="16" spans="1:71" s="31" customFormat="1" ht="22.15" customHeight="1" x14ac:dyDescent="0.25">
      <c r="A16" s="31">
        <v>13</v>
      </c>
      <c r="B16" s="32" t="s">
        <v>44</v>
      </c>
      <c r="C16" s="32" t="s">
        <v>32</v>
      </c>
      <c r="D16" s="32" t="s">
        <v>33</v>
      </c>
      <c r="E16" s="32" t="s">
        <v>34</v>
      </c>
      <c r="F16" s="32" t="s">
        <v>35</v>
      </c>
      <c r="G16" s="32" t="s">
        <v>108</v>
      </c>
      <c r="H16" s="33"/>
      <c r="I16" s="33" t="s">
        <v>92</v>
      </c>
      <c r="J16" s="33" t="s">
        <v>90</v>
      </c>
      <c r="K16" s="33" t="s">
        <v>33</v>
      </c>
      <c r="L16" s="33" t="s">
        <v>34</v>
      </c>
      <c r="M16" s="34" t="s">
        <v>1</v>
      </c>
      <c r="N16" s="34" t="s">
        <v>0</v>
      </c>
      <c r="O16" s="35" t="s">
        <v>105</v>
      </c>
      <c r="P16" s="35" t="s">
        <v>47</v>
      </c>
      <c r="Q16" s="8" t="s">
        <v>147</v>
      </c>
      <c r="R16" s="21" t="s">
        <v>96</v>
      </c>
      <c r="S16" s="32" t="s">
        <v>38</v>
      </c>
      <c r="T16" s="35">
        <v>170</v>
      </c>
      <c r="U16" s="36"/>
      <c r="V16" s="49" t="s">
        <v>109</v>
      </c>
      <c r="W16" s="4" t="s">
        <v>168</v>
      </c>
      <c r="X16" s="26">
        <v>100</v>
      </c>
      <c r="Y16" s="26">
        <v>0</v>
      </c>
      <c r="Z16" s="21" t="s">
        <v>169</v>
      </c>
      <c r="AA16" s="24"/>
      <c r="AB16" s="4" t="s">
        <v>145</v>
      </c>
      <c r="AC16" s="57"/>
      <c r="AD16" s="38">
        <v>12438</v>
      </c>
      <c r="AE16" s="38">
        <v>8225</v>
      </c>
      <c r="AF16" s="38">
        <v>6533</v>
      </c>
      <c r="AG16" s="38">
        <v>3854</v>
      </c>
      <c r="AH16" s="38">
        <v>1139</v>
      </c>
      <c r="AI16" s="10">
        <v>0</v>
      </c>
      <c r="AJ16" s="38">
        <v>918</v>
      </c>
      <c r="AK16" s="38">
        <v>988</v>
      </c>
      <c r="AL16" s="38">
        <v>979</v>
      </c>
      <c r="AM16" s="38">
        <v>4151</v>
      </c>
      <c r="AN16" s="38">
        <v>8601</v>
      </c>
      <c r="AO16" s="10">
        <v>10761</v>
      </c>
      <c r="AP16" s="9">
        <f t="shared" si="0"/>
        <v>58587</v>
      </c>
      <c r="AQ16" s="9">
        <v>58587</v>
      </c>
      <c r="AR16" s="9">
        <f t="shared" si="1"/>
        <v>117174</v>
      </c>
      <c r="AS16" s="9">
        <f t="shared" si="2"/>
        <v>0</v>
      </c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7" s="4" customFormat="1" ht="22.15" customHeight="1" x14ac:dyDescent="0.25">
      <c r="A17" s="31">
        <v>14</v>
      </c>
      <c r="B17" s="32" t="s">
        <v>44</v>
      </c>
      <c r="C17" s="32" t="s">
        <v>72</v>
      </c>
      <c r="D17" s="32" t="s">
        <v>33</v>
      </c>
      <c r="E17" s="32" t="s">
        <v>34</v>
      </c>
      <c r="F17" s="32" t="s">
        <v>35</v>
      </c>
      <c r="G17" s="32" t="s">
        <v>89</v>
      </c>
      <c r="H17" s="50"/>
      <c r="I17" s="27" t="s">
        <v>117</v>
      </c>
      <c r="J17" s="51" t="s">
        <v>34</v>
      </c>
      <c r="K17" s="33" t="s">
        <v>33</v>
      </c>
      <c r="L17" s="33" t="s">
        <v>34</v>
      </c>
      <c r="M17" s="34" t="s">
        <v>1</v>
      </c>
      <c r="N17" s="34" t="s">
        <v>0</v>
      </c>
      <c r="O17" s="35" t="s">
        <v>105</v>
      </c>
      <c r="P17" s="35" t="s">
        <v>47</v>
      </c>
      <c r="Q17" s="8" t="s">
        <v>147</v>
      </c>
      <c r="R17" s="21" t="s">
        <v>96</v>
      </c>
      <c r="S17" s="32" t="s">
        <v>38</v>
      </c>
      <c r="T17" s="35">
        <v>197</v>
      </c>
      <c r="U17" s="33" t="s">
        <v>118</v>
      </c>
      <c r="V17" s="33" t="s">
        <v>119</v>
      </c>
      <c r="W17" s="31" t="s">
        <v>168</v>
      </c>
      <c r="X17" s="31">
        <v>40.81</v>
      </c>
      <c r="Y17" s="35">
        <v>59.19</v>
      </c>
      <c r="Z17" s="21" t="s">
        <v>169</v>
      </c>
      <c r="AA17" s="24"/>
      <c r="AB17" s="4" t="s">
        <v>145</v>
      </c>
      <c r="AC17" s="57"/>
      <c r="AD17" s="10">
        <v>43198</v>
      </c>
      <c r="AE17" s="10">
        <v>30057</v>
      </c>
      <c r="AF17" s="10">
        <v>25057</v>
      </c>
      <c r="AG17" s="10">
        <v>12401</v>
      </c>
      <c r="AH17" s="10">
        <v>1906</v>
      </c>
      <c r="AI17" s="10">
        <v>0</v>
      </c>
      <c r="AJ17" s="10">
        <v>0</v>
      </c>
      <c r="AK17" s="10">
        <v>0</v>
      </c>
      <c r="AL17" s="10">
        <v>0</v>
      </c>
      <c r="AM17" s="10">
        <v>13553</v>
      </c>
      <c r="AN17" s="10">
        <v>31522</v>
      </c>
      <c r="AO17" s="10">
        <v>39199</v>
      </c>
      <c r="AP17" s="9">
        <f t="shared" si="0"/>
        <v>196893</v>
      </c>
      <c r="AQ17" s="9">
        <v>196893</v>
      </c>
      <c r="AR17" s="9">
        <f t="shared" ref="AR17:AR25" si="3">ROUND((AP17+AQ17)*X17/100,0)</f>
        <v>160704</v>
      </c>
      <c r="AS17" s="9">
        <f t="shared" ref="AS17:AS25" si="4">ROUND((AP17+AQ17)*Y17/100,0)</f>
        <v>233082</v>
      </c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19"/>
    </row>
    <row r="18" spans="1:77" s="4" customFormat="1" ht="22.15" customHeight="1" x14ac:dyDescent="0.25">
      <c r="A18" s="4">
        <v>15</v>
      </c>
      <c r="B18" s="21" t="s">
        <v>44</v>
      </c>
      <c r="C18" s="21" t="s">
        <v>72</v>
      </c>
      <c r="D18" s="21" t="s">
        <v>33</v>
      </c>
      <c r="E18" s="21" t="s">
        <v>34</v>
      </c>
      <c r="F18" s="21" t="s">
        <v>35</v>
      </c>
      <c r="G18" s="21" t="s">
        <v>89</v>
      </c>
      <c r="H18" s="27"/>
      <c r="I18" s="27" t="s">
        <v>120</v>
      </c>
      <c r="J18" s="27" t="s">
        <v>112</v>
      </c>
      <c r="K18" s="27" t="s">
        <v>33</v>
      </c>
      <c r="L18" s="27" t="s">
        <v>34</v>
      </c>
      <c r="M18" s="22" t="s">
        <v>1</v>
      </c>
      <c r="N18" s="22" t="s">
        <v>0</v>
      </c>
      <c r="O18" s="8" t="s">
        <v>105</v>
      </c>
      <c r="P18" s="8" t="s">
        <v>47</v>
      </c>
      <c r="Q18" s="8" t="s">
        <v>147</v>
      </c>
      <c r="R18" s="28" t="s">
        <v>113</v>
      </c>
      <c r="S18" s="21" t="s">
        <v>38</v>
      </c>
      <c r="T18" s="8"/>
      <c r="U18" s="29" t="s">
        <v>152</v>
      </c>
      <c r="V18" s="23" t="s">
        <v>121</v>
      </c>
      <c r="W18" s="23" t="s">
        <v>170</v>
      </c>
      <c r="X18" s="26">
        <v>0</v>
      </c>
      <c r="Y18" s="26">
        <v>100</v>
      </c>
      <c r="Z18" s="21" t="s">
        <v>169</v>
      </c>
      <c r="AA18" s="24"/>
      <c r="AB18" s="4" t="s">
        <v>145</v>
      </c>
      <c r="AC18" s="57"/>
      <c r="AD18" s="10">
        <v>3175</v>
      </c>
      <c r="AE18" s="10">
        <v>12</v>
      </c>
      <c r="AF18" s="10">
        <v>2266</v>
      </c>
      <c r="AG18" s="10">
        <v>35</v>
      </c>
      <c r="AH18" s="10">
        <v>70</v>
      </c>
      <c r="AI18" s="10">
        <v>81</v>
      </c>
      <c r="AJ18" s="10">
        <v>58</v>
      </c>
      <c r="AK18" s="10">
        <v>46</v>
      </c>
      <c r="AL18" s="10">
        <v>1197</v>
      </c>
      <c r="AM18" s="10">
        <v>35</v>
      </c>
      <c r="AN18" s="10">
        <v>1365</v>
      </c>
      <c r="AO18" s="10">
        <v>1333</v>
      </c>
      <c r="AP18" s="9">
        <f t="shared" si="0"/>
        <v>9673</v>
      </c>
      <c r="AQ18" s="9">
        <v>9673</v>
      </c>
      <c r="AR18" s="9">
        <f t="shared" si="3"/>
        <v>0</v>
      </c>
      <c r="AS18" s="9">
        <f t="shared" si="4"/>
        <v>19346</v>
      </c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19"/>
    </row>
    <row r="19" spans="1:77" s="4" customFormat="1" ht="22.15" customHeight="1" x14ac:dyDescent="0.25">
      <c r="A19" s="4">
        <v>16</v>
      </c>
      <c r="B19" s="21" t="s">
        <v>44</v>
      </c>
      <c r="C19" s="21" t="s">
        <v>72</v>
      </c>
      <c r="D19" s="21" t="s">
        <v>33</v>
      </c>
      <c r="E19" s="21" t="s">
        <v>34</v>
      </c>
      <c r="F19" s="21" t="s">
        <v>35</v>
      </c>
      <c r="G19" s="21" t="s">
        <v>89</v>
      </c>
      <c r="H19" s="27"/>
      <c r="I19" s="27" t="s">
        <v>122</v>
      </c>
      <c r="J19" s="27" t="s">
        <v>123</v>
      </c>
      <c r="K19" s="27" t="s">
        <v>33</v>
      </c>
      <c r="L19" s="27" t="s">
        <v>34</v>
      </c>
      <c r="M19" s="22" t="s">
        <v>1</v>
      </c>
      <c r="N19" s="22" t="s">
        <v>0</v>
      </c>
      <c r="O19" s="8" t="s">
        <v>105</v>
      </c>
      <c r="P19" s="8" t="s">
        <v>47</v>
      </c>
      <c r="Q19" s="8" t="s">
        <v>147</v>
      </c>
      <c r="R19" s="28" t="s">
        <v>97</v>
      </c>
      <c r="S19" s="21" t="s">
        <v>38</v>
      </c>
      <c r="T19" s="8"/>
      <c r="U19" s="29" t="s">
        <v>124</v>
      </c>
      <c r="V19" s="23" t="s">
        <v>125</v>
      </c>
      <c r="W19" s="23" t="s">
        <v>170</v>
      </c>
      <c r="X19" s="26">
        <v>0</v>
      </c>
      <c r="Y19" s="26">
        <v>100</v>
      </c>
      <c r="Z19" s="21" t="s">
        <v>169</v>
      </c>
      <c r="AB19" s="4" t="s">
        <v>145</v>
      </c>
      <c r="AC19" s="57"/>
      <c r="AD19" s="10">
        <v>11904</v>
      </c>
      <c r="AE19" s="10">
        <v>2471</v>
      </c>
      <c r="AF19" s="10">
        <v>13758</v>
      </c>
      <c r="AG19" s="10">
        <v>208</v>
      </c>
      <c r="AH19" s="10">
        <v>610</v>
      </c>
      <c r="AI19" s="10">
        <v>690</v>
      </c>
      <c r="AJ19" s="10">
        <v>419</v>
      </c>
      <c r="AK19" s="10">
        <v>383</v>
      </c>
      <c r="AL19" s="10">
        <v>1906</v>
      </c>
      <c r="AM19" s="10">
        <v>198</v>
      </c>
      <c r="AN19" s="10">
        <v>1689</v>
      </c>
      <c r="AO19" s="10">
        <v>1811</v>
      </c>
      <c r="AP19" s="9">
        <f t="shared" si="0"/>
        <v>36047</v>
      </c>
      <c r="AQ19" s="9">
        <v>36047</v>
      </c>
      <c r="AR19" s="9">
        <f t="shared" si="3"/>
        <v>0</v>
      </c>
      <c r="AS19" s="9">
        <f t="shared" si="4"/>
        <v>72094</v>
      </c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45"/>
      <c r="BT19" s="31"/>
      <c r="BU19" s="31"/>
      <c r="BV19" s="31"/>
      <c r="BW19" s="31"/>
      <c r="BX19" s="31"/>
      <c r="BY19" s="31"/>
    </row>
    <row r="20" spans="1:77" s="4" customFormat="1" ht="22.15" customHeight="1" x14ac:dyDescent="0.25">
      <c r="A20" s="4">
        <v>17</v>
      </c>
      <c r="B20" s="21" t="s">
        <v>44</v>
      </c>
      <c r="C20" s="21" t="s">
        <v>72</v>
      </c>
      <c r="D20" s="21" t="s">
        <v>33</v>
      </c>
      <c r="E20" s="21" t="s">
        <v>34</v>
      </c>
      <c r="F20" s="21" t="s">
        <v>35</v>
      </c>
      <c r="G20" s="21" t="s">
        <v>89</v>
      </c>
      <c r="H20" s="21" t="s">
        <v>44</v>
      </c>
      <c r="I20" s="21" t="s">
        <v>126</v>
      </c>
      <c r="J20" s="27" t="s">
        <v>34</v>
      </c>
      <c r="K20" s="27" t="s">
        <v>33</v>
      </c>
      <c r="L20" s="27" t="s">
        <v>34</v>
      </c>
      <c r="M20" s="22" t="s">
        <v>1</v>
      </c>
      <c r="N20" s="22" t="s">
        <v>0</v>
      </c>
      <c r="O20" s="8" t="s">
        <v>105</v>
      </c>
      <c r="P20" s="8" t="s">
        <v>47</v>
      </c>
      <c r="Q20" s="8" t="s">
        <v>147</v>
      </c>
      <c r="R20" s="21" t="s">
        <v>97</v>
      </c>
      <c r="S20" s="21" t="s">
        <v>38</v>
      </c>
      <c r="T20" s="8"/>
      <c r="U20" s="29" t="s">
        <v>127</v>
      </c>
      <c r="V20" s="23" t="s">
        <v>128</v>
      </c>
      <c r="W20" s="23" t="s">
        <v>170</v>
      </c>
      <c r="X20" s="26">
        <v>0</v>
      </c>
      <c r="Y20" s="26">
        <v>100</v>
      </c>
      <c r="Z20" s="21" t="s">
        <v>169</v>
      </c>
      <c r="AA20" s="24"/>
      <c r="AB20" s="4" t="s">
        <v>145</v>
      </c>
      <c r="AC20" s="57"/>
      <c r="AD20" s="9">
        <v>17411</v>
      </c>
      <c r="AE20" s="10">
        <v>11309</v>
      </c>
      <c r="AF20" s="10">
        <v>9524</v>
      </c>
      <c r="AG20" s="10">
        <v>3469</v>
      </c>
      <c r="AH20" s="10">
        <v>3555</v>
      </c>
      <c r="AI20" s="10">
        <v>7042</v>
      </c>
      <c r="AJ20" s="10">
        <v>1000</v>
      </c>
      <c r="AK20" s="10">
        <v>1022</v>
      </c>
      <c r="AL20" s="10">
        <v>964</v>
      </c>
      <c r="AM20" s="10">
        <v>7049</v>
      </c>
      <c r="AN20" s="10">
        <v>11309</v>
      </c>
      <c r="AO20" s="10">
        <v>15735</v>
      </c>
      <c r="AP20" s="9">
        <f t="shared" si="0"/>
        <v>89389</v>
      </c>
      <c r="AQ20" s="9">
        <v>89389</v>
      </c>
      <c r="AR20" s="9">
        <f t="shared" si="3"/>
        <v>0</v>
      </c>
      <c r="AS20" s="9">
        <f t="shared" si="4"/>
        <v>178778</v>
      </c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4" customFormat="1" ht="22.15" customHeight="1" x14ac:dyDescent="0.25">
      <c r="A21" s="4">
        <v>18</v>
      </c>
      <c r="B21" s="21" t="s">
        <v>44</v>
      </c>
      <c r="C21" s="21" t="s">
        <v>72</v>
      </c>
      <c r="D21" s="21" t="s">
        <v>33</v>
      </c>
      <c r="E21" s="21" t="s">
        <v>34</v>
      </c>
      <c r="F21" s="21" t="s">
        <v>35</v>
      </c>
      <c r="G21" s="21" t="s">
        <v>89</v>
      </c>
      <c r="H21" s="27"/>
      <c r="I21" s="27" t="s">
        <v>129</v>
      </c>
      <c r="J21" s="27" t="s">
        <v>90</v>
      </c>
      <c r="K21" s="27" t="s">
        <v>33</v>
      </c>
      <c r="L21" s="27" t="s">
        <v>34</v>
      </c>
      <c r="M21" s="22" t="s">
        <v>1</v>
      </c>
      <c r="N21" s="22" t="s">
        <v>0</v>
      </c>
      <c r="O21" s="8" t="s">
        <v>105</v>
      </c>
      <c r="P21" s="8" t="s">
        <v>47</v>
      </c>
      <c r="Q21" s="8" t="s">
        <v>147</v>
      </c>
      <c r="R21" s="28" t="s">
        <v>97</v>
      </c>
      <c r="S21" s="21" t="s">
        <v>38</v>
      </c>
      <c r="T21" s="8"/>
      <c r="U21" s="29" t="s">
        <v>130</v>
      </c>
      <c r="V21" s="23" t="s">
        <v>131</v>
      </c>
      <c r="W21" s="23" t="s">
        <v>170</v>
      </c>
      <c r="X21" s="26">
        <v>0</v>
      </c>
      <c r="Y21" s="26">
        <v>100</v>
      </c>
      <c r="Z21" s="21" t="s">
        <v>169</v>
      </c>
      <c r="AA21" s="24"/>
      <c r="AB21" s="4" t="s">
        <v>145</v>
      </c>
      <c r="AC21" s="57"/>
      <c r="AD21" s="10">
        <v>13266</v>
      </c>
      <c r="AE21" s="10">
        <v>1973</v>
      </c>
      <c r="AF21" s="10">
        <v>8202</v>
      </c>
      <c r="AG21" s="10">
        <v>1746</v>
      </c>
      <c r="AH21" s="10">
        <v>1196</v>
      </c>
      <c r="AI21" s="10">
        <v>2842</v>
      </c>
      <c r="AJ21" s="10">
        <v>663</v>
      </c>
      <c r="AK21" s="10">
        <v>976</v>
      </c>
      <c r="AL21" s="10">
        <v>314</v>
      </c>
      <c r="AM21" s="10">
        <v>314</v>
      </c>
      <c r="AN21" s="10">
        <v>816</v>
      </c>
      <c r="AO21" s="10">
        <v>877</v>
      </c>
      <c r="AP21" s="9">
        <f t="shared" si="0"/>
        <v>33185</v>
      </c>
      <c r="AQ21" s="9">
        <v>33185</v>
      </c>
      <c r="AR21" s="9">
        <f t="shared" si="3"/>
        <v>0</v>
      </c>
      <c r="AS21" s="9">
        <f t="shared" si="4"/>
        <v>66370</v>
      </c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31" customFormat="1" ht="22.15" customHeight="1" x14ac:dyDescent="0.25">
      <c r="A22" s="31">
        <v>19</v>
      </c>
      <c r="B22" s="32" t="s">
        <v>44</v>
      </c>
      <c r="C22" s="32" t="s">
        <v>32</v>
      </c>
      <c r="D22" s="32" t="s">
        <v>33</v>
      </c>
      <c r="E22" s="32" t="s">
        <v>34</v>
      </c>
      <c r="F22" s="32" t="s">
        <v>35</v>
      </c>
      <c r="G22" s="32" t="s">
        <v>55</v>
      </c>
      <c r="H22" s="33"/>
      <c r="I22" s="33" t="s">
        <v>132</v>
      </c>
      <c r="J22" s="33" t="s">
        <v>34</v>
      </c>
      <c r="K22" s="33" t="s">
        <v>33</v>
      </c>
      <c r="L22" s="33" t="s">
        <v>34</v>
      </c>
      <c r="M22" s="34" t="s">
        <v>1</v>
      </c>
      <c r="N22" s="34" t="s">
        <v>0</v>
      </c>
      <c r="O22" s="35" t="s">
        <v>105</v>
      </c>
      <c r="P22" s="35" t="s">
        <v>47</v>
      </c>
      <c r="Q22" s="35" t="s">
        <v>147</v>
      </c>
      <c r="R22" s="43" t="s">
        <v>153</v>
      </c>
      <c r="S22" s="32" t="s">
        <v>38</v>
      </c>
      <c r="T22" s="35"/>
      <c r="U22" s="36" t="s">
        <v>151</v>
      </c>
      <c r="V22" s="49" t="s">
        <v>150</v>
      </c>
      <c r="W22" s="23" t="s">
        <v>170</v>
      </c>
      <c r="X22" s="26">
        <v>0</v>
      </c>
      <c r="Y22" s="26">
        <v>100</v>
      </c>
      <c r="Z22" s="21" t="s">
        <v>169</v>
      </c>
      <c r="AA22" s="42"/>
      <c r="AB22" s="4" t="s">
        <v>145</v>
      </c>
      <c r="AC22" s="57"/>
      <c r="AD22" s="38">
        <v>0</v>
      </c>
      <c r="AE22" s="38">
        <v>0</v>
      </c>
      <c r="AF22" s="38">
        <v>2151</v>
      </c>
      <c r="AG22" s="38">
        <v>173</v>
      </c>
      <c r="AH22" s="38">
        <v>219</v>
      </c>
      <c r="AI22" s="38">
        <v>230</v>
      </c>
      <c r="AJ22" s="38">
        <v>0</v>
      </c>
      <c r="AK22" s="38">
        <v>0</v>
      </c>
      <c r="AL22" s="38">
        <v>0</v>
      </c>
      <c r="AM22" s="38">
        <v>0</v>
      </c>
      <c r="AN22" s="38">
        <v>0</v>
      </c>
      <c r="AO22" s="38">
        <v>0</v>
      </c>
      <c r="AP22" s="44">
        <f t="shared" si="0"/>
        <v>2773</v>
      </c>
      <c r="AQ22" s="44">
        <v>2773</v>
      </c>
      <c r="AR22" s="9">
        <f t="shared" si="3"/>
        <v>0</v>
      </c>
      <c r="AS22" s="9">
        <f t="shared" si="4"/>
        <v>5546</v>
      </c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4" customFormat="1" ht="22.15" customHeight="1" x14ac:dyDescent="0.25">
      <c r="A23" s="4">
        <v>20</v>
      </c>
      <c r="B23" s="21" t="s">
        <v>44</v>
      </c>
      <c r="C23" s="21" t="s">
        <v>32</v>
      </c>
      <c r="D23" s="21" t="s">
        <v>33</v>
      </c>
      <c r="E23" s="21" t="s">
        <v>34</v>
      </c>
      <c r="F23" s="21" t="s">
        <v>35</v>
      </c>
      <c r="G23" s="21" t="s">
        <v>55</v>
      </c>
      <c r="H23" s="27" t="s">
        <v>133</v>
      </c>
      <c r="I23" s="30" t="s">
        <v>134</v>
      </c>
      <c r="J23" s="27" t="s">
        <v>34</v>
      </c>
      <c r="K23" s="27" t="s">
        <v>33</v>
      </c>
      <c r="L23" s="27" t="s">
        <v>34</v>
      </c>
      <c r="M23" s="22" t="s">
        <v>1</v>
      </c>
      <c r="N23" s="22" t="s">
        <v>0</v>
      </c>
      <c r="O23" s="8" t="s">
        <v>105</v>
      </c>
      <c r="P23" s="8" t="s">
        <v>47</v>
      </c>
      <c r="Q23" s="8" t="s">
        <v>147</v>
      </c>
      <c r="R23" s="28" t="s">
        <v>113</v>
      </c>
      <c r="S23" s="21" t="s">
        <v>38</v>
      </c>
      <c r="T23" s="8"/>
      <c r="U23" s="29" t="s">
        <v>149</v>
      </c>
      <c r="V23" s="23" t="s">
        <v>135</v>
      </c>
      <c r="W23" s="23" t="s">
        <v>170</v>
      </c>
      <c r="X23" s="26">
        <v>0</v>
      </c>
      <c r="Y23" s="26">
        <v>100</v>
      </c>
      <c r="Z23" s="21" t="s">
        <v>169</v>
      </c>
      <c r="AA23" s="24"/>
      <c r="AB23" s="4" t="s">
        <v>145</v>
      </c>
      <c r="AC23" s="57"/>
      <c r="AD23" s="10">
        <v>196</v>
      </c>
      <c r="AE23" s="10">
        <v>197</v>
      </c>
      <c r="AF23" s="10">
        <v>230</v>
      </c>
      <c r="AG23" s="10">
        <v>243</v>
      </c>
      <c r="AH23" s="10">
        <v>817</v>
      </c>
      <c r="AI23" s="10">
        <v>230</v>
      </c>
      <c r="AJ23" s="10">
        <v>116</v>
      </c>
      <c r="AK23" s="10">
        <v>128</v>
      </c>
      <c r="AL23" s="39">
        <v>139</v>
      </c>
      <c r="AM23" s="10">
        <v>161</v>
      </c>
      <c r="AN23" s="10">
        <v>151</v>
      </c>
      <c r="AO23" s="10">
        <v>182</v>
      </c>
      <c r="AP23" s="9">
        <f t="shared" si="0"/>
        <v>2790</v>
      </c>
      <c r="AQ23" s="9">
        <v>2790</v>
      </c>
      <c r="AR23" s="9">
        <f t="shared" si="3"/>
        <v>0</v>
      </c>
      <c r="AS23" s="9">
        <f t="shared" si="4"/>
        <v>5580</v>
      </c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4" customFormat="1" ht="22.15" customHeight="1" x14ac:dyDescent="0.25">
      <c r="A24" s="31">
        <v>21</v>
      </c>
      <c r="B24" s="32" t="s">
        <v>44</v>
      </c>
      <c r="C24" s="32" t="s">
        <v>158</v>
      </c>
      <c r="D24" s="32" t="s">
        <v>33</v>
      </c>
      <c r="E24" s="32" t="s">
        <v>34</v>
      </c>
      <c r="F24" s="32" t="s">
        <v>35</v>
      </c>
      <c r="G24" s="32" t="s">
        <v>55</v>
      </c>
      <c r="H24" s="33" t="s">
        <v>133</v>
      </c>
      <c r="I24" s="37" t="s">
        <v>173</v>
      </c>
      <c r="J24" s="33" t="s">
        <v>157</v>
      </c>
      <c r="K24" s="33" t="s">
        <v>33</v>
      </c>
      <c r="L24" s="33" t="s">
        <v>34</v>
      </c>
      <c r="M24" s="34" t="s">
        <v>1</v>
      </c>
      <c r="N24" s="34" t="s">
        <v>0</v>
      </c>
      <c r="O24" s="35" t="s">
        <v>105</v>
      </c>
      <c r="P24" s="35" t="s">
        <v>160</v>
      </c>
      <c r="Q24" s="8" t="s">
        <v>147</v>
      </c>
      <c r="R24" s="47" t="s">
        <v>113</v>
      </c>
      <c r="S24" s="32" t="s">
        <v>38</v>
      </c>
      <c r="T24" s="35">
        <v>90</v>
      </c>
      <c r="U24" s="36"/>
      <c r="V24" s="49" t="s">
        <v>159</v>
      </c>
      <c r="W24" s="23" t="s">
        <v>170</v>
      </c>
      <c r="X24" s="26">
        <v>0</v>
      </c>
      <c r="Y24" s="26">
        <v>100</v>
      </c>
      <c r="Z24" s="21" t="s">
        <v>169</v>
      </c>
      <c r="AA24" s="42"/>
      <c r="AB24" s="31" t="s">
        <v>145</v>
      </c>
      <c r="AC24" s="57"/>
      <c r="AD24" s="38">
        <v>3175</v>
      </c>
      <c r="AE24" s="38">
        <v>12</v>
      </c>
      <c r="AF24" s="38">
        <v>2266</v>
      </c>
      <c r="AG24" s="38">
        <v>35</v>
      </c>
      <c r="AH24" s="38">
        <v>70</v>
      </c>
      <c r="AI24" s="38">
        <v>81</v>
      </c>
      <c r="AJ24" s="38">
        <v>58</v>
      </c>
      <c r="AK24" s="38">
        <v>46</v>
      </c>
      <c r="AL24" s="38">
        <v>1197</v>
      </c>
      <c r="AM24" s="38">
        <v>35</v>
      </c>
      <c r="AN24" s="38">
        <v>1365</v>
      </c>
      <c r="AO24" s="48">
        <v>1333</v>
      </c>
      <c r="AP24" s="44">
        <f t="shared" si="0"/>
        <v>9673</v>
      </c>
      <c r="AQ24" s="44">
        <v>9673</v>
      </c>
      <c r="AR24" s="9">
        <f t="shared" si="3"/>
        <v>0</v>
      </c>
      <c r="AS24" s="9">
        <f t="shared" si="4"/>
        <v>19346</v>
      </c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4" customFormat="1" ht="22.15" customHeight="1" x14ac:dyDescent="0.25">
      <c r="A25" s="4">
        <v>22</v>
      </c>
      <c r="B25" s="21" t="s">
        <v>44</v>
      </c>
      <c r="C25" s="21" t="s">
        <v>161</v>
      </c>
      <c r="D25" s="21" t="s">
        <v>33</v>
      </c>
      <c r="E25" s="21" t="s">
        <v>34</v>
      </c>
      <c r="F25" s="21" t="s">
        <v>35</v>
      </c>
      <c r="G25" s="21" t="s">
        <v>163</v>
      </c>
      <c r="H25" s="27" t="s">
        <v>162</v>
      </c>
      <c r="I25" s="30" t="s">
        <v>166</v>
      </c>
      <c r="J25" s="27" t="s">
        <v>34</v>
      </c>
      <c r="K25" s="27" t="s">
        <v>33</v>
      </c>
      <c r="L25" s="27" t="s">
        <v>34</v>
      </c>
      <c r="M25" s="22" t="s">
        <v>1</v>
      </c>
      <c r="N25" s="22" t="s">
        <v>0</v>
      </c>
      <c r="O25" s="8" t="s">
        <v>105</v>
      </c>
      <c r="P25" s="8" t="s">
        <v>160</v>
      </c>
      <c r="Q25" s="8" t="s">
        <v>147</v>
      </c>
      <c r="R25" s="28" t="s">
        <v>165</v>
      </c>
      <c r="S25" s="21" t="s">
        <v>38</v>
      </c>
      <c r="T25" s="8">
        <v>110</v>
      </c>
      <c r="U25" s="29" t="s">
        <v>167</v>
      </c>
      <c r="V25" s="23" t="s">
        <v>164</v>
      </c>
      <c r="W25" s="4" t="s">
        <v>168</v>
      </c>
      <c r="X25" s="26">
        <v>100</v>
      </c>
      <c r="Y25" s="26">
        <v>0</v>
      </c>
      <c r="Z25" s="21" t="s">
        <v>169</v>
      </c>
      <c r="AA25" s="24"/>
      <c r="AB25" s="4" t="s">
        <v>145</v>
      </c>
      <c r="AC25" s="58"/>
      <c r="AD25" s="79">
        <v>11550</v>
      </c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9">
        <f t="shared" si="0"/>
        <v>11550</v>
      </c>
      <c r="AQ25" s="9">
        <f>SUM(AE25:AP25)</f>
        <v>11550</v>
      </c>
      <c r="AR25" s="9">
        <f t="shared" si="3"/>
        <v>23100</v>
      </c>
      <c r="AS25" s="9">
        <f t="shared" si="4"/>
        <v>0</v>
      </c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ht="28.5" customHeight="1" x14ac:dyDescent="0.25">
      <c r="AC26" s="72"/>
      <c r="AP26" s="17">
        <f>SUM(AP4:AP25)</f>
        <v>1646387</v>
      </c>
      <c r="AQ26" s="17">
        <f>SUM(AQ4:AQ25)</f>
        <v>1646387</v>
      </c>
      <c r="AR26" s="17">
        <f>SUM(AR4:AR25)</f>
        <v>2629480</v>
      </c>
      <c r="AS26" s="17">
        <f>SUM(AS4:AS25)</f>
        <v>663294</v>
      </c>
    </row>
    <row r="27" spans="1:77" ht="12" customHeight="1" x14ac:dyDescent="0.25">
      <c r="AC27" s="72"/>
      <c r="AO27" s="52"/>
      <c r="AP27" s="78"/>
      <c r="AQ27" s="78"/>
    </row>
    <row r="28" spans="1:77" ht="17.649999999999999" customHeight="1" x14ac:dyDescent="0.25"/>
    <row r="29" spans="1:77" ht="66.400000000000006" hidden="1" customHeight="1" x14ac:dyDescent="0.25">
      <c r="B29" s="13" t="s">
        <v>93</v>
      </c>
      <c r="C29" s="13" t="s">
        <v>138</v>
      </c>
      <c r="D29" s="13" t="s">
        <v>9</v>
      </c>
      <c r="E29" s="13" t="s">
        <v>94</v>
      </c>
      <c r="F29" s="13" t="s">
        <v>95</v>
      </c>
      <c r="G29" s="13" t="s">
        <v>139</v>
      </c>
      <c r="H29" s="6" t="s">
        <v>140</v>
      </c>
      <c r="I29" s="6" t="s">
        <v>141</v>
      </c>
      <c r="J29" s="6" t="s">
        <v>142</v>
      </c>
      <c r="K29" s="2"/>
      <c r="L29" s="2"/>
      <c r="O29" s="2"/>
      <c r="P29" s="2"/>
      <c r="X29" s="12"/>
      <c r="Y29" s="5"/>
      <c r="Z29" s="40"/>
      <c r="AA29" s="40"/>
      <c r="AD29" s="2"/>
      <c r="AP29" s="5"/>
      <c r="AQ29" s="5"/>
      <c r="AR29" s="5"/>
      <c r="AS29" s="14"/>
      <c r="AT29" s="15"/>
    </row>
    <row r="30" spans="1:77" ht="66.400000000000006" hidden="1" customHeight="1" x14ac:dyDescent="0.25">
      <c r="B30" s="8" t="s">
        <v>113</v>
      </c>
      <c r="C30" s="8">
        <v>2</v>
      </c>
      <c r="D30" s="8"/>
      <c r="E30" s="8"/>
      <c r="F30" s="8" t="s">
        <v>38</v>
      </c>
      <c r="G30" s="8">
        <v>0</v>
      </c>
      <c r="H30" s="9">
        <v>0</v>
      </c>
      <c r="I30" s="9">
        <v>2</v>
      </c>
      <c r="J30" s="9">
        <v>26179</v>
      </c>
      <c r="K30" s="2"/>
      <c r="L30" s="2"/>
      <c r="O30" s="2"/>
      <c r="P30" s="2"/>
      <c r="X30" s="12"/>
      <c r="Y30" s="5"/>
      <c r="Z30" s="40"/>
      <c r="AA30" s="40"/>
      <c r="AD30" s="2"/>
      <c r="AP30" s="5"/>
      <c r="AQ30" s="5"/>
      <c r="AR30" s="5"/>
      <c r="AS30" s="14"/>
      <c r="AT30" s="15"/>
    </row>
    <row r="31" spans="1:77" ht="11.65" hidden="1" customHeight="1" x14ac:dyDescent="0.25">
      <c r="B31" s="8" t="s">
        <v>113</v>
      </c>
      <c r="C31" s="8">
        <v>1</v>
      </c>
      <c r="D31" s="10"/>
      <c r="E31" s="10"/>
      <c r="F31" s="8" t="s">
        <v>115</v>
      </c>
      <c r="G31" s="8">
        <v>1</v>
      </c>
      <c r="H31" s="9">
        <v>14842</v>
      </c>
      <c r="I31" s="9">
        <v>0</v>
      </c>
      <c r="J31" s="9">
        <v>0</v>
      </c>
      <c r="K31" s="11"/>
      <c r="L31" s="11"/>
      <c r="M31" s="14"/>
      <c r="N31" s="16"/>
      <c r="O31" s="2"/>
      <c r="P31" s="2"/>
      <c r="X31" s="12"/>
      <c r="Y31" s="5"/>
      <c r="Z31" s="40"/>
      <c r="AA31" s="40"/>
      <c r="AD31" s="2"/>
      <c r="AP31" s="5"/>
      <c r="AQ31" s="5"/>
      <c r="AR31" s="5"/>
      <c r="AS31" s="14"/>
      <c r="AT31" s="15"/>
    </row>
    <row r="32" spans="1:77" ht="66.400000000000006" hidden="1" customHeight="1" x14ac:dyDescent="0.25">
      <c r="B32" s="8" t="s">
        <v>97</v>
      </c>
      <c r="C32" s="8">
        <v>7</v>
      </c>
      <c r="D32" s="10"/>
      <c r="E32" s="10"/>
      <c r="F32" s="8" t="s">
        <v>38</v>
      </c>
      <c r="G32" s="8">
        <v>4</v>
      </c>
      <c r="H32" s="9">
        <v>349701</v>
      </c>
      <c r="I32" s="9">
        <v>3</v>
      </c>
      <c r="J32" s="9">
        <v>128915</v>
      </c>
      <c r="K32" s="11"/>
      <c r="L32" s="11"/>
      <c r="M32" s="14"/>
      <c r="N32" s="16"/>
      <c r="O32" s="2"/>
      <c r="P32" s="2"/>
      <c r="X32" s="12"/>
      <c r="Y32" s="5"/>
      <c r="Z32" s="40"/>
      <c r="AA32" s="40"/>
      <c r="AD32" s="2"/>
      <c r="AP32" s="5"/>
      <c r="AQ32" s="5"/>
      <c r="AR32" s="5"/>
      <c r="AS32" s="14"/>
      <c r="AT32" s="15"/>
    </row>
    <row r="33" spans="2:46" ht="66.400000000000006" hidden="1" customHeight="1" x14ac:dyDescent="0.25">
      <c r="B33" s="8" t="s">
        <v>99</v>
      </c>
      <c r="C33" s="8">
        <v>6</v>
      </c>
      <c r="D33" s="10"/>
      <c r="E33" s="10"/>
      <c r="F33" s="8" t="s">
        <v>38</v>
      </c>
      <c r="G33" s="8">
        <v>5</v>
      </c>
      <c r="H33" s="9">
        <v>841029</v>
      </c>
      <c r="I33" s="9">
        <v>1</v>
      </c>
      <c r="J33" s="9">
        <v>147122</v>
      </c>
      <c r="K33" s="11"/>
      <c r="L33" s="11"/>
      <c r="M33" s="14"/>
      <c r="N33" s="16"/>
      <c r="O33" s="2"/>
      <c r="P33" s="2"/>
      <c r="X33" s="12"/>
      <c r="Y33" s="5"/>
      <c r="Z33" s="40"/>
      <c r="AA33" s="40"/>
      <c r="AD33" s="2"/>
      <c r="AP33" s="5"/>
      <c r="AQ33" s="5"/>
      <c r="AR33" s="5"/>
      <c r="AS33" s="14"/>
      <c r="AT33" s="15"/>
    </row>
    <row r="34" spans="2:46" ht="66.400000000000006" hidden="1" customHeight="1" x14ac:dyDescent="0.25">
      <c r="B34" s="8" t="s">
        <v>96</v>
      </c>
      <c r="C34" s="8">
        <v>4</v>
      </c>
      <c r="D34" s="10">
        <v>915</v>
      </c>
      <c r="E34" s="10">
        <f>24*611*D34</f>
        <v>13417560</v>
      </c>
      <c r="F34" s="8" t="s">
        <v>38</v>
      </c>
      <c r="G34" s="8">
        <v>4</v>
      </c>
      <c r="H34" s="9">
        <v>1458574</v>
      </c>
      <c r="I34" s="9">
        <v>0</v>
      </c>
      <c r="J34" s="9">
        <v>202962</v>
      </c>
      <c r="K34" s="11"/>
      <c r="L34" s="11"/>
      <c r="M34" s="14"/>
      <c r="N34" s="16"/>
      <c r="O34" s="2"/>
      <c r="P34" s="2"/>
      <c r="X34" s="12"/>
      <c r="Y34" s="5"/>
      <c r="Z34" s="40"/>
      <c r="AA34" s="40"/>
      <c r="AD34" s="2"/>
      <c r="AP34" s="5"/>
      <c r="AQ34" s="5"/>
      <c r="AR34" s="5"/>
      <c r="AS34" s="14"/>
      <c r="AT34" s="15"/>
    </row>
    <row r="35" spans="2:46" ht="66.400000000000006" hidden="1" customHeight="1" x14ac:dyDescent="0.25">
      <c r="B35" s="13" t="s">
        <v>98</v>
      </c>
      <c r="C35" s="13">
        <f>SUM(C30:C34)</f>
        <v>20</v>
      </c>
      <c r="D35" s="17">
        <f>SUM(D34)</f>
        <v>915</v>
      </c>
      <c r="E35" s="17">
        <f>SUM(E34)</f>
        <v>13417560</v>
      </c>
      <c r="F35" s="17"/>
      <c r="G35" s="17">
        <f>SUM(G30:G34)</f>
        <v>14</v>
      </c>
      <c r="H35" s="17">
        <f>SUM(H30:H34)</f>
        <v>2664146</v>
      </c>
      <c r="I35" s="17">
        <f>SUM(I30:I34)</f>
        <v>6</v>
      </c>
      <c r="J35" s="17">
        <f>SUM(J30:J34)</f>
        <v>505178</v>
      </c>
      <c r="K35" s="18"/>
      <c r="L35" s="18"/>
      <c r="M35" s="18"/>
      <c r="N35" s="41"/>
      <c r="O35" s="2"/>
      <c r="P35" s="2"/>
      <c r="X35" s="12"/>
      <c r="Y35" s="5"/>
      <c r="Z35" s="40"/>
      <c r="AA35" s="40"/>
      <c r="AD35" s="2"/>
      <c r="AP35" s="5"/>
      <c r="AQ35" s="5"/>
      <c r="AR35" s="5"/>
      <c r="AS35" s="14"/>
      <c r="AT35" s="15"/>
    </row>
    <row r="38" spans="2:46" ht="18" customHeight="1" x14ac:dyDescent="0.25"/>
    <row r="40" spans="2:46" x14ac:dyDescent="0.25">
      <c r="AA40" s="69"/>
      <c r="AB40" s="69"/>
    </row>
    <row r="41" spans="2:46" ht="51" customHeight="1" x14ac:dyDescent="0.25"/>
    <row r="46" spans="2:46" ht="55.9" customHeight="1" x14ac:dyDescent="0.25"/>
    <row r="52" ht="46.9" customHeight="1" x14ac:dyDescent="0.25"/>
  </sheetData>
  <autoFilter ref="A3:BS27" xr:uid="{00000000-0001-0000-0000-000000000000}">
    <filterColumn colId="8" showButton="0"/>
  </autoFilter>
  <mergeCells count="46">
    <mergeCell ref="AP27:AQ27"/>
    <mergeCell ref="AK14:AL14"/>
    <mergeCell ref="AM14:AN14"/>
    <mergeCell ref="AG14:AH14"/>
    <mergeCell ref="AE14:AF14"/>
    <mergeCell ref="AI15:AJ15"/>
    <mergeCell ref="AI14:AJ14"/>
    <mergeCell ref="AK15:AL15"/>
    <mergeCell ref="AM15:AN15"/>
    <mergeCell ref="AE15:AF15"/>
    <mergeCell ref="AG15:AH15"/>
    <mergeCell ref="AD25:AO25"/>
    <mergeCell ref="B2:F2"/>
    <mergeCell ref="A2:A3"/>
    <mergeCell ref="W2:W3"/>
    <mergeCell ref="Z2:Z3"/>
    <mergeCell ref="Q2:Q3"/>
    <mergeCell ref="I3:J3"/>
    <mergeCell ref="S2:S3"/>
    <mergeCell ref="G2:G3"/>
    <mergeCell ref="H2:H3"/>
    <mergeCell ref="I2:L2"/>
    <mergeCell ref="AC2:AC3"/>
    <mergeCell ref="AA40:AB40"/>
    <mergeCell ref="AE13:AF13"/>
    <mergeCell ref="AG13:AH13"/>
    <mergeCell ref="AA2:AA3"/>
    <mergeCell ref="AC26:AC27"/>
    <mergeCell ref="AE9:AF9"/>
    <mergeCell ref="AG9:AH9"/>
    <mergeCell ref="A1:AS1"/>
    <mergeCell ref="AC4:AC25"/>
    <mergeCell ref="AI9:AJ9"/>
    <mergeCell ref="AK9:AL9"/>
    <mergeCell ref="AM9:AN9"/>
    <mergeCell ref="AP2:AP3"/>
    <mergeCell ref="AQ2:AQ3"/>
    <mergeCell ref="AR2:AS2"/>
    <mergeCell ref="T2:T3"/>
    <mergeCell ref="U2:U3"/>
    <mergeCell ref="V2:V3"/>
    <mergeCell ref="AB2:AB3"/>
    <mergeCell ref="X2:Y2"/>
    <mergeCell ref="O2:O3"/>
    <mergeCell ref="P2:P3"/>
    <mergeCell ref="R2:R3"/>
  </mergeCells>
  <phoneticPr fontId="1" type="noConversion"/>
  <conditionalFormatting sqref="U6:U14">
    <cfRule type="duplicateValues" dxfId="3" priority="7"/>
  </conditionalFormatting>
  <conditionalFormatting sqref="U15">
    <cfRule type="duplicateValues" dxfId="2" priority="2"/>
    <cfRule type="duplicateValues" dxfId="1" priority="3"/>
  </conditionalFormatting>
  <conditionalFormatting sqref="U18:U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2024-09-06T08:16:20Z</dcterms:modified>
</cp:coreProperties>
</file>