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Okna 2023" sheetId="1" r:id="rId1"/>
  </sheets>
  <definedNames>
    <definedName name="_xlnm.Print_Area" localSheetId="0">'Okna 2023'!$A$1:$K$197</definedName>
  </definedNames>
  <calcPr calcId="145621"/>
</workbook>
</file>

<file path=xl/calcChain.xml><?xml version="1.0" encoding="utf-8"?>
<calcChain xmlns="http://schemas.openxmlformats.org/spreadsheetml/2006/main">
  <c r="K188" i="1" l="1"/>
  <c r="K189" i="1"/>
  <c r="K190" i="1"/>
  <c r="K181" i="1"/>
  <c r="K168" i="1"/>
  <c r="K169" i="1"/>
  <c r="K170" i="1"/>
  <c r="K171" i="1"/>
  <c r="K172" i="1"/>
  <c r="K173" i="1"/>
  <c r="K174" i="1"/>
  <c r="K175" i="1"/>
  <c r="K167" i="1"/>
  <c r="K161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39" i="1"/>
  <c r="K132" i="1"/>
  <c r="K133" i="1"/>
  <c r="K131" i="1"/>
  <c r="K120" i="1"/>
  <c r="K121" i="1"/>
  <c r="K122" i="1"/>
  <c r="K123" i="1"/>
  <c r="K124" i="1"/>
  <c r="K125" i="1"/>
  <c r="K119" i="1"/>
  <c r="K111" i="1"/>
  <c r="K112" i="1"/>
  <c r="K113" i="1"/>
  <c r="K110" i="1"/>
  <c r="K100" i="1"/>
  <c r="K101" i="1"/>
  <c r="K102" i="1"/>
  <c r="K103" i="1"/>
  <c r="K104" i="1"/>
  <c r="K99" i="1"/>
  <c r="K92" i="1"/>
  <c r="K93" i="1"/>
  <c r="K91" i="1"/>
  <c r="K75" i="1"/>
  <c r="K76" i="1"/>
  <c r="K77" i="1"/>
  <c r="K78" i="1"/>
  <c r="K79" i="1"/>
  <c r="K80" i="1"/>
  <c r="K81" i="1"/>
  <c r="K82" i="1"/>
  <c r="K83" i="1"/>
  <c r="K84" i="1"/>
  <c r="K85" i="1"/>
  <c r="K74" i="1"/>
  <c r="K68" i="1"/>
  <c r="K67" i="1"/>
  <c r="K56" i="1"/>
  <c r="K57" i="1"/>
  <c r="K58" i="1"/>
  <c r="K59" i="1"/>
  <c r="K60" i="1"/>
  <c r="K61" i="1"/>
  <c r="K55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3" i="1"/>
  <c r="K16" i="1"/>
  <c r="K17" i="1"/>
  <c r="K18" i="1"/>
  <c r="K19" i="1"/>
  <c r="K20" i="1"/>
  <c r="K21" i="1"/>
  <c r="K22" i="1"/>
  <c r="K23" i="1"/>
  <c r="K24" i="1"/>
  <c r="K25" i="1"/>
  <c r="K26" i="1"/>
  <c r="K27" i="1"/>
  <c r="K15" i="1"/>
  <c r="K7" i="1"/>
  <c r="K8" i="1"/>
  <c r="K9" i="1"/>
  <c r="K6" i="1"/>
  <c r="J67" i="1" l="1"/>
  <c r="J36" i="1"/>
  <c r="F151" i="1" l="1"/>
  <c r="G151" i="1" s="1"/>
  <c r="J151" i="1" s="1"/>
  <c r="F139" i="1"/>
  <c r="G139" i="1" s="1"/>
  <c r="J139" i="1" s="1"/>
  <c r="F140" i="1"/>
  <c r="G140" i="1" s="1"/>
  <c r="J140" i="1" s="1"/>
  <c r="F141" i="1"/>
  <c r="G141" i="1" s="1"/>
  <c r="J141" i="1" s="1"/>
  <c r="F142" i="1"/>
  <c r="G142" i="1" s="1"/>
  <c r="J142" i="1" s="1"/>
  <c r="F147" i="1"/>
  <c r="G147" i="1" s="1"/>
  <c r="J147" i="1" s="1"/>
  <c r="F148" i="1"/>
  <c r="G148" i="1" s="1"/>
  <c r="J148" i="1" s="1"/>
  <c r="F149" i="1"/>
  <c r="G149" i="1" s="1"/>
  <c r="J149" i="1" s="1"/>
  <c r="F150" i="1"/>
  <c r="G150" i="1" s="1"/>
  <c r="J150" i="1" s="1"/>
  <c r="F153" i="1"/>
  <c r="G153" i="1" s="1"/>
  <c r="J153" i="1" s="1"/>
  <c r="F152" i="1"/>
  <c r="G152" i="1" s="1"/>
  <c r="J152" i="1" s="1"/>
  <c r="F187" i="1"/>
  <c r="G187" i="1" s="1"/>
  <c r="J187" i="1" s="1"/>
  <c r="K187" i="1" s="1"/>
  <c r="F190" i="1"/>
  <c r="G190" i="1" s="1"/>
  <c r="J190" i="1" s="1"/>
  <c r="F189" i="1"/>
  <c r="G189" i="1" s="1"/>
  <c r="J189" i="1" s="1"/>
  <c r="F188" i="1"/>
  <c r="G188" i="1" s="1"/>
  <c r="J188" i="1" s="1"/>
  <c r="F167" i="1"/>
  <c r="G167" i="1" s="1"/>
  <c r="J167" i="1" s="1"/>
  <c r="F169" i="1"/>
  <c r="G169" i="1" s="1"/>
  <c r="J169" i="1" s="1"/>
  <c r="F170" i="1"/>
  <c r="G170" i="1" s="1"/>
  <c r="J170" i="1" s="1"/>
  <c r="F171" i="1"/>
  <c r="G171" i="1" s="1"/>
  <c r="J171" i="1" s="1"/>
  <c r="F172" i="1"/>
  <c r="G172" i="1" s="1"/>
  <c r="J172" i="1" s="1"/>
  <c r="F173" i="1"/>
  <c r="G173" i="1" s="1"/>
  <c r="J173" i="1" s="1"/>
  <c r="F174" i="1"/>
  <c r="G174" i="1"/>
  <c r="J174" i="1" s="1"/>
  <c r="F175" i="1"/>
  <c r="G175" i="1" s="1"/>
  <c r="J175" i="1" s="1"/>
  <c r="F168" i="1"/>
  <c r="G168" i="1" s="1"/>
  <c r="J168" i="1" s="1"/>
  <c r="F45" i="1"/>
  <c r="G45" i="1" s="1"/>
  <c r="J45" i="1" s="1"/>
  <c r="F39" i="1"/>
  <c r="G39" i="1" s="1"/>
  <c r="J39" i="1" s="1"/>
  <c r="F38" i="1"/>
  <c r="G38" i="1" s="1"/>
  <c r="J38" i="1" s="1"/>
  <c r="F112" i="1"/>
  <c r="G112" i="1" s="1"/>
  <c r="J112" i="1" s="1"/>
  <c r="F49" i="1"/>
  <c r="G49" i="1" s="1"/>
  <c r="J49" i="1" s="1"/>
  <c r="F47" i="1"/>
  <c r="G47" i="1" s="1"/>
  <c r="J47" i="1" s="1"/>
  <c r="F48" i="1"/>
  <c r="G48" i="1" s="1"/>
  <c r="J48" i="1" s="1"/>
  <c r="F33" i="1"/>
  <c r="G33" i="1" s="1"/>
  <c r="J33" i="1" s="1"/>
  <c r="F34" i="1"/>
  <c r="G34" i="1" s="1"/>
  <c r="J34" i="1" s="1"/>
  <c r="F35" i="1"/>
  <c r="G35" i="1" s="1"/>
  <c r="J35" i="1" s="1"/>
  <c r="F37" i="1"/>
  <c r="G37" i="1" s="1"/>
  <c r="J37" i="1" s="1"/>
  <c r="F40" i="1"/>
  <c r="G40" i="1" s="1"/>
  <c r="J40" i="1" s="1"/>
  <c r="F41" i="1"/>
  <c r="G41" i="1" s="1"/>
  <c r="J41" i="1" s="1"/>
  <c r="F42" i="1"/>
  <c r="G42" i="1" s="1"/>
  <c r="J42" i="1" s="1"/>
  <c r="F43" i="1"/>
  <c r="G43" i="1" s="1"/>
  <c r="J43" i="1" s="1"/>
  <c r="F44" i="1"/>
  <c r="G44" i="1" s="1"/>
  <c r="J44" i="1" s="1"/>
  <c r="F46" i="1"/>
  <c r="G46" i="1" s="1"/>
  <c r="J46" i="1" s="1"/>
  <c r="F61" i="1"/>
  <c r="G61" i="1" s="1"/>
  <c r="J61" i="1" s="1"/>
  <c r="F60" i="1"/>
  <c r="G60" i="1" s="1"/>
  <c r="J60" i="1" s="1"/>
  <c r="F55" i="1"/>
  <c r="G55" i="1" s="1"/>
  <c r="J55" i="1" s="1"/>
  <c r="F56" i="1"/>
  <c r="G56" i="1" s="1"/>
  <c r="J56" i="1" s="1"/>
  <c r="F57" i="1"/>
  <c r="G57" i="1" s="1"/>
  <c r="J57" i="1" s="1"/>
  <c r="F58" i="1"/>
  <c r="G58" i="1" s="1"/>
  <c r="J58" i="1" s="1"/>
  <c r="F59" i="1"/>
  <c r="G59" i="1" s="1"/>
  <c r="J59" i="1" s="1"/>
  <c r="F181" i="1"/>
  <c r="G181" i="1" s="1"/>
  <c r="J181" i="1" s="1"/>
  <c r="J182" i="1" s="1"/>
  <c r="F161" i="1"/>
  <c r="G161" i="1" s="1"/>
  <c r="J161" i="1" s="1"/>
  <c r="J162" i="1" s="1"/>
  <c r="F143" i="1"/>
  <c r="G143" i="1" s="1"/>
  <c r="J143" i="1" s="1"/>
  <c r="F144" i="1"/>
  <c r="G144" i="1" s="1"/>
  <c r="J144" i="1" s="1"/>
  <c r="F145" i="1"/>
  <c r="G145" i="1" s="1"/>
  <c r="J145" i="1" s="1"/>
  <c r="F146" i="1"/>
  <c r="G146" i="1" s="1"/>
  <c r="J146" i="1" s="1"/>
  <c r="F154" i="1"/>
  <c r="G154" i="1" s="1"/>
  <c r="J154" i="1" s="1"/>
  <c r="F155" i="1"/>
  <c r="G155" i="1" s="1"/>
  <c r="J155" i="1" s="1"/>
  <c r="F131" i="1"/>
  <c r="G131" i="1" s="1"/>
  <c r="J131" i="1" s="1"/>
  <c r="F132" i="1"/>
  <c r="G132" i="1" s="1"/>
  <c r="J132" i="1" s="1"/>
  <c r="F133" i="1"/>
  <c r="G133" i="1" s="1"/>
  <c r="J133" i="1" s="1"/>
  <c r="F119" i="1"/>
  <c r="G119" i="1" s="1"/>
  <c r="J119" i="1" s="1"/>
  <c r="F120" i="1"/>
  <c r="G120" i="1" s="1"/>
  <c r="J120" i="1" s="1"/>
  <c r="F121" i="1"/>
  <c r="G121" i="1" s="1"/>
  <c r="J121" i="1" s="1"/>
  <c r="F122" i="1"/>
  <c r="G122" i="1" s="1"/>
  <c r="J122" i="1" s="1"/>
  <c r="F123" i="1"/>
  <c r="G123" i="1"/>
  <c r="J123" i="1" s="1"/>
  <c r="F124" i="1"/>
  <c r="G124" i="1" s="1"/>
  <c r="J124" i="1" s="1"/>
  <c r="F125" i="1"/>
  <c r="G125" i="1" s="1"/>
  <c r="J125" i="1" s="1"/>
  <c r="F110" i="1"/>
  <c r="G110" i="1" s="1"/>
  <c r="J110" i="1" s="1"/>
  <c r="J114" i="1" s="1"/>
  <c r="F111" i="1"/>
  <c r="G111" i="1" s="1"/>
  <c r="J111" i="1" s="1"/>
  <c r="F113" i="1"/>
  <c r="G113" i="1" s="1"/>
  <c r="J113" i="1" s="1"/>
  <c r="F99" i="1"/>
  <c r="G99" i="1" s="1"/>
  <c r="J99" i="1" s="1"/>
  <c r="F100" i="1"/>
  <c r="G100" i="1" s="1"/>
  <c r="J100" i="1" s="1"/>
  <c r="F101" i="1"/>
  <c r="G101" i="1" s="1"/>
  <c r="J101" i="1" s="1"/>
  <c r="F102" i="1"/>
  <c r="G102" i="1" s="1"/>
  <c r="J102" i="1" s="1"/>
  <c r="F103" i="1"/>
  <c r="G103" i="1" s="1"/>
  <c r="J103" i="1" s="1"/>
  <c r="F104" i="1"/>
  <c r="G104" i="1" s="1"/>
  <c r="J104" i="1" s="1"/>
  <c r="F91" i="1"/>
  <c r="G91" i="1" s="1"/>
  <c r="J91" i="1" s="1"/>
  <c r="F92" i="1"/>
  <c r="G92" i="1" s="1"/>
  <c r="J92" i="1" s="1"/>
  <c r="F93" i="1"/>
  <c r="G93" i="1" s="1"/>
  <c r="J93" i="1" s="1"/>
  <c r="F85" i="1"/>
  <c r="G85" i="1" s="1"/>
  <c r="J85" i="1" s="1"/>
  <c r="F84" i="1"/>
  <c r="G84" i="1" s="1"/>
  <c r="J84" i="1" s="1"/>
  <c r="F83" i="1"/>
  <c r="G83" i="1" s="1"/>
  <c r="J83" i="1" s="1"/>
  <c r="F82" i="1"/>
  <c r="G82" i="1" s="1"/>
  <c r="J82" i="1" s="1"/>
  <c r="F81" i="1"/>
  <c r="G81" i="1" s="1"/>
  <c r="J81" i="1" s="1"/>
  <c r="F80" i="1"/>
  <c r="G80" i="1" s="1"/>
  <c r="J80" i="1" s="1"/>
  <c r="F79" i="1"/>
  <c r="G79" i="1" s="1"/>
  <c r="J79" i="1" s="1"/>
  <c r="F78" i="1"/>
  <c r="G78" i="1" s="1"/>
  <c r="J78" i="1" s="1"/>
  <c r="F77" i="1"/>
  <c r="G77" i="1" s="1"/>
  <c r="J77" i="1" s="1"/>
  <c r="F76" i="1"/>
  <c r="G76" i="1" s="1"/>
  <c r="J76" i="1" s="1"/>
  <c r="F75" i="1"/>
  <c r="G75" i="1" s="1"/>
  <c r="J75" i="1" s="1"/>
  <c r="F74" i="1"/>
  <c r="G74" i="1" s="1"/>
  <c r="J74" i="1" s="1"/>
  <c r="F68" i="1"/>
  <c r="G68" i="1" s="1"/>
  <c r="J68" i="1" s="1"/>
  <c r="J69" i="1" s="1"/>
  <c r="F15" i="1"/>
  <c r="G15" i="1" s="1"/>
  <c r="J15" i="1" s="1"/>
  <c r="F16" i="1"/>
  <c r="G16" i="1" s="1"/>
  <c r="J16" i="1" s="1"/>
  <c r="F17" i="1"/>
  <c r="G17" i="1" s="1"/>
  <c r="J17" i="1" s="1"/>
  <c r="F18" i="1"/>
  <c r="G18" i="1" s="1"/>
  <c r="J18" i="1" s="1"/>
  <c r="F19" i="1"/>
  <c r="G19" i="1" s="1"/>
  <c r="J19" i="1" s="1"/>
  <c r="F20" i="1"/>
  <c r="G20" i="1" s="1"/>
  <c r="J20" i="1" s="1"/>
  <c r="F21" i="1"/>
  <c r="G21" i="1" s="1"/>
  <c r="J21" i="1" s="1"/>
  <c r="F22" i="1"/>
  <c r="G22" i="1" s="1"/>
  <c r="J22" i="1" s="1"/>
  <c r="F23" i="1"/>
  <c r="G23" i="1" s="1"/>
  <c r="J23" i="1" s="1"/>
  <c r="F24" i="1"/>
  <c r="G24" i="1" s="1"/>
  <c r="J24" i="1" s="1"/>
  <c r="F25" i="1"/>
  <c r="G25" i="1" s="1"/>
  <c r="J25" i="1" s="1"/>
  <c r="F26" i="1"/>
  <c r="G26" i="1"/>
  <c r="J26" i="1" s="1"/>
  <c r="F27" i="1"/>
  <c r="G27" i="1" s="1"/>
  <c r="J27" i="1" s="1"/>
  <c r="F6" i="1"/>
  <c r="G6" i="1" s="1"/>
  <c r="J6" i="1" s="1"/>
  <c r="F7" i="1"/>
  <c r="G7" i="1"/>
  <c r="J7" i="1" s="1"/>
  <c r="F8" i="1"/>
  <c r="G8" i="1" s="1"/>
  <c r="J8" i="1" s="1"/>
  <c r="F9" i="1"/>
  <c r="G9" i="1" s="1"/>
  <c r="J9" i="1" s="1"/>
  <c r="J191" i="1" l="1"/>
  <c r="J134" i="1"/>
  <c r="J105" i="1"/>
  <c r="J94" i="1"/>
  <c r="J50" i="1"/>
  <c r="J10" i="1"/>
  <c r="J86" i="1"/>
  <c r="J62" i="1"/>
  <c r="J156" i="1"/>
  <c r="J126" i="1"/>
  <c r="G69" i="1"/>
  <c r="J176" i="1"/>
  <c r="J28" i="1"/>
  <c r="G134" i="1"/>
  <c r="G10" i="1"/>
  <c r="G28" i="1"/>
  <c r="G94" i="1"/>
  <c r="G114" i="1"/>
  <c r="G62" i="1"/>
  <c r="G86" i="1"/>
  <c r="G156" i="1"/>
  <c r="G105" i="1"/>
  <c r="G50" i="1"/>
  <c r="G176" i="1"/>
  <c r="G126" i="1"/>
  <c r="G191" i="1"/>
  <c r="J194" i="1" l="1"/>
  <c r="K194" i="1" s="1"/>
</calcChain>
</file>

<file path=xl/sharedStrings.xml><?xml version="1.0" encoding="utf-8"?>
<sst xmlns="http://schemas.openxmlformats.org/spreadsheetml/2006/main" count="314" uniqueCount="126">
  <si>
    <t>BUDYNEK GŁÓWNY – FRONT TWŁ – OKNA W OPRAWIE ALUMINIOWEJ</t>
  </si>
  <si>
    <t>Lp.</t>
  </si>
  <si>
    <t xml:space="preserve">Wyszczególnienie </t>
  </si>
  <si>
    <t>Ilość sztuk</t>
  </si>
  <si>
    <t>Szerokość</t>
  </si>
  <si>
    <t>Wysokość</t>
  </si>
  <si>
    <t xml:space="preserve">Planowana ilość wykonywania usługi </t>
  </si>
  <si>
    <t>Wartość netto (kol. 7x8x9)</t>
  </si>
  <si>
    <t>Parter – okna (witrynowe)</t>
  </si>
  <si>
    <t>Parter drzwi – klatki schodowe</t>
  </si>
  <si>
    <t>Parter nad drzwiami klatki schodowej</t>
  </si>
  <si>
    <t>Razem:</t>
  </si>
  <si>
    <t>Wiatrołap – hol kasowy</t>
  </si>
  <si>
    <t>Saloniki</t>
  </si>
  <si>
    <t>LUSTRA</t>
  </si>
  <si>
    <t>Szatnia – balkon</t>
  </si>
  <si>
    <t>Kuluary</t>
  </si>
  <si>
    <t>Kuluary barowe</t>
  </si>
  <si>
    <t>Salonik wideo</t>
  </si>
  <si>
    <t>Salonik recepcyjny</t>
  </si>
  <si>
    <t>OKNA W OPRAWIE ALUMINIOWEJ</t>
  </si>
  <si>
    <t>Foyer dół</t>
  </si>
  <si>
    <t>Foyer góra (mycie z rusztowania)</t>
  </si>
  <si>
    <t>BUDYNEK GŁÓWNY  - FRONT, INNE</t>
  </si>
  <si>
    <t>ZASCENIE - LUSTRA</t>
  </si>
  <si>
    <t>Sala 402</t>
  </si>
  <si>
    <t>Sala 405</t>
  </si>
  <si>
    <t>Sala 430</t>
  </si>
  <si>
    <t>ZASCENIE – KORYTARZE, KASA</t>
  </si>
  <si>
    <t>Okienko – kasa</t>
  </si>
  <si>
    <t>Gabloty – parter</t>
  </si>
  <si>
    <t>Gabloty IV p.</t>
  </si>
  <si>
    <t>BUDYNEK TECHNICZNY – OKNA W OPRAWIE ALUMINIOWEJ</t>
  </si>
  <si>
    <t>Suterena</t>
  </si>
  <si>
    <t>Parter (w tym pod przewiązką)</t>
  </si>
  <si>
    <t>II piętro</t>
  </si>
  <si>
    <t>III piętro</t>
  </si>
  <si>
    <t>Klatka schodowa drzwi</t>
  </si>
  <si>
    <t>BUDYNEK GŁÓWNY - ZASCENIE - OKNA</t>
  </si>
  <si>
    <t>Sale 402, 405, 430 (aluminium) – od wewnątrz mycie z rusztowania, z zewnątrz metodą alpinistyczną</t>
  </si>
  <si>
    <t>BUDYNEK TECHNICZNY- PRZEWIĄZKA</t>
  </si>
  <si>
    <t>Przewiązka (aluminium) – od wewnątrz mycie z rusztowania, z zewnątrz metodą alpinistyczną</t>
  </si>
  <si>
    <t>Wejścia z klatki schodowej w korytarze</t>
  </si>
  <si>
    <t>Metraż 1 szt. 
1 strony 
(kol. 4x5)</t>
  </si>
  <si>
    <t>Parter drzwi – hol kasowy + sala kameralna</t>
  </si>
  <si>
    <t>Kuluary I piętro</t>
  </si>
  <si>
    <t>SZKLANE ŚCIANY I DRZWI WEWNĘTRZNE</t>
  </si>
  <si>
    <t>Drzwi portierni</t>
  </si>
  <si>
    <t>Portiernia</t>
  </si>
  <si>
    <t>Kasy</t>
  </si>
  <si>
    <t>BOW</t>
  </si>
  <si>
    <t>Hol kasowy - w ściance profilowej</t>
  </si>
  <si>
    <t>Sala kameralna – parter</t>
  </si>
  <si>
    <t>Ścianka z lustrem przy BOW</t>
  </si>
  <si>
    <t>Drzwi przed wejściem na schody</t>
  </si>
  <si>
    <t>Klatka schodowa z sali kameralnej</t>
  </si>
  <si>
    <t>Wejście do BOW z sali kameralnej</t>
  </si>
  <si>
    <t>Kuluar barowy (II piętro)</t>
  </si>
  <si>
    <t>Saloniki (III piętro)</t>
  </si>
  <si>
    <t xml:space="preserve">Hol kasowy / sala kameralna </t>
  </si>
  <si>
    <t>Ściana wzdłuż schodów do szatni</t>
  </si>
  <si>
    <t>Balkon "jaskółki"</t>
  </si>
  <si>
    <t>Szatnia – balkon - sufit</t>
  </si>
  <si>
    <t>Ściany między foyer a kuluarem barowym</t>
  </si>
  <si>
    <t>Toalety</t>
  </si>
  <si>
    <t>Lustra weneckie – foyer (mycie z rusztowania)</t>
  </si>
  <si>
    <t>Kabina akustyczna</t>
  </si>
  <si>
    <t>Kabiny przy amfiteatrze</t>
  </si>
  <si>
    <t xml:space="preserve">Okna akustycy </t>
  </si>
  <si>
    <t>BUDYNEK GŁÓWNY  - ZASCENIE OKNA PLASTIKOWE</t>
  </si>
  <si>
    <t xml:space="preserve">Suterena </t>
  </si>
  <si>
    <t xml:space="preserve">Parter </t>
  </si>
  <si>
    <t xml:space="preserve">Parter orkiestra </t>
  </si>
  <si>
    <t xml:space="preserve">Parter nad drzwiami wejściowymi (drewno)      </t>
  </si>
  <si>
    <t xml:space="preserve">Parter portiernia </t>
  </si>
  <si>
    <t xml:space="preserve">I piętro </t>
  </si>
  <si>
    <t xml:space="preserve">II piętro </t>
  </si>
  <si>
    <t xml:space="preserve">III piętro </t>
  </si>
  <si>
    <t xml:space="preserve">IV piętro </t>
  </si>
  <si>
    <t>BUDYNEK TECHNICZNY – OKNA WEWNĘTRZNE</t>
  </si>
  <si>
    <t>Klatka schodowa - budynek B</t>
  </si>
  <si>
    <t>I piętro  B</t>
  </si>
  <si>
    <t>Malarnia (II piętro)</t>
  </si>
  <si>
    <t>Mieszalnia farb/modelatornia (II piętro)</t>
  </si>
  <si>
    <t>Kier. malarni (III piętro)</t>
  </si>
  <si>
    <t>IV piętro – mycie z rusztowania  lub metodą alpinistyczną - magazyn dekoracji</t>
  </si>
  <si>
    <t>I piętro - z zewnątrz mycie z rusztowania lub metodą alpinistyczną</t>
  </si>
  <si>
    <t>poziom 0 - od wewnątrz mycie z rusztowania ze spawalni</t>
  </si>
  <si>
    <t xml:space="preserve">Okna transduktornia </t>
  </si>
  <si>
    <t>Budynek A pokoje Narutowicza</t>
  </si>
  <si>
    <t>Budynek A balkonowe</t>
  </si>
  <si>
    <t xml:space="preserve">Budynek B </t>
  </si>
  <si>
    <t xml:space="preserve">Kuchnia </t>
  </si>
  <si>
    <t xml:space="preserve">Łazienka </t>
  </si>
  <si>
    <t>Klatki  okna</t>
  </si>
  <si>
    <t xml:space="preserve"> </t>
  </si>
  <si>
    <t>od 2,50 do 5,30</t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</si>
  <si>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x 2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</si>
  <si>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</si>
  <si>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3x6)x2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</si>
  <si>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
x ilość stron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</si>
  <si>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x ilość stron</t>
    </r>
  </si>
  <si>
    <t>IV piętro - mycie z rusztowania  lub metodą alpinistyczną - malarnia</t>
  </si>
  <si>
    <t>Stolarnia - mycie z rusztowania  lub metodą alpinistyczną</t>
  </si>
  <si>
    <t>Magazyn dekoracji - mycie z rusztowania  lub metodą alpinistyczną</t>
  </si>
  <si>
    <t>Malarnia  - mycie z rusztowania  lub metodą alpinistyczną</t>
  </si>
  <si>
    <t>Malarnia - mycie z rusztowania lub metodą alpinistyczną</t>
  </si>
  <si>
    <t>BUDYNEK TECHNICZNY – ŚWIETLIKI DACHOWE I KLAPY</t>
  </si>
  <si>
    <t xml:space="preserve">świetlik </t>
  </si>
  <si>
    <t>klapa</t>
  </si>
  <si>
    <t>BUDYNEK GŁÓWNY - NAD DACHEM WIDOWNI OKNA PLASTIKOWE</t>
  </si>
  <si>
    <t>DOM AKTORA OKNA PLASTIKOWE I METALOWE (ul. Narutowicza 43)</t>
  </si>
  <si>
    <t>Klatka schodowa - budynek A z zewnątrz mycie metodą alpinistyczną</t>
  </si>
  <si>
    <t>Saloniki zewnętrzna strona metodą alpinistyczną</t>
  </si>
  <si>
    <t>Kuluary barowe zewnętrzna strona metodą alpinistyczną</t>
  </si>
  <si>
    <t>Lustra – foyer mycie z rusztowania</t>
  </si>
  <si>
    <t>Budynek A wejścia główne</t>
  </si>
  <si>
    <t>Budynek A zsypy - okna</t>
  </si>
  <si>
    <t>Budynek A balustrady przy schodach</t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</si>
  <si>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
x ilość stron </t>
    </r>
  </si>
  <si>
    <t>Jednostkowa cena netto mycia 1m2</t>
  </si>
  <si>
    <t>Wartość brutto (kol. 10 + wartość podatku VAT)</t>
  </si>
  <si>
    <t>zł netto</t>
  </si>
  <si>
    <t>zł brutto</t>
  </si>
  <si>
    <t>……………………</t>
  </si>
  <si>
    <t>Załącznik nr 4 do SWZ / Załącznik nr 1 do umowy DP/PN/03/Z3/2022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</si>
</sst>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tabSelected="1" view="pageBreakPreview" topLeftCell="A187" zoomScale="150" zoomScaleNormal="130" zoomScaleSheetLayoutView="150" workbookViewId="0">
      <selection activeCell="F193" sqref="F193"/>
    </sheetView>
  </sheetViews>
  <sheetFormatPr defaultRowHeight="12.75"/>
  <cols>
    <col min="1" max="1" width="3.25" style="8" customWidth="1"/>
    <col min="2" max="2" width="32.625" style="12" customWidth="1"/>
    <col min="3" max="3" width="4" style="8" customWidth="1"/>
    <col min="4" max="4" width="4.375" style="8" customWidth="1"/>
    <col min="5" max="5" width="4.5" style="8" customWidth="1"/>
    <col min="6" max="6" width="8.625" style="13" customWidth="1"/>
    <col min="7" max="7" width="13.125" style="13" bestFit="1" customWidth="1"/>
    <col min="8" max="8" width="10.125" style="8" customWidth="1"/>
    <col min="9" max="9" width="8.75" style="14" customWidth="1"/>
    <col min="10" max="10" width="10.375" style="13" customWidth="1"/>
    <col min="11" max="11" width="12.125" style="13" customWidth="1"/>
    <col min="12" max="16384" width="9" style="8"/>
  </cols>
  <sheetData>
    <row r="1" spans="1:11">
      <c r="B1" s="9"/>
      <c r="C1" s="9"/>
      <c r="D1" s="9"/>
      <c r="E1" s="9"/>
      <c r="F1" s="9"/>
      <c r="G1" s="9"/>
      <c r="H1" s="9"/>
      <c r="I1" s="9"/>
      <c r="J1" s="10"/>
      <c r="K1" s="47" t="s">
        <v>125</v>
      </c>
    </row>
    <row r="2" spans="1:11">
      <c r="A2" s="11"/>
    </row>
    <row r="3" spans="1:11">
      <c r="A3" s="8" t="s">
        <v>0</v>
      </c>
    </row>
    <row r="4" spans="1:11" s="7" customFormat="1" ht="4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43</v>
      </c>
      <c r="G4" s="6" t="s">
        <v>97</v>
      </c>
      <c r="H4" s="5" t="s">
        <v>6</v>
      </c>
      <c r="I4" s="6" t="s">
        <v>120</v>
      </c>
      <c r="J4" s="6" t="s">
        <v>7</v>
      </c>
      <c r="K4" s="6" t="s">
        <v>121</v>
      </c>
    </row>
    <row r="5" spans="1:11" s="21" customForma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  <c r="J5" s="20">
        <v>10</v>
      </c>
      <c r="K5" s="19">
        <v>11</v>
      </c>
    </row>
    <row r="6" spans="1:11" ht="21" customHeight="1">
      <c r="A6" s="15">
        <v>1</v>
      </c>
      <c r="B6" s="46" t="s">
        <v>8</v>
      </c>
      <c r="C6" s="15">
        <v>26</v>
      </c>
      <c r="D6" s="15">
        <v>2.2000000000000002</v>
      </c>
      <c r="E6" s="15">
        <v>3.4</v>
      </c>
      <c r="F6" s="17">
        <f>ROUND(D6*E6,2)</f>
        <v>7.48</v>
      </c>
      <c r="G6" s="17">
        <f>ROUND(C6*F6*2,2)</f>
        <v>388.96</v>
      </c>
      <c r="H6" s="15">
        <v>5</v>
      </c>
      <c r="I6" s="16"/>
      <c r="J6" s="17">
        <f>G6*H6*I6</f>
        <v>0</v>
      </c>
      <c r="K6" s="17">
        <f>J6*1.23</f>
        <v>0</v>
      </c>
    </row>
    <row r="7" spans="1:11" ht="21" customHeight="1">
      <c r="A7" s="15">
        <v>2</v>
      </c>
      <c r="B7" s="46" t="s">
        <v>44</v>
      </c>
      <c r="C7" s="15">
        <v>15</v>
      </c>
      <c r="D7" s="15">
        <v>2.2000000000000002</v>
      </c>
      <c r="E7" s="15">
        <v>4.01</v>
      </c>
      <c r="F7" s="17">
        <f>ROUND(D7*E7,2)</f>
        <v>8.82</v>
      </c>
      <c r="G7" s="17">
        <f>ROUND(C7*F7*2,2)</f>
        <v>264.60000000000002</v>
      </c>
      <c r="H7" s="15">
        <v>5</v>
      </c>
      <c r="I7" s="16"/>
      <c r="J7" s="17">
        <f t="shared" ref="J7:J9" si="0">G7*H7*I7</f>
        <v>0</v>
      </c>
      <c r="K7" s="17">
        <f t="shared" ref="K7:K9" si="1">J7*1.23</f>
        <v>0</v>
      </c>
    </row>
    <row r="8" spans="1:11" ht="21" customHeight="1">
      <c r="A8" s="15">
        <v>3</v>
      </c>
      <c r="B8" s="46" t="s">
        <v>9</v>
      </c>
      <c r="C8" s="15">
        <v>2</v>
      </c>
      <c r="D8" s="15">
        <v>1.55</v>
      </c>
      <c r="E8" s="15">
        <v>2.2000000000000002</v>
      </c>
      <c r="F8" s="17">
        <f>ROUND(D8*E8,2)</f>
        <v>3.41</v>
      </c>
      <c r="G8" s="17">
        <f>ROUND(C8*F8*2,2)</f>
        <v>13.64</v>
      </c>
      <c r="H8" s="15">
        <v>5</v>
      </c>
      <c r="I8" s="16"/>
      <c r="J8" s="17">
        <f t="shared" si="0"/>
        <v>0</v>
      </c>
      <c r="K8" s="17">
        <f t="shared" si="1"/>
        <v>0</v>
      </c>
    </row>
    <row r="9" spans="1:11" ht="21" customHeight="1">
      <c r="A9" s="15">
        <v>4</v>
      </c>
      <c r="B9" s="46" t="s">
        <v>10</v>
      </c>
      <c r="C9" s="15">
        <v>2</v>
      </c>
      <c r="D9" s="15">
        <v>1.55</v>
      </c>
      <c r="E9" s="15">
        <v>1.45</v>
      </c>
      <c r="F9" s="17">
        <f>ROUND(D9*E9,2)</f>
        <v>2.25</v>
      </c>
      <c r="G9" s="17">
        <f>ROUND(C9*F9*2,2)</f>
        <v>9</v>
      </c>
      <c r="H9" s="15">
        <v>3</v>
      </c>
      <c r="I9" s="16"/>
      <c r="J9" s="17">
        <f t="shared" si="0"/>
        <v>0</v>
      </c>
      <c r="K9" s="17">
        <f t="shared" si="1"/>
        <v>0</v>
      </c>
    </row>
    <row r="10" spans="1:11" s="11" customFormat="1" ht="17.25" customHeight="1">
      <c r="A10" s="22"/>
      <c r="B10" s="23"/>
      <c r="C10" s="22"/>
      <c r="D10" s="22"/>
      <c r="E10" s="23"/>
      <c r="F10" s="24" t="s">
        <v>11</v>
      </c>
      <c r="G10" s="25">
        <f>SUM(G6:G9)</f>
        <v>676.19999999999993</v>
      </c>
      <c r="H10" s="22"/>
      <c r="I10" s="26"/>
      <c r="J10" s="25">
        <f>SUM(J6:J9)</f>
        <v>0</v>
      </c>
      <c r="K10" s="24"/>
    </row>
    <row r="11" spans="1:11" s="11" customFormat="1">
      <c r="A11" s="22"/>
      <c r="B11" s="23"/>
      <c r="C11" s="22"/>
      <c r="D11" s="22"/>
      <c r="E11" s="23"/>
      <c r="F11" s="24"/>
      <c r="G11" s="24"/>
      <c r="H11" s="22"/>
      <c r="I11" s="26"/>
      <c r="J11" s="24"/>
      <c r="K11" s="24"/>
    </row>
    <row r="12" spans="1:11">
      <c r="A12" s="8" t="s">
        <v>46</v>
      </c>
    </row>
    <row r="13" spans="1:11" s="7" customFormat="1" ht="42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6" t="s">
        <v>43</v>
      </c>
      <c r="G13" s="6" t="s">
        <v>97</v>
      </c>
      <c r="H13" s="5" t="s">
        <v>6</v>
      </c>
      <c r="I13" s="6" t="s">
        <v>120</v>
      </c>
      <c r="J13" s="6" t="s">
        <v>7</v>
      </c>
      <c r="K13" s="6" t="s">
        <v>121</v>
      </c>
    </row>
    <row r="14" spans="1:11" s="21" customFormat="1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20">
        <v>9</v>
      </c>
      <c r="J14" s="20">
        <v>10</v>
      </c>
      <c r="K14" s="19">
        <v>11</v>
      </c>
    </row>
    <row r="15" spans="1:11" ht="18" customHeight="1">
      <c r="A15" s="15">
        <v>1</v>
      </c>
      <c r="B15" s="46" t="s">
        <v>12</v>
      </c>
      <c r="C15" s="15">
        <v>1</v>
      </c>
      <c r="D15" s="15">
        <v>8.51</v>
      </c>
      <c r="E15" s="15">
        <v>4.01</v>
      </c>
      <c r="F15" s="17">
        <f>ROUND(D15*E15,2)</f>
        <v>34.130000000000003</v>
      </c>
      <c r="G15" s="17">
        <f>ROUND(C15*F15*2,2)</f>
        <v>68.260000000000005</v>
      </c>
      <c r="H15" s="15">
        <v>5</v>
      </c>
      <c r="I15" s="16"/>
      <c r="J15" s="17">
        <f>G15*H15*I15</f>
        <v>0</v>
      </c>
      <c r="K15" s="17">
        <f>J15*1.23</f>
        <v>0</v>
      </c>
    </row>
    <row r="16" spans="1:11" ht="18" customHeight="1">
      <c r="A16" s="15">
        <v>2</v>
      </c>
      <c r="B16" s="46" t="s">
        <v>55</v>
      </c>
      <c r="C16" s="15">
        <v>2</v>
      </c>
      <c r="D16" s="15">
        <v>7.47</v>
      </c>
      <c r="E16" s="15">
        <v>3.56</v>
      </c>
      <c r="F16" s="17">
        <f t="shared" ref="F16:F27" si="2">ROUND(D16*E16,2)</f>
        <v>26.59</v>
      </c>
      <c r="G16" s="17">
        <f t="shared" ref="G16:G27" si="3">ROUND(C16*F16*2,2)</f>
        <v>106.36</v>
      </c>
      <c r="H16" s="15">
        <v>5</v>
      </c>
      <c r="I16" s="16"/>
      <c r="J16" s="17">
        <f t="shared" ref="J16:J27" si="4">G16*H16*I16</f>
        <v>0</v>
      </c>
      <c r="K16" s="17">
        <f t="shared" ref="K16:K27" si="5">J16*1.23</f>
        <v>0</v>
      </c>
    </row>
    <row r="17" spans="1:13" ht="18" customHeight="1">
      <c r="A17" s="15">
        <v>3</v>
      </c>
      <c r="B17" s="46" t="s">
        <v>54</v>
      </c>
      <c r="C17" s="15">
        <v>5</v>
      </c>
      <c r="D17" s="15">
        <v>2.9</v>
      </c>
      <c r="E17" s="15">
        <v>4.01</v>
      </c>
      <c r="F17" s="17">
        <f t="shared" si="2"/>
        <v>11.63</v>
      </c>
      <c r="G17" s="17">
        <f t="shared" si="3"/>
        <v>116.3</v>
      </c>
      <c r="H17" s="15">
        <v>5</v>
      </c>
      <c r="I17" s="16"/>
      <c r="J17" s="17">
        <f t="shared" si="4"/>
        <v>0</v>
      </c>
      <c r="K17" s="17">
        <f t="shared" si="5"/>
        <v>0</v>
      </c>
    </row>
    <row r="18" spans="1:13" ht="18" customHeight="1">
      <c r="A18" s="15">
        <v>4</v>
      </c>
      <c r="B18" s="46" t="s">
        <v>47</v>
      </c>
      <c r="C18" s="15">
        <v>1</v>
      </c>
      <c r="D18" s="15">
        <v>1.77</v>
      </c>
      <c r="E18" s="15">
        <v>1.95</v>
      </c>
      <c r="F18" s="17">
        <f t="shared" si="2"/>
        <v>3.45</v>
      </c>
      <c r="G18" s="17">
        <f t="shared" si="3"/>
        <v>6.9</v>
      </c>
      <c r="H18" s="15">
        <v>5</v>
      </c>
      <c r="I18" s="16"/>
      <c r="J18" s="17">
        <f t="shared" si="4"/>
        <v>0</v>
      </c>
      <c r="K18" s="17">
        <f t="shared" si="5"/>
        <v>0</v>
      </c>
    </row>
    <row r="19" spans="1:13" ht="18" customHeight="1">
      <c r="A19" s="15">
        <v>5</v>
      </c>
      <c r="B19" s="46" t="s">
        <v>48</v>
      </c>
      <c r="C19" s="15">
        <v>1</v>
      </c>
      <c r="D19" s="15">
        <v>4.4400000000000004</v>
      </c>
      <c r="E19" s="15">
        <v>2.2200000000000002</v>
      </c>
      <c r="F19" s="17">
        <f t="shared" si="2"/>
        <v>9.86</v>
      </c>
      <c r="G19" s="17">
        <f t="shared" si="3"/>
        <v>19.72</v>
      </c>
      <c r="H19" s="15">
        <v>5</v>
      </c>
      <c r="I19" s="16"/>
      <c r="J19" s="17">
        <f t="shared" si="4"/>
        <v>0</v>
      </c>
      <c r="K19" s="17">
        <f t="shared" si="5"/>
        <v>0</v>
      </c>
    </row>
    <row r="20" spans="1:13" ht="18" customHeight="1">
      <c r="A20" s="15">
        <v>6</v>
      </c>
      <c r="B20" s="46" t="s">
        <v>49</v>
      </c>
      <c r="C20" s="15">
        <v>1</v>
      </c>
      <c r="D20" s="15">
        <v>2.94</v>
      </c>
      <c r="E20" s="15">
        <v>2.2200000000000002</v>
      </c>
      <c r="F20" s="17">
        <f t="shared" si="2"/>
        <v>6.53</v>
      </c>
      <c r="G20" s="17">
        <f t="shared" si="3"/>
        <v>13.06</v>
      </c>
      <c r="H20" s="15">
        <v>5</v>
      </c>
      <c r="I20" s="16"/>
      <c r="J20" s="17">
        <f t="shared" si="4"/>
        <v>0</v>
      </c>
      <c r="K20" s="17">
        <f t="shared" si="5"/>
        <v>0</v>
      </c>
    </row>
    <row r="21" spans="1:13" ht="18" customHeight="1">
      <c r="A21" s="15">
        <v>7</v>
      </c>
      <c r="B21" s="46" t="s">
        <v>50</v>
      </c>
      <c r="C21" s="15">
        <v>1</v>
      </c>
      <c r="D21" s="15">
        <v>2.66</v>
      </c>
      <c r="E21" s="15">
        <v>2.2200000000000002</v>
      </c>
      <c r="F21" s="17">
        <f t="shared" si="2"/>
        <v>5.91</v>
      </c>
      <c r="G21" s="17">
        <f t="shared" si="3"/>
        <v>11.82</v>
      </c>
      <c r="H21" s="15">
        <v>5</v>
      </c>
      <c r="I21" s="16"/>
      <c r="J21" s="17">
        <f t="shared" si="4"/>
        <v>0</v>
      </c>
      <c r="K21" s="17">
        <f t="shared" si="5"/>
        <v>0</v>
      </c>
    </row>
    <row r="22" spans="1:13" ht="18" customHeight="1">
      <c r="A22" s="15">
        <v>8</v>
      </c>
      <c r="B22" s="46" t="s">
        <v>51</v>
      </c>
      <c r="C22" s="15">
        <v>1</v>
      </c>
      <c r="D22" s="15">
        <v>1.95</v>
      </c>
      <c r="E22" s="15">
        <v>2.1</v>
      </c>
      <c r="F22" s="17">
        <f t="shared" si="2"/>
        <v>4.0999999999999996</v>
      </c>
      <c r="G22" s="17">
        <f t="shared" si="3"/>
        <v>8.1999999999999993</v>
      </c>
      <c r="H22" s="15">
        <v>5</v>
      </c>
      <c r="I22" s="16"/>
      <c r="J22" s="17">
        <f t="shared" si="4"/>
        <v>0</v>
      </c>
      <c r="K22" s="17">
        <f t="shared" si="5"/>
        <v>0</v>
      </c>
    </row>
    <row r="23" spans="1:13" ht="18" customHeight="1">
      <c r="A23" s="15">
        <v>9</v>
      </c>
      <c r="B23" s="46" t="s">
        <v>59</v>
      </c>
      <c r="C23" s="15">
        <v>3</v>
      </c>
      <c r="D23" s="15">
        <v>2.2000000000000002</v>
      </c>
      <c r="E23" s="15">
        <v>4.01</v>
      </c>
      <c r="F23" s="17">
        <f t="shared" si="2"/>
        <v>8.82</v>
      </c>
      <c r="G23" s="17">
        <f t="shared" si="3"/>
        <v>52.92</v>
      </c>
      <c r="H23" s="15">
        <v>5</v>
      </c>
      <c r="I23" s="16"/>
      <c r="J23" s="17">
        <f t="shared" si="4"/>
        <v>0</v>
      </c>
      <c r="K23" s="17">
        <f t="shared" si="5"/>
        <v>0</v>
      </c>
    </row>
    <row r="24" spans="1:13" ht="18" customHeight="1">
      <c r="A24" s="15">
        <v>10</v>
      </c>
      <c r="B24" s="46" t="s">
        <v>56</v>
      </c>
      <c r="C24" s="15">
        <v>1</v>
      </c>
      <c r="D24" s="15">
        <v>1.77</v>
      </c>
      <c r="E24" s="15">
        <v>2.2999999999999998</v>
      </c>
      <c r="F24" s="17">
        <f t="shared" si="2"/>
        <v>4.07</v>
      </c>
      <c r="G24" s="17">
        <f t="shared" si="3"/>
        <v>8.14</v>
      </c>
      <c r="H24" s="15">
        <v>5</v>
      </c>
      <c r="I24" s="16"/>
      <c r="J24" s="17">
        <f t="shared" si="4"/>
        <v>0</v>
      </c>
      <c r="K24" s="17">
        <f t="shared" si="5"/>
        <v>0</v>
      </c>
    </row>
    <row r="25" spans="1:13" ht="18" customHeight="1">
      <c r="A25" s="15">
        <v>11</v>
      </c>
      <c r="B25" s="46" t="s">
        <v>45</v>
      </c>
      <c r="C25" s="15">
        <v>2</v>
      </c>
      <c r="D25" s="15">
        <v>5.38</v>
      </c>
      <c r="E25" s="15">
        <v>2.9</v>
      </c>
      <c r="F25" s="17">
        <f t="shared" si="2"/>
        <v>15.6</v>
      </c>
      <c r="G25" s="17">
        <f t="shared" si="3"/>
        <v>62.4</v>
      </c>
      <c r="H25" s="15">
        <v>5</v>
      </c>
      <c r="I25" s="16"/>
      <c r="J25" s="17">
        <f t="shared" si="4"/>
        <v>0</v>
      </c>
      <c r="K25" s="17">
        <f t="shared" si="5"/>
        <v>0</v>
      </c>
    </row>
    <row r="26" spans="1:13" ht="18" customHeight="1">
      <c r="A26" s="15">
        <v>12</v>
      </c>
      <c r="B26" s="46" t="s">
        <v>57</v>
      </c>
      <c r="C26" s="15">
        <v>2</v>
      </c>
      <c r="D26" s="15">
        <v>5.38</v>
      </c>
      <c r="E26" s="15">
        <v>3.33</v>
      </c>
      <c r="F26" s="17">
        <f t="shared" si="2"/>
        <v>17.920000000000002</v>
      </c>
      <c r="G26" s="17">
        <f t="shared" si="3"/>
        <v>71.680000000000007</v>
      </c>
      <c r="H26" s="15">
        <v>5</v>
      </c>
      <c r="I26" s="16"/>
      <c r="J26" s="17">
        <f t="shared" si="4"/>
        <v>0</v>
      </c>
      <c r="K26" s="17">
        <f t="shared" si="5"/>
        <v>0</v>
      </c>
    </row>
    <row r="27" spans="1:13" ht="18" customHeight="1">
      <c r="A27" s="15">
        <v>13</v>
      </c>
      <c r="B27" s="46" t="s">
        <v>58</v>
      </c>
      <c r="C27" s="15">
        <v>2</v>
      </c>
      <c r="D27" s="15">
        <v>5.39</v>
      </c>
      <c r="E27" s="15">
        <v>4.07</v>
      </c>
      <c r="F27" s="17">
        <f t="shared" si="2"/>
        <v>21.94</v>
      </c>
      <c r="G27" s="17">
        <f t="shared" si="3"/>
        <v>87.76</v>
      </c>
      <c r="H27" s="15">
        <v>5</v>
      </c>
      <c r="I27" s="16"/>
      <c r="J27" s="17">
        <f t="shared" si="4"/>
        <v>0</v>
      </c>
      <c r="K27" s="17">
        <f t="shared" si="5"/>
        <v>0</v>
      </c>
    </row>
    <row r="28" spans="1:13" s="11" customFormat="1" ht="15.75" customHeight="1">
      <c r="A28" s="22"/>
      <c r="B28" s="23"/>
      <c r="C28" s="22"/>
      <c r="D28" s="22"/>
      <c r="E28" s="22"/>
      <c r="F28" s="24" t="s">
        <v>11</v>
      </c>
      <c r="G28" s="25">
        <f>SUM(G15:G27)</f>
        <v>633.52</v>
      </c>
      <c r="H28" s="22"/>
      <c r="I28" s="26"/>
      <c r="J28" s="25">
        <f>SUM(J15:J27)</f>
        <v>0</v>
      </c>
      <c r="K28" s="24"/>
    </row>
    <row r="29" spans="1:13" s="11" customFormat="1">
      <c r="A29" s="22"/>
      <c r="B29" s="23"/>
      <c r="C29" s="22"/>
      <c r="D29" s="22"/>
      <c r="E29" s="22"/>
      <c r="F29" s="24"/>
      <c r="G29" s="24"/>
      <c r="H29" s="22"/>
      <c r="I29" s="26"/>
      <c r="J29" s="24"/>
      <c r="K29" s="24"/>
    </row>
    <row r="30" spans="1:13">
      <c r="A30" s="8" t="s">
        <v>14</v>
      </c>
    </row>
    <row r="31" spans="1:13" s="1" customFormat="1" ht="42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6" t="s">
        <v>43</v>
      </c>
      <c r="G31" s="6" t="s">
        <v>98</v>
      </c>
      <c r="H31" s="5" t="s">
        <v>6</v>
      </c>
      <c r="I31" s="6" t="s">
        <v>120</v>
      </c>
      <c r="J31" s="6" t="s">
        <v>7</v>
      </c>
      <c r="K31" s="6" t="s">
        <v>121</v>
      </c>
      <c r="M31" s="1" t="s">
        <v>95</v>
      </c>
    </row>
    <row r="32" spans="1:13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20">
        <v>9</v>
      </c>
      <c r="J32" s="20">
        <v>10</v>
      </c>
      <c r="K32" s="19">
        <v>11</v>
      </c>
    </row>
    <row r="33" spans="1:11" ht="18" customHeight="1">
      <c r="A33" s="15">
        <v>1</v>
      </c>
      <c r="B33" s="50" t="s">
        <v>52</v>
      </c>
      <c r="C33" s="15">
        <v>2</v>
      </c>
      <c r="D33" s="15">
        <v>9.9</v>
      </c>
      <c r="E33" s="15">
        <v>1.6</v>
      </c>
      <c r="F33" s="17">
        <f>ROUND(D33*E33,2)</f>
        <v>15.84</v>
      </c>
      <c r="G33" s="17">
        <f>ROUND(C33*F33,2)</f>
        <v>31.68</v>
      </c>
      <c r="H33" s="15">
        <v>4</v>
      </c>
      <c r="I33" s="16"/>
      <c r="J33" s="17">
        <f>G33*H33*I33</f>
        <v>0</v>
      </c>
      <c r="K33" s="17">
        <f>J33*1.23</f>
        <v>0</v>
      </c>
    </row>
    <row r="34" spans="1:11" ht="18" customHeight="1">
      <c r="A34" s="15">
        <v>2</v>
      </c>
      <c r="B34" s="50"/>
      <c r="C34" s="15">
        <v>16</v>
      </c>
      <c r="D34" s="15">
        <v>1.4</v>
      </c>
      <c r="E34" s="15">
        <v>3.4</v>
      </c>
      <c r="F34" s="17">
        <f t="shared" ref="F34:F49" si="6">ROUND(D34*E34,2)</f>
        <v>4.76</v>
      </c>
      <c r="G34" s="17">
        <f t="shared" ref="G34:G49" si="7">ROUND(C34*F34,2)</f>
        <v>76.16</v>
      </c>
      <c r="H34" s="15">
        <v>4</v>
      </c>
      <c r="I34" s="16"/>
      <c r="J34" s="17">
        <f t="shared" ref="J34:J49" si="8">G34*H34*I34</f>
        <v>0</v>
      </c>
      <c r="K34" s="17">
        <f t="shared" ref="K34:K49" si="9">J34*1.23</f>
        <v>0</v>
      </c>
    </row>
    <row r="35" spans="1:11" ht="18" customHeight="1">
      <c r="A35" s="15">
        <v>3</v>
      </c>
      <c r="B35" s="49" t="s">
        <v>53</v>
      </c>
      <c r="C35" s="15">
        <v>1</v>
      </c>
      <c r="D35" s="15">
        <v>2.93</v>
      </c>
      <c r="E35" s="15">
        <v>2.2200000000000002</v>
      </c>
      <c r="F35" s="17">
        <f t="shared" si="6"/>
        <v>6.5</v>
      </c>
      <c r="G35" s="17">
        <f t="shared" si="7"/>
        <v>6.5</v>
      </c>
      <c r="H35" s="15">
        <v>4</v>
      </c>
      <c r="I35" s="16"/>
      <c r="J35" s="17">
        <f t="shared" si="8"/>
        <v>0</v>
      </c>
      <c r="K35" s="17">
        <f t="shared" si="9"/>
        <v>0</v>
      </c>
    </row>
    <row r="36" spans="1:11" ht="51">
      <c r="A36" s="15">
        <v>4</v>
      </c>
      <c r="B36" s="49" t="s">
        <v>60</v>
      </c>
      <c r="C36" s="15">
        <v>2</v>
      </c>
      <c r="D36" s="15">
        <v>8.4</v>
      </c>
      <c r="E36" s="15" t="s">
        <v>96</v>
      </c>
      <c r="F36" s="17">
        <v>35.43</v>
      </c>
      <c r="G36" s="17">
        <v>70.86</v>
      </c>
      <c r="H36" s="15">
        <v>4</v>
      </c>
      <c r="I36" s="16"/>
      <c r="J36" s="17">
        <f t="shared" si="8"/>
        <v>0</v>
      </c>
      <c r="K36" s="17">
        <f t="shared" si="9"/>
        <v>0</v>
      </c>
    </row>
    <row r="37" spans="1:11" ht="16.5" customHeight="1">
      <c r="A37" s="15">
        <v>5</v>
      </c>
      <c r="B37" s="48" t="s">
        <v>15</v>
      </c>
      <c r="C37" s="15">
        <v>2</v>
      </c>
      <c r="D37" s="15">
        <v>2.1</v>
      </c>
      <c r="E37" s="15">
        <v>2.2999999999999998</v>
      </c>
      <c r="F37" s="17">
        <f t="shared" si="6"/>
        <v>4.83</v>
      </c>
      <c r="G37" s="17">
        <f>ROUND(C37*F37,2)</f>
        <v>9.66</v>
      </c>
      <c r="H37" s="15">
        <v>4</v>
      </c>
      <c r="I37" s="16"/>
      <c r="J37" s="17">
        <f t="shared" si="8"/>
        <v>0</v>
      </c>
      <c r="K37" s="17">
        <f t="shared" si="9"/>
        <v>0</v>
      </c>
    </row>
    <row r="38" spans="1:11" ht="16.5" customHeight="1">
      <c r="A38" s="15">
        <v>6</v>
      </c>
      <c r="B38" s="50" t="s">
        <v>62</v>
      </c>
      <c r="C38" s="15">
        <v>126</v>
      </c>
      <c r="D38" s="15">
        <v>2.1</v>
      </c>
      <c r="E38" s="15">
        <v>0.7</v>
      </c>
      <c r="F38" s="17">
        <f t="shared" si="6"/>
        <v>1.47</v>
      </c>
      <c r="G38" s="17">
        <f>ROUND(C38*F38,2)</f>
        <v>185.22</v>
      </c>
      <c r="H38" s="15">
        <v>4</v>
      </c>
      <c r="I38" s="16"/>
      <c r="J38" s="17">
        <f t="shared" si="8"/>
        <v>0</v>
      </c>
      <c r="K38" s="17">
        <f t="shared" si="9"/>
        <v>0</v>
      </c>
    </row>
    <row r="39" spans="1:11" ht="16.5" customHeight="1">
      <c r="A39" s="15">
        <v>7</v>
      </c>
      <c r="B39" s="50"/>
      <c r="C39" s="15">
        <v>63</v>
      </c>
      <c r="D39" s="15">
        <v>1.75</v>
      </c>
      <c r="E39" s="15">
        <v>0.7</v>
      </c>
      <c r="F39" s="17">
        <f t="shared" si="6"/>
        <v>1.23</v>
      </c>
      <c r="G39" s="17">
        <f>ROUND(C39*F39,2)</f>
        <v>77.489999999999995</v>
      </c>
      <c r="H39" s="15">
        <v>4</v>
      </c>
      <c r="I39" s="16"/>
      <c r="J39" s="17">
        <f t="shared" si="8"/>
        <v>0</v>
      </c>
      <c r="K39" s="17">
        <f t="shared" si="9"/>
        <v>0</v>
      </c>
    </row>
    <row r="40" spans="1:11" ht="16.5" customHeight="1">
      <c r="A40" s="15">
        <v>8</v>
      </c>
      <c r="B40" s="49" t="s">
        <v>16</v>
      </c>
      <c r="C40" s="15">
        <v>6</v>
      </c>
      <c r="D40" s="15">
        <v>1</v>
      </c>
      <c r="E40" s="15">
        <v>2.7</v>
      </c>
      <c r="F40" s="17">
        <f t="shared" si="6"/>
        <v>2.7</v>
      </c>
      <c r="G40" s="17">
        <f t="shared" si="7"/>
        <v>16.2</v>
      </c>
      <c r="H40" s="15">
        <v>4</v>
      </c>
      <c r="I40" s="16"/>
      <c r="J40" s="17">
        <f t="shared" si="8"/>
        <v>0</v>
      </c>
      <c r="K40" s="17">
        <f t="shared" si="9"/>
        <v>0</v>
      </c>
    </row>
    <row r="41" spans="1:11" ht="16.5" customHeight="1">
      <c r="A41" s="15">
        <v>9</v>
      </c>
      <c r="B41" s="49" t="s">
        <v>17</v>
      </c>
      <c r="C41" s="15">
        <v>6</v>
      </c>
      <c r="D41" s="15">
        <v>1</v>
      </c>
      <c r="E41" s="15">
        <v>2.75</v>
      </c>
      <c r="F41" s="17">
        <f t="shared" si="6"/>
        <v>2.75</v>
      </c>
      <c r="G41" s="17">
        <f>ROUND(C41*F41,2)</f>
        <v>16.5</v>
      </c>
      <c r="H41" s="15">
        <v>4</v>
      </c>
      <c r="I41" s="16"/>
      <c r="J41" s="17">
        <f t="shared" si="8"/>
        <v>0</v>
      </c>
      <c r="K41" s="17">
        <f t="shared" si="9"/>
        <v>0</v>
      </c>
    </row>
    <row r="42" spans="1:11" ht="16.5" customHeight="1">
      <c r="A42" s="15">
        <v>10</v>
      </c>
      <c r="B42" s="49" t="s">
        <v>61</v>
      </c>
      <c r="C42" s="15">
        <v>4</v>
      </c>
      <c r="D42" s="15">
        <v>1.2</v>
      </c>
      <c r="E42" s="15">
        <v>3.55</v>
      </c>
      <c r="F42" s="17">
        <f t="shared" si="6"/>
        <v>4.26</v>
      </c>
      <c r="G42" s="17">
        <f t="shared" si="7"/>
        <v>17.04</v>
      </c>
      <c r="H42" s="15">
        <v>4</v>
      </c>
      <c r="I42" s="16"/>
      <c r="J42" s="17">
        <f t="shared" si="8"/>
        <v>0</v>
      </c>
      <c r="K42" s="17">
        <f t="shared" si="9"/>
        <v>0</v>
      </c>
    </row>
    <row r="43" spans="1:11" ht="16.5" customHeight="1">
      <c r="A43" s="15">
        <v>11</v>
      </c>
      <c r="B43" s="49" t="s">
        <v>18</v>
      </c>
      <c r="C43" s="15">
        <v>1</v>
      </c>
      <c r="D43" s="15">
        <v>3.5</v>
      </c>
      <c r="E43" s="15">
        <v>3.8</v>
      </c>
      <c r="F43" s="17">
        <f t="shared" si="6"/>
        <v>13.3</v>
      </c>
      <c r="G43" s="17">
        <f t="shared" si="7"/>
        <v>13.3</v>
      </c>
      <c r="H43" s="15">
        <v>4</v>
      </c>
      <c r="I43" s="16"/>
      <c r="J43" s="17">
        <f t="shared" si="8"/>
        <v>0</v>
      </c>
      <c r="K43" s="17">
        <f t="shared" si="9"/>
        <v>0</v>
      </c>
    </row>
    <row r="44" spans="1:11" ht="16.5" customHeight="1">
      <c r="A44" s="15">
        <v>12</v>
      </c>
      <c r="B44" s="48" t="s">
        <v>19</v>
      </c>
      <c r="C44" s="15">
        <v>1</v>
      </c>
      <c r="D44" s="15">
        <v>3.5</v>
      </c>
      <c r="E44" s="15">
        <v>3.8</v>
      </c>
      <c r="F44" s="17">
        <f t="shared" si="6"/>
        <v>13.3</v>
      </c>
      <c r="G44" s="17">
        <f t="shared" si="7"/>
        <v>13.3</v>
      </c>
      <c r="H44" s="15">
        <v>4</v>
      </c>
      <c r="I44" s="16"/>
      <c r="J44" s="17">
        <f t="shared" si="8"/>
        <v>0</v>
      </c>
      <c r="K44" s="17">
        <f t="shared" si="9"/>
        <v>0</v>
      </c>
    </row>
    <row r="45" spans="1:11" ht="16.5" customHeight="1">
      <c r="A45" s="15">
        <v>13</v>
      </c>
      <c r="B45" s="48" t="s">
        <v>63</v>
      </c>
      <c r="C45" s="15">
        <v>15</v>
      </c>
      <c r="D45" s="15">
        <v>0.98</v>
      </c>
      <c r="E45" s="15">
        <v>2.7</v>
      </c>
      <c r="F45" s="17">
        <f t="shared" si="6"/>
        <v>2.65</v>
      </c>
      <c r="G45" s="17">
        <f t="shared" si="7"/>
        <v>39.75</v>
      </c>
      <c r="H45" s="15">
        <v>4</v>
      </c>
      <c r="I45" s="16"/>
      <c r="J45" s="17">
        <f t="shared" si="8"/>
        <v>0</v>
      </c>
      <c r="K45" s="17">
        <f t="shared" si="9"/>
        <v>0</v>
      </c>
    </row>
    <row r="46" spans="1:11" ht="16.5" customHeight="1">
      <c r="A46" s="15">
        <v>14</v>
      </c>
      <c r="B46" s="49" t="s">
        <v>115</v>
      </c>
      <c r="C46" s="15">
        <v>12</v>
      </c>
      <c r="D46" s="15">
        <v>1.65</v>
      </c>
      <c r="E46" s="15">
        <v>7.3</v>
      </c>
      <c r="F46" s="17">
        <f t="shared" si="6"/>
        <v>12.05</v>
      </c>
      <c r="G46" s="17">
        <f t="shared" si="7"/>
        <v>144.6</v>
      </c>
      <c r="H46" s="15">
        <v>4</v>
      </c>
      <c r="I46" s="16"/>
      <c r="J46" s="17">
        <f t="shared" si="8"/>
        <v>0</v>
      </c>
      <c r="K46" s="17">
        <f t="shared" si="9"/>
        <v>0</v>
      </c>
    </row>
    <row r="47" spans="1:11" ht="29.25" customHeight="1">
      <c r="A47" s="15">
        <v>15</v>
      </c>
      <c r="B47" s="49" t="s">
        <v>65</v>
      </c>
      <c r="C47" s="15">
        <v>2</v>
      </c>
      <c r="D47" s="15">
        <v>1.65</v>
      </c>
      <c r="E47" s="15">
        <v>7.3</v>
      </c>
      <c r="F47" s="17">
        <f t="shared" si="6"/>
        <v>12.05</v>
      </c>
      <c r="G47" s="17">
        <f t="shared" si="7"/>
        <v>24.1</v>
      </c>
      <c r="H47" s="15">
        <v>4</v>
      </c>
      <c r="I47" s="16"/>
      <c r="J47" s="17">
        <f t="shared" si="8"/>
        <v>0</v>
      </c>
      <c r="K47" s="17">
        <f t="shared" si="9"/>
        <v>0</v>
      </c>
    </row>
    <row r="48" spans="1:11" ht="16.5" customHeight="1">
      <c r="A48" s="15">
        <v>16</v>
      </c>
      <c r="B48" s="53" t="s">
        <v>64</v>
      </c>
      <c r="C48" s="15">
        <v>16</v>
      </c>
      <c r="D48" s="15">
        <v>0.6</v>
      </c>
      <c r="E48" s="15">
        <v>3.3</v>
      </c>
      <c r="F48" s="17">
        <f t="shared" si="6"/>
        <v>1.98</v>
      </c>
      <c r="G48" s="17">
        <f t="shared" si="7"/>
        <v>31.68</v>
      </c>
      <c r="H48" s="15">
        <v>4</v>
      </c>
      <c r="I48" s="16"/>
      <c r="J48" s="17">
        <f t="shared" si="8"/>
        <v>0</v>
      </c>
      <c r="K48" s="17">
        <f t="shared" si="9"/>
        <v>0</v>
      </c>
    </row>
    <row r="49" spans="1:11" ht="16.5" customHeight="1">
      <c r="A49" s="15">
        <v>17</v>
      </c>
      <c r="B49" s="53"/>
      <c r="C49" s="15">
        <v>20</v>
      </c>
      <c r="D49" s="15">
        <v>0.6</v>
      </c>
      <c r="E49" s="15">
        <v>1.75</v>
      </c>
      <c r="F49" s="17">
        <f t="shared" si="6"/>
        <v>1.05</v>
      </c>
      <c r="G49" s="17">
        <f t="shared" si="7"/>
        <v>21</v>
      </c>
      <c r="H49" s="15">
        <v>4</v>
      </c>
      <c r="I49" s="16"/>
      <c r="J49" s="17">
        <f t="shared" si="8"/>
        <v>0</v>
      </c>
      <c r="K49" s="17">
        <f t="shared" si="9"/>
        <v>0</v>
      </c>
    </row>
    <row r="50" spans="1:11" s="11" customFormat="1" ht="18.75" customHeight="1">
      <c r="A50" s="22"/>
      <c r="B50" s="23"/>
      <c r="C50" s="22"/>
      <c r="D50" s="22"/>
      <c r="E50" s="22"/>
      <c r="F50" s="24" t="s">
        <v>11</v>
      </c>
      <c r="G50" s="25">
        <f>SUM(G33:G49)</f>
        <v>795.04</v>
      </c>
      <c r="H50" s="22"/>
      <c r="I50" s="26"/>
      <c r="J50" s="25">
        <f>SUM(J33:J49)</f>
        <v>0</v>
      </c>
      <c r="K50" s="24"/>
    </row>
    <row r="51" spans="1:11" s="11" customFormat="1">
      <c r="A51" s="22"/>
      <c r="B51" s="23"/>
      <c r="C51" s="22"/>
      <c r="D51" s="22"/>
      <c r="E51" s="22"/>
      <c r="F51" s="24"/>
      <c r="G51" s="24"/>
      <c r="H51" s="22"/>
      <c r="I51" s="26"/>
      <c r="J51" s="24"/>
      <c r="K51" s="24"/>
    </row>
    <row r="52" spans="1:11">
      <c r="A52" s="8" t="s">
        <v>20</v>
      </c>
    </row>
    <row r="53" spans="1:11" s="1" customFormat="1" ht="42">
      <c r="A53" s="5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6" t="s">
        <v>43</v>
      </c>
      <c r="G53" s="6" t="s">
        <v>99</v>
      </c>
      <c r="H53" s="5" t="s">
        <v>6</v>
      </c>
      <c r="I53" s="6" t="s">
        <v>120</v>
      </c>
      <c r="J53" s="6" t="s">
        <v>7</v>
      </c>
      <c r="K53" s="6" t="s">
        <v>121</v>
      </c>
    </row>
    <row r="54" spans="1:11">
      <c r="A54" s="19">
        <v>1</v>
      </c>
      <c r="B54" s="19">
        <v>2</v>
      </c>
      <c r="C54" s="19">
        <v>3</v>
      </c>
      <c r="D54" s="19">
        <v>4</v>
      </c>
      <c r="E54" s="19">
        <v>5</v>
      </c>
      <c r="F54" s="19">
        <v>6</v>
      </c>
      <c r="G54" s="19">
        <v>7</v>
      </c>
      <c r="H54" s="19">
        <v>8</v>
      </c>
      <c r="I54" s="20">
        <v>9</v>
      </c>
      <c r="J54" s="20">
        <v>10</v>
      </c>
      <c r="K54" s="19">
        <v>11</v>
      </c>
    </row>
    <row r="55" spans="1:11" ht="18" customHeight="1">
      <c r="A55" s="15">
        <v>1</v>
      </c>
      <c r="B55" s="49" t="s">
        <v>45</v>
      </c>
      <c r="C55" s="15">
        <v>30</v>
      </c>
      <c r="D55" s="15">
        <v>1.1499999999999999</v>
      </c>
      <c r="E55" s="15">
        <v>1.75</v>
      </c>
      <c r="F55" s="17">
        <f t="shared" ref="F55:F61" si="10">ROUND(D55*E55,2)</f>
        <v>2.0099999999999998</v>
      </c>
      <c r="G55" s="17">
        <f t="shared" ref="G55:G61" si="11">ROUND(C55*F55*2,2)</f>
        <v>120.6</v>
      </c>
      <c r="H55" s="15">
        <v>3</v>
      </c>
      <c r="I55" s="16"/>
      <c r="J55" s="17">
        <f>G55*H55*I55</f>
        <v>0</v>
      </c>
      <c r="K55" s="17">
        <f>J55*1.23</f>
        <v>0</v>
      </c>
    </row>
    <row r="56" spans="1:11" ht="18" customHeight="1">
      <c r="A56" s="15">
        <v>2</v>
      </c>
      <c r="B56" s="49" t="s">
        <v>17</v>
      </c>
      <c r="C56" s="15">
        <v>22</v>
      </c>
      <c r="D56" s="15">
        <v>1.58</v>
      </c>
      <c r="E56" s="15">
        <v>3</v>
      </c>
      <c r="F56" s="17">
        <f t="shared" si="10"/>
        <v>4.74</v>
      </c>
      <c r="G56" s="17">
        <f t="shared" si="11"/>
        <v>208.56</v>
      </c>
      <c r="H56" s="15">
        <v>3</v>
      </c>
      <c r="I56" s="16"/>
      <c r="J56" s="17">
        <f t="shared" ref="J56:J61" si="12">G56*H56*I56</f>
        <v>0</v>
      </c>
      <c r="K56" s="17">
        <f t="shared" ref="K56:K61" si="13">J56*1.23</f>
        <v>0</v>
      </c>
    </row>
    <row r="57" spans="1:11" ht="25.5">
      <c r="A57" s="15">
        <v>3</v>
      </c>
      <c r="B57" s="49" t="s">
        <v>114</v>
      </c>
      <c r="C57" s="15">
        <v>2</v>
      </c>
      <c r="D57" s="15">
        <v>1.58</v>
      </c>
      <c r="E57" s="15">
        <v>3</v>
      </c>
      <c r="F57" s="17">
        <f t="shared" si="10"/>
        <v>4.74</v>
      </c>
      <c r="G57" s="17">
        <f t="shared" si="11"/>
        <v>18.96</v>
      </c>
      <c r="H57" s="15">
        <v>3</v>
      </c>
      <c r="I57" s="16"/>
      <c r="J57" s="17">
        <f t="shared" si="12"/>
        <v>0</v>
      </c>
      <c r="K57" s="17">
        <f t="shared" si="13"/>
        <v>0</v>
      </c>
    </row>
    <row r="58" spans="1:11" ht="18" customHeight="1">
      <c r="A58" s="15">
        <v>4</v>
      </c>
      <c r="B58" s="49" t="s">
        <v>21</v>
      </c>
      <c r="C58" s="15">
        <v>19</v>
      </c>
      <c r="D58" s="15">
        <v>1.6</v>
      </c>
      <c r="E58" s="15">
        <v>3</v>
      </c>
      <c r="F58" s="17">
        <f t="shared" si="10"/>
        <v>4.8</v>
      </c>
      <c r="G58" s="17">
        <f t="shared" si="11"/>
        <v>182.4</v>
      </c>
      <c r="H58" s="15">
        <v>3</v>
      </c>
      <c r="I58" s="16"/>
      <c r="J58" s="17">
        <f t="shared" si="12"/>
        <v>0</v>
      </c>
      <c r="K58" s="17">
        <f t="shared" si="13"/>
        <v>0</v>
      </c>
    </row>
    <row r="59" spans="1:11" ht="18" customHeight="1">
      <c r="A59" s="15">
        <v>5</v>
      </c>
      <c r="B59" s="49" t="s">
        <v>22</v>
      </c>
      <c r="C59" s="15">
        <v>19</v>
      </c>
      <c r="D59" s="15">
        <v>1.6</v>
      </c>
      <c r="E59" s="15">
        <v>4</v>
      </c>
      <c r="F59" s="17">
        <f t="shared" si="10"/>
        <v>6.4</v>
      </c>
      <c r="G59" s="17">
        <f t="shared" si="11"/>
        <v>243.2</v>
      </c>
      <c r="H59" s="15">
        <v>3</v>
      </c>
      <c r="I59" s="16"/>
      <c r="J59" s="17">
        <f t="shared" si="12"/>
        <v>0</v>
      </c>
      <c r="K59" s="17">
        <f t="shared" si="13"/>
        <v>0</v>
      </c>
    </row>
    <row r="60" spans="1:11" ht="18" customHeight="1">
      <c r="A60" s="15">
        <v>6</v>
      </c>
      <c r="B60" s="49" t="s">
        <v>13</v>
      </c>
      <c r="C60" s="15">
        <v>22</v>
      </c>
      <c r="D60" s="15">
        <v>1.55</v>
      </c>
      <c r="E60" s="15">
        <v>4</v>
      </c>
      <c r="F60" s="17">
        <f t="shared" si="10"/>
        <v>6.2</v>
      </c>
      <c r="G60" s="17">
        <f t="shared" si="11"/>
        <v>272.8</v>
      </c>
      <c r="H60" s="15">
        <v>3</v>
      </c>
      <c r="I60" s="16"/>
      <c r="J60" s="17">
        <f t="shared" si="12"/>
        <v>0</v>
      </c>
      <c r="K60" s="17">
        <f t="shared" si="13"/>
        <v>0</v>
      </c>
    </row>
    <row r="61" spans="1:11" ht="28.5" customHeight="1">
      <c r="A61" s="15">
        <v>7</v>
      </c>
      <c r="B61" s="49" t="s">
        <v>113</v>
      </c>
      <c r="C61" s="15">
        <v>2</v>
      </c>
      <c r="D61" s="15">
        <v>1.55</v>
      </c>
      <c r="E61" s="15">
        <v>4</v>
      </c>
      <c r="F61" s="17">
        <f t="shared" si="10"/>
        <v>6.2</v>
      </c>
      <c r="G61" s="17">
        <f t="shared" si="11"/>
        <v>24.8</v>
      </c>
      <c r="H61" s="15">
        <v>3</v>
      </c>
      <c r="I61" s="16"/>
      <c r="J61" s="17">
        <f t="shared" si="12"/>
        <v>0</v>
      </c>
      <c r="K61" s="17">
        <f t="shared" si="13"/>
        <v>0</v>
      </c>
    </row>
    <row r="62" spans="1:11" s="11" customFormat="1" ht="19.5" customHeight="1">
      <c r="A62" s="22"/>
      <c r="B62" s="22"/>
      <c r="C62" s="22"/>
      <c r="D62" s="22"/>
      <c r="E62" s="22"/>
      <c r="F62" s="24" t="s">
        <v>11</v>
      </c>
      <c r="G62" s="25">
        <f>SUM(G55:G61)</f>
        <v>1071.32</v>
      </c>
      <c r="H62" s="22"/>
      <c r="I62" s="26"/>
      <c r="J62" s="25">
        <f>SUM(J55:J61)</f>
        <v>0</v>
      </c>
      <c r="K62" s="24"/>
    </row>
    <row r="63" spans="1:11" s="11" customFormat="1">
      <c r="A63" s="22"/>
      <c r="B63" s="22"/>
      <c r="C63" s="22"/>
      <c r="D63" s="22"/>
      <c r="E63" s="22"/>
      <c r="F63" s="24"/>
      <c r="G63" s="24"/>
      <c r="H63" s="22"/>
      <c r="I63" s="26"/>
      <c r="J63" s="24"/>
      <c r="K63" s="24"/>
    </row>
    <row r="64" spans="1:11">
      <c r="A64" s="8" t="s">
        <v>23</v>
      </c>
      <c r="J64" s="27"/>
      <c r="K64" s="27"/>
    </row>
    <row r="65" spans="1:11" s="1" customFormat="1" ht="42.75">
      <c r="A65" s="5" t="s">
        <v>1</v>
      </c>
      <c r="B65" s="5" t="s">
        <v>2</v>
      </c>
      <c r="C65" s="5" t="s">
        <v>3</v>
      </c>
      <c r="D65" s="5" t="s">
        <v>4</v>
      </c>
      <c r="E65" s="5" t="s">
        <v>5</v>
      </c>
      <c r="F65" s="6" t="s">
        <v>43</v>
      </c>
      <c r="G65" s="6" t="s">
        <v>119</v>
      </c>
      <c r="H65" s="5" t="s">
        <v>6</v>
      </c>
      <c r="I65" s="6" t="s">
        <v>120</v>
      </c>
      <c r="J65" s="6" t="s">
        <v>7</v>
      </c>
      <c r="K65" s="6" t="s">
        <v>121</v>
      </c>
    </row>
    <row r="66" spans="1:11">
      <c r="A66" s="19">
        <v>1</v>
      </c>
      <c r="B66" s="19">
        <v>2</v>
      </c>
      <c r="C66" s="19">
        <v>3</v>
      </c>
      <c r="D66" s="19">
        <v>4</v>
      </c>
      <c r="E66" s="19">
        <v>5</v>
      </c>
      <c r="F66" s="19">
        <v>6</v>
      </c>
      <c r="G66" s="19">
        <v>7</v>
      </c>
      <c r="H66" s="19">
        <v>8</v>
      </c>
      <c r="I66" s="20">
        <v>9</v>
      </c>
      <c r="J66" s="20">
        <v>10</v>
      </c>
      <c r="K66" s="19">
        <v>11</v>
      </c>
    </row>
    <row r="67" spans="1:11" ht="18" customHeight="1">
      <c r="A67" s="15">
        <v>1</v>
      </c>
      <c r="B67" s="46" t="s">
        <v>66</v>
      </c>
      <c r="C67" s="15">
        <v>1</v>
      </c>
      <c r="D67" s="15">
        <v>1.25</v>
      </c>
      <c r="E67" s="15">
        <v>0.35</v>
      </c>
      <c r="F67" s="17">
        <v>0.44</v>
      </c>
      <c r="G67" s="17">
        <v>0.88</v>
      </c>
      <c r="H67" s="15">
        <v>2</v>
      </c>
      <c r="I67" s="16"/>
      <c r="J67" s="17">
        <f>G67*H67*I67</f>
        <v>0</v>
      </c>
      <c r="K67" s="17">
        <f>J67*1.23</f>
        <v>0</v>
      </c>
    </row>
    <row r="68" spans="1:11" ht="18" customHeight="1">
      <c r="A68" s="15">
        <v>2</v>
      </c>
      <c r="B68" s="46" t="s">
        <v>67</v>
      </c>
      <c r="C68" s="15">
        <v>9</v>
      </c>
      <c r="D68" s="15">
        <v>1.25</v>
      </c>
      <c r="E68" s="15">
        <v>0.7</v>
      </c>
      <c r="F68" s="17">
        <f>ROUND(D68*E68,2)</f>
        <v>0.88</v>
      </c>
      <c r="G68" s="17">
        <f>ROUND(C68*F68*4,2)</f>
        <v>31.68</v>
      </c>
      <c r="H68" s="15">
        <v>5</v>
      </c>
      <c r="I68" s="16"/>
      <c r="J68" s="17">
        <f>G68*H68*I68</f>
        <v>0</v>
      </c>
      <c r="K68" s="17">
        <f>J68*1.23</f>
        <v>0</v>
      </c>
    </row>
    <row r="69" spans="1:11" s="11" customFormat="1" ht="16.5" customHeight="1">
      <c r="B69" s="22"/>
      <c r="C69" s="22"/>
      <c r="D69" s="22"/>
      <c r="E69" s="22"/>
      <c r="F69" s="24" t="s">
        <v>11</v>
      </c>
      <c r="G69" s="25">
        <f>SUM(G67:G68)</f>
        <v>32.56</v>
      </c>
      <c r="H69" s="22"/>
      <c r="I69" s="26"/>
      <c r="J69" s="25">
        <f>SUM(J67:J68)</f>
        <v>0</v>
      </c>
      <c r="K69" s="27"/>
    </row>
    <row r="70" spans="1:11" s="11" customFormat="1">
      <c r="B70" s="22"/>
      <c r="C70" s="22"/>
      <c r="D70" s="22"/>
      <c r="E70" s="22"/>
      <c r="F70" s="24"/>
      <c r="G70" s="24"/>
      <c r="H70" s="22"/>
      <c r="I70" s="26"/>
      <c r="J70" s="24"/>
      <c r="K70" s="27"/>
    </row>
    <row r="71" spans="1:11">
      <c r="A71" s="8" t="s">
        <v>69</v>
      </c>
      <c r="J71" s="27"/>
      <c r="K71" s="27"/>
    </row>
    <row r="72" spans="1:11" s="1" customFormat="1" ht="42.75">
      <c r="A72" s="5" t="s">
        <v>1</v>
      </c>
      <c r="B72" s="5" t="s">
        <v>2</v>
      </c>
      <c r="C72" s="5" t="s">
        <v>3</v>
      </c>
      <c r="D72" s="5" t="s">
        <v>4</v>
      </c>
      <c r="E72" s="5" t="s">
        <v>5</v>
      </c>
      <c r="F72" s="6" t="s">
        <v>43</v>
      </c>
      <c r="G72" s="6" t="s">
        <v>100</v>
      </c>
      <c r="H72" s="5" t="s">
        <v>6</v>
      </c>
      <c r="I72" s="6" t="s">
        <v>120</v>
      </c>
      <c r="J72" s="6" t="s">
        <v>7</v>
      </c>
      <c r="K72" s="6" t="s">
        <v>121</v>
      </c>
    </row>
    <row r="73" spans="1:11">
      <c r="A73" s="19">
        <v>1</v>
      </c>
      <c r="B73" s="19">
        <v>2</v>
      </c>
      <c r="C73" s="19">
        <v>3</v>
      </c>
      <c r="D73" s="19">
        <v>4</v>
      </c>
      <c r="E73" s="19">
        <v>5</v>
      </c>
      <c r="F73" s="19">
        <v>6</v>
      </c>
      <c r="G73" s="19">
        <v>7</v>
      </c>
      <c r="H73" s="19">
        <v>8</v>
      </c>
      <c r="I73" s="20">
        <v>9</v>
      </c>
      <c r="J73" s="20">
        <v>10</v>
      </c>
      <c r="K73" s="19">
        <v>11</v>
      </c>
    </row>
    <row r="74" spans="1:11" ht="18" customHeight="1">
      <c r="A74" s="15">
        <v>1</v>
      </c>
      <c r="B74" s="46" t="s">
        <v>70</v>
      </c>
      <c r="C74" s="15">
        <v>4</v>
      </c>
      <c r="D74" s="15">
        <v>1.45</v>
      </c>
      <c r="E74" s="15">
        <v>0.65</v>
      </c>
      <c r="F74" s="17">
        <f>ROUND(D74*E74,2)</f>
        <v>0.94</v>
      </c>
      <c r="G74" s="17">
        <f>ROUND(C74*F74*2,2)</f>
        <v>7.52</v>
      </c>
      <c r="H74" s="15">
        <v>2</v>
      </c>
      <c r="I74" s="16"/>
      <c r="J74" s="17">
        <f>G74*H74*I74</f>
        <v>0</v>
      </c>
      <c r="K74" s="17">
        <f>J74*1.23</f>
        <v>0</v>
      </c>
    </row>
    <row r="75" spans="1:11" ht="18" customHeight="1">
      <c r="A75" s="15">
        <v>2</v>
      </c>
      <c r="B75" s="46" t="s">
        <v>70</v>
      </c>
      <c r="C75" s="15">
        <v>7</v>
      </c>
      <c r="D75" s="15">
        <v>1.4</v>
      </c>
      <c r="E75" s="15">
        <v>0.65</v>
      </c>
      <c r="F75" s="17">
        <f t="shared" ref="F75:F85" si="14">ROUND(D75*E75,2)</f>
        <v>0.91</v>
      </c>
      <c r="G75" s="17">
        <f t="shared" ref="G75:G85" si="15">ROUND(C75*F75*2,2)</f>
        <v>12.74</v>
      </c>
      <c r="H75" s="15">
        <v>2</v>
      </c>
      <c r="I75" s="16"/>
      <c r="J75" s="17">
        <f t="shared" ref="J75:J85" si="16">G75*H75*I75</f>
        <v>0</v>
      </c>
      <c r="K75" s="17">
        <f t="shared" ref="K75:K85" si="17">J75*1.23</f>
        <v>0</v>
      </c>
    </row>
    <row r="76" spans="1:11" ht="18" customHeight="1">
      <c r="A76" s="15">
        <v>3</v>
      </c>
      <c r="B76" s="46" t="s">
        <v>70</v>
      </c>
      <c r="C76" s="15">
        <v>6</v>
      </c>
      <c r="D76" s="15">
        <v>1.4</v>
      </c>
      <c r="E76" s="15">
        <v>1.7</v>
      </c>
      <c r="F76" s="17">
        <f t="shared" si="14"/>
        <v>2.38</v>
      </c>
      <c r="G76" s="17">
        <f t="shared" si="15"/>
        <v>28.56</v>
      </c>
      <c r="H76" s="15">
        <v>2</v>
      </c>
      <c r="I76" s="16"/>
      <c r="J76" s="17">
        <f t="shared" si="16"/>
        <v>0</v>
      </c>
      <c r="K76" s="17">
        <f t="shared" si="17"/>
        <v>0</v>
      </c>
    </row>
    <row r="77" spans="1:11" ht="18" customHeight="1">
      <c r="A77" s="15">
        <v>4</v>
      </c>
      <c r="B77" s="46" t="s">
        <v>70</v>
      </c>
      <c r="C77" s="15">
        <v>6</v>
      </c>
      <c r="D77" s="15">
        <v>1.4</v>
      </c>
      <c r="E77" s="15">
        <v>1.7</v>
      </c>
      <c r="F77" s="17">
        <f t="shared" si="14"/>
        <v>2.38</v>
      </c>
      <c r="G77" s="17">
        <f t="shared" si="15"/>
        <v>28.56</v>
      </c>
      <c r="H77" s="15">
        <v>2</v>
      </c>
      <c r="I77" s="16"/>
      <c r="J77" s="17">
        <f t="shared" si="16"/>
        <v>0</v>
      </c>
      <c r="K77" s="17">
        <f t="shared" si="17"/>
        <v>0</v>
      </c>
    </row>
    <row r="78" spans="1:11" ht="18" customHeight="1">
      <c r="A78" s="15">
        <v>5</v>
      </c>
      <c r="B78" s="46" t="s">
        <v>71</v>
      </c>
      <c r="C78" s="15">
        <v>25</v>
      </c>
      <c r="D78" s="15">
        <v>1.45</v>
      </c>
      <c r="E78" s="15">
        <v>2.5</v>
      </c>
      <c r="F78" s="17">
        <f t="shared" si="14"/>
        <v>3.63</v>
      </c>
      <c r="G78" s="17">
        <f t="shared" si="15"/>
        <v>181.5</v>
      </c>
      <c r="H78" s="15">
        <v>2</v>
      </c>
      <c r="I78" s="16"/>
      <c r="J78" s="17">
        <f t="shared" si="16"/>
        <v>0</v>
      </c>
      <c r="K78" s="17">
        <f t="shared" si="17"/>
        <v>0</v>
      </c>
    </row>
    <row r="79" spans="1:11" ht="18" customHeight="1">
      <c r="A79" s="15">
        <v>6</v>
      </c>
      <c r="B79" s="46" t="s">
        <v>72</v>
      </c>
      <c r="C79" s="15">
        <v>2</v>
      </c>
      <c r="D79" s="15">
        <v>2.65</v>
      </c>
      <c r="E79" s="15">
        <v>2.85</v>
      </c>
      <c r="F79" s="17">
        <f t="shared" si="14"/>
        <v>7.55</v>
      </c>
      <c r="G79" s="17">
        <f t="shared" si="15"/>
        <v>30.2</v>
      </c>
      <c r="H79" s="15">
        <v>2</v>
      </c>
      <c r="I79" s="16"/>
      <c r="J79" s="17">
        <f t="shared" si="16"/>
        <v>0</v>
      </c>
      <c r="K79" s="17">
        <f t="shared" si="17"/>
        <v>0</v>
      </c>
    </row>
    <row r="80" spans="1:11" ht="18" customHeight="1">
      <c r="A80" s="15">
        <v>7</v>
      </c>
      <c r="B80" s="46" t="s">
        <v>73</v>
      </c>
      <c r="C80" s="15">
        <v>2</v>
      </c>
      <c r="D80" s="15">
        <v>1.75</v>
      </c>
      <c r="E80" s="15">
        <v>1.65</v>
      </c>
      <c r="F80" s="17">
        <f t="shared" si="14"/>
        <v>2.89</v>
      </c>
      <c r="G80" s="17">
        <f t="shared" si="15"/>
        <v>11.56</v>
      </c>
      <c r="H80" s="15">
        <v>2</v>
      </c>
      <c r="I80" s="16"/>
      <c r="J80" s="17">
        <f t="shared" si="16"/>
        <v>0</v>
      </c>
      <c r="K80" s="17">
        <f t="shared" si="17"/>
        <v>0</v>
      </c>
    </row>
    <row r="81" spans="1:11" ht="18" customHeight="1">
      <c r="A81" s="15">
        <v>8</v>
      </c>
      <c r="B81" s="46" t="s">
        <v>74</v>
      </c>
      <c r="C81" s="15">
        <v>2</v>
      </c>
      <c r="D81" s="15">
        <v>1.45</v>
      </c>
      <c r="E81" s="15">
        <v>2.1</v>
      </c>
      <c r="F81" s="17">
        <f t="shared" si="14"/>
        <v>3.05</v>
      </c>
      <c r="G81" s="17">
        <f>ROUND(C81*F81*2,2)</f>
        <v>12.2</v>
      </c>
      <c r="H81" s="15">
        <v>2</v>
      </c>
      <c r="I81" s="16"/>
      <c r="J81" s="17">
        <f t="shared" si="16"/>
        <v>0</v>
      </c>
      <c r="K81" s="17">
        <f t="shared" si="17"/>
        <v>0</v>
      </c>
    </row>
    <row r="82" spans="1:11" ht="18" customHeight="1">
      <c r="A82" s="15">
        <v>9</v>
      </c>
      <c r="B82" s="46" t="s">
        <v>75</v>
      </c>
      <c r="C82" s="15">
        <v>27</v>
      </c>
      <c r="D82" s="15">
        <v>1.05</v>
      </c>
      <c r="E82" s="15">
        <v>1.75</v>
      </c>
      <c r="F82" s="17">
        <f t="shared" si="14"/>
        <v>1.84</v>
      </c>
      <c r="G82" s="17">
        <f t="shared" si="15"/>
        <v>99.36</v>
      </c>
      <c r="H82" s="15">
        <v>2</v>
      </c>
      <c r="I82" s="16"/>
      <c r="J82" s="17">
        <f t="shared" si="16"/>
        <v>0</v>
      </c>
      <c r="K82" s="17">
        <f t="shared" si="17"/>
        <v>0</v>
      </c>
    </row>
    <row r="83" spans="1:11" ht="18" customHeight="1">
      <c r="A83" s="15">
        <v>10</v>
      </c>
      <c r="B83" s="46" t="s">
        <v>76</v>
      </c>
      <c r="C83" s="15">
        <v>27</v>
      </c>
      <c r="D83" s="15">
        <v>1.35</v>
      </c>
      <c r="E83" s="15">
        <v>1.7</v>
      </c>
      <c r="F83" s="17">
        <f t="shared" si="14"/>
        <v>2.2999999999999998</v>
      </c>
      <c r="G83" s="17">
        <f t="shared" si="15"/>
        <v>124.2</v>
      </c>
      <c r="H83" s="15">
        <v>2</v>
      </c>
      <c r="I83" s="16"/>
      <c r="J83" s="17">
        <f t="shared" si="16"/>
        <v>0</v>
      </c>
      <c r="K83" s="17">
        <f t="shared" si="17"/>
        <v>0</v>
      </c>
    </row>
    <row r="84" spans="1:11" ht="18" customHeight="1">
      <c r="A84" s="15">
        <v>11</v>
      </c>
      <c r="B84" s="46" t="s">
        <v>77</v>
      </c>
      <c r="C84" s="15">
        <v>27</v>
      </c>
      <c r="D84" s="15">
        <v>1.4</v>
      </c>
      <c r="E84" s="15">
        <v>1.7</v>
      </c>
      <c r="F84" s="17">
        <f t="shared" si="14"/>
        <v>2.38</v>
      </c>
      <c r="G84" s="17">
        <f t="shared" si="15"/>
        <v>128.52000000000001</v>
      </c>
      <c r="H84" s="15">
        <v>2</v>
      </c>
      <c r="I84" s="16"/>
      <c r="J84" s="17">
        <f t="shared" si="16"/>
        <v>0</v>
      </c>
      <c r="K84" s="17">
        <f t="shared" si="17"/>
        <v>0</v>
      </c>
    </row>
    <row r="85" spans="1:11" ht="18" customHeight="1">
      <c r="A85" s="15">
        <v>12</v>
      </c>
      <c r="B85" s="46" t="s">
        <v>78</v>
      </c>
      <c r="C85" s="15">
        <v>27</v>
      </c>
      <c r="D85" s="15">
        <v>1.4</v>
      </c>
      <c r="E85" s="15">
        <v>1.7</v>
      </c>
      <c r="F85" s="17">
        <f t="shared" si="14"/>
        <v>2.38</v>
      </c>
      <c r="G85" s="17">
        <f t="shared" si="15"/>
        <v>128.52000000000001</v>
      </c>
      <c r="H85" s="15">
        <v>2</v>
      </c>
      <c r="I85" s="16"/>
      <c r="J85" s="17">
        <f t="shared" si="16"/>
        <v>0</v>
      </c>
      <c r="K85" s="17">
        <f t="shared" si="17"/>
        <v>0</v>
      </c>
    </row>
    <row r="86" spans="1:11" s="11" customFormat="1" ht="15.75" customHeight="1">
      <c r="A86" s="22"/>
      <c r="B86" s="22"/>
      <c r="C86" s="22"/>
      <c r="D86" s="22"/>
      <c r="E86" s="22"/>
      <c r="F86" s="24" t="s">
        <v>11</v>
      </c>
      <c r="G86" s="25">
        <f>SUM(G74:G85)</f>
        <v>793.43999999999994</v>
      </c>
      <c r="H86" s="22"/>
      <c r="I86" s="26"/>
      <c r="J86" s="25">
        <f>SUM(J74:J85)</f>
        <v>0</v>
      </c>
      <c r="K86" s="24"/>
    </row>
    <row r="87" spans="1:11">
      <c r="A87" s="28"/>
      <c r="B87" s="28"/>
      <c r="C87" s="28"/>
      <c r="D87" s="28"/>
      <c r="E87" s="28"/>
      <c r="F87" s="29"/>
      <c r="G87" s="29"/>
      <c r="H87" s="28"/>
      <c r="I87" s="30"/>
      <c r="J87" s="29"/>
      <c r="K87" s="29"/>
    </row>
    <row r="88" spans="1:11">
      <c r="A88" s="31" t="s">
        <v>24</v>
      </c>
      <c r="B88" s="18"/>
      <c r="K88" s="13" t="s">
        <v>95</v>
      </c>
    </row>
    <row r="89" spans="1:11" s="1" customFormat="1" ht="42">
      <c r="A89" s="5" t="s">
        <v>1</v>
      </c>
      <c r="B89" s="5" t="s">
        <v>2</v>
      </c>
      <c r="C89" s="5" t="s">
        <v>3</v>
      </c>
      <c r="D89" s="5" t="s">
        <v>4</v>
      </c>
      <c r="E89" s="5" t="s">
        <v>5</v>
      </c>
      <c r="F89" s="6" t="s">
        <v>43</v>
      </c>
      <c r="G89" s="6" t="s">
        <v>98</v>
      </c>
      <c r="H89" s="5" t="s">
        <v>6</v>
      </c>
      <c r="I89" s="6" t="s">
        <v>120</v>
      </c>
      <c r="J89" s="6" t="s">
        <v>7</v>
      </c>
      <c r="K89" s="6" t="s">
        <v>121</v>
      </c>
    </row>
    <row r="90" spans="1:11">
      <c r="A90" s="19">
        <v>1</v>
      </c>
      <c r="B90" s="19">
        <v>2</v>
      </c>
      <c r="C90" s="19">
        <v>3</v>
      </c>
      <c r="D90" s="19">
        <v>4</v>
      </c>
      <c r="E90" s="19">
        <v>5</v>
      </c>
      <c r="F90" s="19">
        <v>6</v>
      </c>
      <c r="G90" s="19">
        <v>7</v>
      </c>
      <c r="H90" s="19">
        <v>8</v>
      </c>
      <c r="I90" s="20">
        <v>9</v>
      </c>
      <c r="J90" s="20">
        <v>10</v>
      </c>
      <c r="K90" s="19">
        <v>11</v>
      </c>
    </row>
    <row r="91" spans="1:11" ht="18" customHeight="1">
      <c r="A91" s="15">
        <v>1</v>
      </c>
      <c r="B91" s="46" t="s">
        <v>25</v>
      </c>
      <c r="C91" s="15">
        <v>11</v>
      </c>
      <c r="D91" s="15">
        <v>0.7</v>
      </c>
      <c r="E91" s="15">
        <v>2</v>
      </c>
      <c r="F91" s="17">
        <f>ROUND(D91*E91,2)</f>
        <v>1.4</v>
      </c>
      <c r="G91" s="17">
        <f>ROUND(C91*F91,2)</f>
        <v>15.4</v>
      </c>
      <c r="H91" s="15">
        <v>4</v>
      </c>
      <c r="I91" s="16"/>
      <c r="J91" s="17">
        <f>G91*H91*I91</f>
        <v>0</v>
      </c>
      <c r="K91" s="17">
        <f>J91*1.23</f>
        <v>0</v>
      </c>
    </row>
    <row r="92" spans="1:11" ht="18" customHeight="1">
      <c r="A92" s="15">
        <v>2</v>
      </c>
      <c r="B92" s="46" t="s">
        <v>26</v>
      </c>
      <c r="C92" s="15">
        <v>32</v>
      </c>
      <c r="D92" s="15">
        <v>0.95</v>
      </c>
      <c r="E92" s="15">
        <v>1.6</v>
      </c>
      <c r="F92" s="17">
        <f>ROUND(D92*E92,2)</f>
        <v>1.52</v>
      </c>
      <c r="G92" s="17">
        <f>ROUND(C92*F92,2)</f>
        <v>48.64</v>
      </c>
      <c r="H92" s="15">
        <v>4</v>
      </c>
      <c r="I92" s="16"/>
      <c r="J92" s="17">
        <f t="shared" ref="J92:J93" si="18">G92*H92*I92</f>
        <v>0</v>
      </c>
      <c r="K92" s="17">
        <f t="shared" ref="K92:K93" si="19">J92*1.23</f>
        <v>0</v>
      </c>
    </row>
    <row r="93" spans="1:11" ht="18" customHeight="1">
      <c r="A93" s="15">
        <v>3</v>
      </c>
      <c r="B93" s="46" t="s">
        <v>27</v>
      </c>
      <c r="C93" s="15">
        <v>54</v>
      </c>
      <c r="D93" s="15">
        <v>0.65</v>
      </c>
      <c r="E93" s="15">
        <v>1.6</v>
      </c>
      <c r="F93" s="17">
        <f>ROUND(D93*E93,2)</f>
        <v>1.04</v>
      </c>
      <c r="G93" s="17">
        <f>ROUND(C93*F93,2)</f>
        <v>56.16</v>
      </c>
      <c r="H93" s="15">
        <v>4</v>
      </c>
      <c r="I93" s="16"/>
      <c r="J93" s="17">
        <f t="shared" si="18"/>
        <v>0</v>
      </c>
      <c r="K93" s="17">
        <f t="shared" si="19"/>
        <v>0</v>
      </c>
    </row>
    <row r="94" spans="1:11" s="11" customFormat="1" ht="18" customHeight="1">
      <c r="A94" s="22"/>
      <c r="B94" s="22"/>
      <c r="C94" s="22"/>
      <c r="D94" s="22"/>
      <c r="E94" s="22"/>
      <c r="F94" s="24" t="s">
        <v>11</v>
      </c>
      <c r="G94" s="25">
        <f>SUM(G91:G93)</f>
        <v>120.2</v>
      </c>
      <c r="H94" s="22"/>
      <c r="I94" s="26"/>
      <c r="J94" s="25">
        <f>SUM(J91:J93)</f>
        <v>0</v>
      </c>
      <c r="K94" s="24"/>
    </row>
    <row r="95" spans="1:11">
      <c r="A95" s="28"/>
      <c r="B95" s="28"/>
      <c r="C95" s="28"/>
      <c r="D95" s="28"/>
      <c r="E95" s="28"/>
      <c r="F95" s="29"/>
      <c r="G95" s="29"/>
      <c r="H95" s="28"/>
      <c r="I95" s="30"/>
      <c r="J95" s="29"/>
      <c r="K95" s="29"/>
    </row>
    <row r="96" spans="1:11">
      <c r="A96" s="8" t="s">
        <v>28</v>
      </c>
    </row>
    <row r="97" spans="1:11" s="1" customFormat="1" ht="42">
      <c r="A97" s="5" t="s">
        <v>1</v>
      </c>
      <c r="B97" s="5" t="s">
        <v>2</v>
      </c>
      <c r="C97" s="5" t="s">
        <v>3</v>
      </c>
      <c r="D97" s="5" t="s">
        <v>4</v>
      </c>
      <c r="E97" s="5" t="s">
        <v>5</v>
      </c>
      <c r="F97" s="6" t="s">
        <v>43</v>
      </c>
      <c r="G97" s="6" t="s">
        <v>99</v>
      </c>
      <c r="H97" s="5" t="s">
        <v>6</v>
      </c>
      <c r="I97" s="6" t="s">
        <v>120</v>
      </c>
      <c r="J97" s="6" t="s">
        <v>7</v>
      </c>
      <c r="K97" s="6" t="s">
        <v>121</v>
      </c>
    </row>
    <row r="98" spans="1:11">
      <c r="A98" s="19">
        <v>1</v>
      </c>
      <c r="B98" s="19">
        <v>2</v>
      </c>
      <c r="C98" s="19">
        <v>3</v>
      </c>
      <c r="D98" s="19">
        <v>4</v>
      </c>
      <c r="E98" s="19">
        <v>5</v>
      </c>
      <c r="F98" s="19">
        <v>6</v>
      </c>
      <c r="G98" s="19">
        <v>7</v>
      </c>
      <c r="H98" s="19">
        <v>8</v>
      </c>
      <c r="I98" s="20">
        <v>9</v>
      </c>
      <c r="J98" s="20">
        <v>10</v>
      </c>
      <c r="K98" s="19">
        <v>11</v>
      </c>
    </row>
    <row r="99" spans="1:11" ht="18" customHeight="1">
      <c r="A99" s="15">
        <v>1</v>
      </c>
      <c r="B99" s="46" t="s">
        <v>29</v>
      </c>
      <c r="C99" s="15">
        <v>1</v>
      </c>
      <c r="D99" s="15">
        <v>0.7</v>
      </c>
      <c r="E99" s="15">
        <v>0.9</v>
      </c>
      <c r="F99" s="17">
        <f t="shared" ref="F99:F104" si="20">ROUND(D99*E99,2)</f>
        <v>0.63</v>
      </c>
      <c r="G99" s="17">
        <f t="shared" ref="G99:G104" si="21">ROUND(C99*F99*2,2)</f>
        <v>1.26</v>
      </c>
      <c r="H99" s="15">
        <v>3</v>
      </c>
      <c r="I99" s="16"/>
      <c r="J99" s="17">
        <f>G99*H99*I99</f>
        <v>0</v>
      </c>
      <c r="K99" s="17">
        <f>J99*1.23</f>
        <v>0</v>
      </c>
    </row>
    <row r="100" spans="1:11" ht="15" customHeight="1">
      <c r="A100" s="15">
        <v>2</v>
      </c>
      <c r="B100" s="54" t="s">
        <v>30</v>
      </c>
      <c r="C100" s="15">
        <v>3</v>
      </c>
      <c r="D100" s="15">
        <v>2</v>
      </c>
      <c r="E100" s="15">
        <v>0.9</v>
      </c>
      <c r="F100" s="17">
        <f t="shared" si="20"/>
        <v>1.8</v>
      </c>
      <c r="G100" s="17">
        <f t="shared" si="21"/>
        <v>10.8</v>
      </c>
      <c r="H100" s="15">
        <v>3</v>
      </c>
      <c r="I100" s="16"/>
      <c r="J100" s="17">
        <f t="shared" ref="J100:J104" si="22">G100*H100*I100</f>
        <v>0</v>
      </c>
      <c r="K100" s="17">
        <f t="shared" ref="K100:K104" si="23">J100*1.23</f>
        <v>0</v>
      </c>
    </row>
    <row r="101" spans="1:11" ht="15" customHeight="1">
      <c r="A101" s="15">
        <v>3</v>
      </c>
      <c r="B101" s="55"/>
      <c r="C101" s="15">
        <v>2</v>
      </c>
      <c r="D101" s="15">
        <v>3</v>
      </c>
      <c r="E101" s="15">
        <v>0.9</v>
      </c>
      <c r="F101" s="17">
        <f t="shared" si="20"/>
        <v>2.7</v>
      </c>
      <c r="G101" s="17">
        <f t="shared" si="21"/>
        <v>10.8</v>
      </c>
      <c r="H101" s="15">
        <v>3</v>
      </c>
      <c r="I101" s="16"/>
      <c r="J101" s="17">
        <f t="shared" si="22"/>
        <v>0</v>
      </c>
      <c r="K101" s="17">
        <f t="shared" si="23"/>
        <v>0</v>
      </c>
    </row>
    <row r="102" spans="1:11" ht="16.5" customHeight="1">
      <c r="A102" s="15">
        <v>4</v>
      </c>
      <c r="B102" s="54" t="s">
        <v>31</v>
      </c>
      <c r="C102" s="15">
        <v>1</v>
      </c>
      <c r="D102" s="15">
        <v>3</v>
      </c>
      <c r="E102" s="15">
        <v>0.9</v>
      </c>
      <c r="F102" s="17">
        <f t="shared" si="20"/>
        <v>2.7</v>
      </c>
      <c r="G102" s="17">
        <f t="shared" si="21"/>
        <v>5.4</v>
      </c>
      <c r="H102" s="15">
        <v>3</v>
      </c>
      <c r="I102" s="16"/>
      <c r="J102" s="17">
        <f t="shared" si="22"/>
        <v>0</v>
      </c>
      <c r="K102" s="17">
        <f t="shared" si="23"/>
        <v>0</v>
      </c>
    </row>
    <row r="103" spans="1:11" ht="16.5" customHeight="1">
      <c r="A103" s="15">
        <v>5</v>
      </c>
      <c r="B103" s="56"/>
      <c r="C103" s="15">
        <v>1</v>
      </c>
      <c r="D103" s="15">
        <v>2</v>
      </c>
      <c r="E103" s="15">
        <v>0.9</v>
      </c>
      <c r="F103" s="17">
        <f t="shared" si="20"/>
        <v>1.8</v>
      </c>
      <c r="G103" s="17">
        <f t="shared" si="21"/>
        <v>3.6</v>
      </c>
      <c r="H103" s="15">
        <v>3</v>
      </c>
      <c r="I103" s="16"/>
      <c r="J103" s="17">
        <f t="shared" si="22"/>
        <v>0</v>
      </c>
      <c r="K103" s="17">
        <f t="shared" si="23"/>
        <v>0</v>
      </c>
    </row>
    <row r="104" spans="1:11" ht="16.5" customHeight="1">
      <c r="A104" s="15">
        <v>6</v>
      </c>
      <c r="B104" s="55"/>
      <c r="C104" s="15">
        <v>1</v>
      </c>
      <c r="D104" s="15">
        <v>1.5</v>
      </c>
      <c r="E104" s="15">
        <v>0.9</v>
      </c>
      <c r="F104" s="17">
        <f t="shared" si="20"/>
        <v>1.35</v>
      </c>
      <c r="G104" s="17">
        <f t="shared" si="21"/>
        <v>2.7</v>
      </c>
      <c r="H104" s="15">
        <v>3</v>
      </c>
      <c r="I104" s="16"/>
      <c r="J104" s="17">
        <f t="shared" si="22"/>
        <v>0</v>
      </c>
      <c r="K104" s="17">
        <f t="shared" si="23"/>
        <v>0</v>
      </c>
    </row>
    <row r="105" spans="1:11" s="11" customFormat="1" ht="15.75" customHeight="1">
      <c r="A105" s="22"/>
      <c r="B105" s="22"/>
      <c r="C105" s="22"/>
      <c r="D105" s="22"/>
      <c r="E105" s="22"/>
      <c r="F105" s="24" t="s">
        <v>11</v>
      </c>
      <c r="G105" s="25">
        <f>SUM(G99:G104)</f>
        <v>34.56</v>
      </c>
      <c r="H105" s="22"/>
      <c r="I105" s="26"/>
      <c r="J105" s="25">
        <f>SUM(J99:J104)</f>
        <v>0</v>
      </c>
      <c r="K105" s="24"/>
    </row>
    <row r="106" spans="1:11" ht="9" customHeight="1">
      <c r="A106" s="28"/>
      <c r="B106" s="28"/>
      <c r="C106" s="28"/>
      <c r="D106" s="28"/>
      <c r="E106" s="28"/>
      <c r="F106" s="29"/>
      <c r="G106" s="29"/>
      <c r="H106" s="28"/>
      <c r="I106" s="30"/>
      <c r="J106" s="29"/>
      <c r="K106" s="29"/>
    </row>
    <row r="107" spans="1:11">
      <c r="A107" s="8" t="s">
        <v>110</v>
      </c>
      <c r="J107" s="29"/>
      <c r="K107" s="32"/>
    </row>
    <row r="108" spans="1:11" s="1" customFormat="1" ht="42.75">
      <c r="A108" s="5" t="s">
        <v>1</v>
      </c>
      <c r="B108" s="5" t="s">
        <v>2</v>
      </c>
      <c r="C108" s="5" t="s">
        <v>3</v>
      </c>
      <c r="D108" s="5" t="s">
        <v>4</v>
      </c>
      <c r="E108" s="5" t="s">
        <v>5</v>
      </c>
      <c r="F108" s="6" t="s">
        <v>43</v>
      </c>
      <c r="G108" s="6" t="s">
        <v>101</v>
      </c>
      <c r="H108" s="5" t="s">
        <v>6</v>
      </c>
      <c r="I108" s="6" t="s">
        <v>120</v>
      </c>
      <c r="J108" s="6" t="s">
        <v>7</v>
      </c>
      <c r="K108" s="6" t="s">
        <v>121</v>
      </c>
    </row>
    <row r="109" spans="1:11">
      <c r="A109" s="19">
        <v>1</v>
      </c>
      <c r="B109" s="19">
        <v>2</v>
      </c>
      <c r="C109" s="19">
        <v>3</v>
      </c>
      <c r="D109" s="19">
        <v>4</v>
      </c>
      <c r="E109" s="19">
        <v>5</v>
      </c>
      <c r="F109" s="19">
        <v>6</v>
      </c>
      <c r="G109" s="19">
        <v>7</v>
      </c>
      <c r="H109" s="19">
        <v>8</v>
      </c>
      <c r="I109" s="20">
        <v>9</v>
      </c>
      <c r="J109" s="20">
        <v>10</v>
      </c>
      <c r="K109" s="19">
        <v>11</v>
      </c>
    </row>
    <row r="110" spans="1:11" ht="15" customHeight="1">
      <c r="A110" s="15">
        <v>1</v>
      </c>
      <c r="B110" s="53" t="s">
        <v>68</v>
      </c>
      <c r="C110" s="15">
        <v>2</v>
      </c>
      <c r="D110" s="15">
        <v>0.59</v>
      </c>
      <c r="E110" s="15">
        <v>1.38</v>
      </c>
      <c r="F110" s="17">
        <f>ROUND(D110*E110,2)</f>
        <v>0.81</v>
      </c>
      <c r="G110" s="17">
        <f>ROUND(C110*F110*2,2)</f>
        <v>3.24</v>
      </c>
      <c r="H110" s="15">
        <v>2</v>
      </c>
      <c r="I110" s="16"/>
      <c r="J110" s="17">
        <f>G110*H110*I110</f>
        <v>0</v>
      </c>
      <c r="K110" s="17">
        <f>J110*1.23</f>
        <v>0</v>
      </c>
    </row>
    <row r="111" spans="1:11" ht="15" customHeight="1">
      <c r="A111" s="15">
        <v>2</v>
      </c>
      <c r="B111" s="53"/>
      <c r="C111" s="15">
        <v>1</v>
      </c>
      <c r="D111" s="15">
        <v>1.9</v>
      </c>
      <c r="E111" s="15">
        <v>0.77</v>
      </c>
      <c r="F111" s="17">
        <f>ROUND(D111*E111,2)</f>
        <v>1.46</v>
      </c>
      <c r="G111" s="17">
        <f>ROUND(C111*F111*2,2)</f>
        <v>2.92</v>
      </c>
      <c r="H111" s="15">
        <v>2</v>
      </c>
      <c r="I111" s="16"/>
      <c r="J111" s="17">
        <f t="shared" ref="J111:J113" si="24">G111*H111*I111</f>
        <v>0</v>
      </c>
      <c r="K111" s="17">
        <f t="shared" ref="K111:K113" si="25">J111*1.23</f>
        <v>0</v>
      </c>
    </row>
    <row r="112" spans="1:11" ht="15" customHeight="1">
      <c r="A112" s="15">
        <v>3</v>
      </c>
      <c r="B112" s="53"/>
      <c r="C112" s="15">
        <v>2</v>
      </c>
      <c r="D112" s="15">
        <v>0.95</v>
      </c>
      <c r="E112" s="15">
        <v>0.77</v>
      </c>
      <c r="F112" s="17">
        <f>ROUND(D112*E112,2)</f>
        <v>0.73</v>
      </c>
      <c r="G112" s="17">
        <f>ROUND(C112*F112*2,2)</f>
        <v>2.92</v>
      </c>
      <c r="H112" s="15">
        <v>2</v>
      </c>
      <c r="I112" s="16"/>
      <c r="J112" s="17">
        <f t="shared" si="24"/>
        <v>0</v>
      </c>
      <c r="K112" s="17">
        <f t="shared" si="25"/>
        <v>0</v>
      </c>
    </row>
    <row r="113" spans="1:11" ht="18" customHeight="1">
      <c r="A113" s="15">
        <v>4</v>
      </c>
      <c r="B113" s="46" t="s">
        <v>88</v>
      </c>
      <c r="C113" s="15">
        <v>1</v>
      </c>
      <c r="D113" s="15">
        <v>0.96</v>
      </c>
      <c r="E113" s="15">
        <v>0.71</v>
      </c>
      <c r="F113" s="17">
        <f>ROUND(D113*E113,2)</f>
        <v>0.68</v>
      </c>
      <c r="G113" s="17">
        <f>ROUND(C113*F113*2,2)</f>
        <v>1.36</v>
      </c>
      <c r="H113" s="15">
        <v>2</v>
      </c>
      <c r="I113" s="16"/>
      <c r="J113" s="17">
        <f t="shared" si="24"/>
        <v>0</v>
      </c>
      <c r="K113" s="17">
        <f t="shared" si="25"/>
        <v>0</v>
      </c>
    </row>
    <row r="114" spans="1:11" s="11" customFormat="1">
      <c r="A114" s="22"/>
      <c r="B114" s="22"/>
      <c r="C114" s="22"/>
      <c r="D114" s="22"/>
      <c r="E114" s="22"/>
      <c r="F114" s="24" t="s">
        <v>11</v>
      </c>
      <c r="G114" s="25">
        <f>SUM(G110:G113)</f>
        <v>10.44</v>
      </c>
      <c r="H114" s="22"/>
      <c r="I114" s="26"/>
      <c r="J114" s="25">
        <f>SUM(J110:J113)</f>
        <v>0</v>
      </c>
      <c r="K114" s="24"/>
    </row>
    <row r="115" spans="1:11" ht="6" customHeight="1">
      <c r="A115" s="28"/>
      <c r="B115" s="28"/>
      <c r="C115" s="28"/>
      <c r="D115" s="28"/>
      <c r="E115" s="28"/>
      <c r="F115" s="29"/>
      <c r="G115" s="29"/>
      <c r="H115" s="28"/>
      <c r="I115" s="30"/>
      <c r="J115" s="29"/>
      <c r="K115" s="29"/>
    </row>
    <row r="116" spans="1:11">
      <c r="A116" s="8" t="s">
        <v>32</v>
      </c>
    </row>
    <row r="117" spans="1:11" s="1" customFormat="1" ht="42">
      <c r="A117" s="5" t="s">
        <v>1</v>
      </c>
      <c r="B117" s="5" t="s">
        <v>2</v>
      </c>
      <c r="C117" s="5" t="s">
        <v>3</v>
      </c>
      <c r="D117" s="5" t="s">
        <v>4</v>
      </c>
      <c r="E117" s="5" t="s">
        <v>5</v>
      </c>
      <c r="F117" s="6" t="s">
        <v>43</v>
      </c>
      <c r="G117" s="6" t="s">
        <v>99</v>
      </c>
      <c r="H117" s="5" t="s">
        <v>6</v>
      </c>
      <c r="I117" s="6" t="s">
        <v>120</v>
      </c>
      <c r="J117" s="6" t="s">
        <v>7</v>
      </c>
      <c r="K117" s="6" t="s">
        <v>121</v>
      </c>
    </row>
    <row r="118" spans="1:11">
      <c r="A118" s="19">
        <v>1</v>
      </c>
      <c r="B118" s="19">
        <v>2</v>
      </c>
      <c r="C118" s="19">
        <v>3</v>
      </c>
      <c r="D118" s="19">
        <v>4</v>
      </c>
      <c r="E118" s="19">
        <v>5</v>
      </c>
      <c r="F118" s="19">
        <v>6</v>
      </c>
      <c r="G118" s="19">
        <v>7</v>
      </c>
      <c r="H118" s="19">
        <v>8</v>
      </c>
      <c r="I118" s="20">
        <v>9</v>
      </c>
      <c r="J118" s="20">
        <v>10</v>
      </c>
      <c r="K118" s="19">
        <v>11</v>
      </c>
    </row>
    <row r="119" spans="1:11" ht="18" customHeight="1">
      <c r="A119" s="15">
        <v>1</v>
      </c>
      <c r="B119" s="46" t="s">
        <v>33</v>
      </c>
      <c r="C119" s="15">
        <v>7</v>
      </c>
      <c r="D119" s="15">
        <v>2.9</v>
      </c>
      <c r="E119" s="15">
        <v>1.4</v>
      </c>
      <c r="F119" s="17">
        <f t="shared" ref="F119:F125" si="26">ROUND(D119*E119,2)</f>
        <v>4.0599999999999996</v>
      </c>
      <c r="G119" s="17">
        <f t="shared" ref="G119:G125" si="27">ROUND(C119*F119*2,2)</f>
        <v>56.84</v>
      </c>
      <c r="H119" s="15">
        <v>2</v>
      </c>
      <c r="I119" s="16"/>
      <c r="J119" s="17">
        <f>G119*H119*I119</f>
        <v>0</v>
      </c>
      <c r="K119" s="17">
        <f>J119*1.23</f>
        <v>0</v>
      </c>
    </row>
    <row r="120" spans="1:11" ht="18" customHeight="1">
      <c r="A120" s="15">
        <v>2</v>
      </c>
      <c r="B120" s="46" t="s">
        <v>34</v>
      </c>
      <c r="C120" s="15">
        <v>7</v>
      </c>
      <c r="D120" s="15">
        <v>2.9</v>
      </c>
      <c r="E120" s="15">
        <v>1.4</v>
      </c>
      <c r="F120" s="17">
        <f t="shared" si="26"/>
        <v>4.0599999999999996</v>
      </c>
      <c r="G120" s="17">
        <f t="shared" si="27"/>
        <v>56.84</v>
      </c>
      <c r="H120" s="15">
        <v>2</v>
      </c>
      <c r="I120" s="16"/>
      <c r="J120" s="17">
        <f t="shared" ref="J120:J125" si="28">G120*H120*I120</f>
        <v>0</v>
      </c>
      <c r="K120" s="17">
        <f t="shared" ref="K120:K125" si="29">J120*1.23</f>
        <v>0</v>
      </c>
    </row>
    <row r="121" spans="1:11" ht="18" customHeight="1">
      <c r="A121" s="15">
        <v>3</v>
      </c>
      <c r="B121" s="46" t="s">
        <v>81</v>
      </c>
      <c r="C121" s="15">
        <v>23</v>
      </c>
      <c r="D121" s="15">
        <v>2.9</v>
      </c>
      <c r="E121" s="15">
        <v>1.4</v>
      </c>
      <c r="F121" s="17">
        <f t="shared" si="26"/>
        <v>4.0599999999999996</v>
      </c>
      <c r="G121" s="17">
        <f t="shared" si="27"/>
        <v>186.76</v>
      </c>
      <c r="H121" s="15">
        <v>2</v>
      </c>
      <c r="I121" s="16"/>
      <c r="J121" s="17">
        <f t="shared" si="28"/>
        <v>0</v>
      </c>
      <c r="K121" s="17">
        <f t="shared" si="29"/>
        <v>0</v>
      </c>
    </row>
    <row r="122" spans="1:11" ht="18" customHeight="1">
      <c r="A122" s="15">
        <v>4</v>
      </c>
      <c r="B122" s="46" t="s">
        <v>35</v>
      </c>
      <c r="C122" s="15">
        <v>4</v>
      </c>
      <c r="D122" s="15">
        <v>3.4</v>
      </c>
      <c r="E122" s="15">
        <v>1.5</v>
      </c>
      <c r="F122" s="17">
        <f t="shared" si="26"/>
        <v>5.0999999999999996</v>
      </c>
      <c r="G122" s="17">
        <f t="shared" si="27"/>
        <v>40.799999999999997</v>
      </c>
      <c r="H122" s="15">
        <v>2</v>
      </c>
      <c r="I122" s="16"/>
      <c r="J122" s="17">
        <f t="shared" si="28"/>
        <v>0</v>
      </c>
      <c r="K122" s="17">
        <f t="shared" si="29"/>
        <v>0</v>
      </c>
    </row>
    <row r="123" spans="1:11" ht="18" customHeight="1">
      <c r="A123" s="15">
        <v>5</v>
      </c>
      <c r="B123" s="46" t="s">
        <v>36</v>
      </c>
      <c r="C123" s="15">
        <v>4</v>
      </c>
      <c r="D123" s="15">
        <v>3.4</v>
      </c>
      <c r="E123" s="15">
        <v>1.65</v>
      </c>
      <c r="F123" s="17">
        <f t="shared" si="26"/>
        <v>5.61</v>
      </c>
      <c r="G123" s="17">
        <f t="shared" si="27"/>
        <v>44.88</v>
      </c>
      <c r="H123" s="15">
        <v>2</v>
      </c>
      <c r="I123" s="16"/>
      <c r="J123" s="17">
        <f t="shared" si="28"/>
        <v>0</v>
      </c>
      <c r="K123" s="17">
        <f t="shared" si="29"/>
        <v>0</v>
      </c>
    </row>
    <row r="124" spans="1:11" ht="18" customHeight="1">
      <c r="A124" s="15">
        <v>6</v>
      </c>
      <c r="B124" s="46" t="s">
        <v>80</v>
      </c>
      <c r="C124" s="15">
        <v>3</v>
      </c>
      <c r="D124" s="15">
        <v>2.9</v>
      </c>
      <c r="E124" s="15">
        <v>1.4</v>
      </c>
      <c r="F124" s="17">
        <f t="shared" si="26"/>
        <v>4.0599999999999996</v>
      </c>
      <c r="G124" s="17">
        <f t="shared" si="27"/>
        <v>24.36</v>
      </c>
      <c r="H124" s="15">
        <v>2</v>
      </c>
      <c r="I124" s="16"/>
      <c r="J124" s="17">
        <f t="shared" si="28"/>
        <v>0</v>
      </c>
      <c r="K124" s="17">
        <f t="shared" si="29"/>
        <v>0</v>
      </c>
    </row>
    <row r="125" spans="1:11" ht="18" customHeight="1">
      <c r="A125" s="15">
        <v>7</v>
      </c>
      <c r="B125" s="46" t="s">
        <v>37</v>
      </c>
      <c r="C125" s="15">
        <v>1</v>
      </c>
      <c r="D125" s="15">
        <v>2.75</v>
      </c>
      <c r="E125" s="15">
        <v>3.2</v>
      </c>
      <c r="F125" s="17">
        <f t="shared" si="26"/>
        <v>8.8000000000000007</v>
      </c>
      <c r="G125" s="17">
        <f t="shared" si="27"/>
        <v>17.600000000000001</v>
      </c>
      <c r="H125" s="15">
        <v>2</v>
      </c>
      <c r="I125" s="16"/>
      <c r="J125" s="17">
        <f t="shared" si="28"/>
        <v>0</v>
      </c>
      <c r="K125" s="17">
        <f t="shared" si="29"/>
        <v>0</v>
      </c>
    </row>
    <row r="126" spans="1:11" s="11" customFormat="1" ht="15.75" customHeight="1">
      <c r="A126" s="23"/>
      <c r="B126" s="23"/>
      <c r="C126" s="33"/>
      <c r="D126" s="33"/>
      <c r="E126" s="33"/>
      <c r="F126" s="24" t="s">
        <v>11</v>
      </c>
      <c r="G126" s="25">
        <f>SUM(G119:G125)</f>
        <v>428.08000000000004</v>
      </c>
      <c r="H126" s="33"/>
      <c r="I126" s="26"/>
      <c r="J126" s="25">
        <f>SUM(J119:J125)</f>
        <v>0</v>
      </c>
      <c r="K126" s="24"/>
    </row>
    <row r="127" spans="1:11" ht="6.75" customHeight="1">
      <c r="A127" s="12"/>
      <c r="C127" s="34"/>
      <c r="D127" s="34"/>
      <c r="E127" s="34"/>
      <c r="F127" s="29"/>
      <c r="G127" s="29"/>
      <c r="H127" s="34"/>
      <c r="I127" s="30"/>
      <c r="J127" s="29"/>
      <c r="K127" s="29"/>
    </row>
    <row r="128" spans="1:11">
      <c r="A128" s="8" t="s">
        <v>79</v>
      </c>
    </row>
    <row r="129" spans="1:11" s="1" customFormat="1" ht="42">
      <c r="A129" s="5" t="s">
        <v>1</v>
      </c>
      <c r="B129" s="5" t="s">
        <v>2</v>
      </c>
      <c r="C129" s="5" t="s">
        <v>3</v>
      </c>
      <c r="D129" s="5" t="s">
        <v>4</v>
      </c>
      <c r="E129" s="5" t="s">
        <v>5</v>
      </c>
      <c r="F129" s="6" t="s">
        <v>43</v>
      </c>
      <c r="G129" s="6" t="s">
        <v>99</v>
      </c>
      <c r="H129" s="5" t="s">
        <v>6</v>
      </c>
      <c r="I129" s="6" t="s">
        <v>120</v>
      </c>
      <c r="J129" s="6" t="s">
        <v>7</v>
      </c>
      <c r="K129" s="6" t="s">
        <v>121</v>
      </c>
    </row>
    <row r="130" spans="1:11">
      <c r="A130" s="19">
        <v>1</v>
      </c>
      <c r="B130" s="19">
        <v>2</v>
      </c>
      <c r="C130" s="19">
        <v>3</v>
      </c>
      <c r="D130" s="19">
        <v>4</v>
      </c>
      <c r="E130" s="19">
        <v>5</v>
      </c>
      <c r="F130" s="19">
        <v>6</v>
      </c>
      <c r="G130" s="19">
        <v>7</v>
      </c>
      <c r="H130" s="19">
        <v>8</v>
      </c>
      <c r="I130" s="20">
        <v>9</v>
      </c>
      <c r="J130" s="20">
        <v>10</v>
      </c>
      <c r="K130" s="19">
        <v>11</v>
      </c>
    </row>
    <row r="131" spans="1:11" ht="18" customHeight="1">
      <c r="A131" s="15">
        <v>1</v>
      </c>
      <c r="B131" s="45" t="s">
        <v>82</v>
      </c>
      <c r="C131" s="15">
        <v>1</v>
      </c>
      <c r="D131" s="15">
        <v>2.2000000000000002</v>
      </c>
      <c r="E131" s="15">
        <v>1.1499999999999999</v>
      </c>
      <c r="F131" s="17">
        <f>ROUND(D131*E131,2)</f>
        <v>2.5299999999999998</v>
      </c>
      <c r="G131" s="17">
        <f>ROUND(C131*F131*2,2)</f>
        <v>5.0599999999999996</v>
      </c>
      <c r="H131" s="15">
        <v>3</v>
      </c>
      <c r="I131" s="16"/>
      <c r="J131" s="17">
        <f>G131*H131*I131</f>
        <v>0</v>
      </c>
      <c r="K131" s="17">
        <f>J131*1.23</f>
        <v>0</v>
      </c>
    </row>
    <row r="132" spans="1:11" ht="18" customHeight="1">
      <c r="A132" s="15">
        <v>2</v>
      </c>
      <c r="B132" s="45" t="s">
        <v>83</v>
      </c>
      <c r="C132" s="15">
        <v>1</v>
      </c>
      <c r="D132" s="15">
        <v>2</v>
      </c>
      <c r="E132" s="15">
        <v>1.1000000000000001</v>
      </c>
      <c r="F132" s="17">
        <f>ROUND(D132*E132,2)</f>
        <v>2.2000000000000002</v>
      </c>
      <c r="G132" s="17">
        <f>ROUND(C132*F132*2,2)</f>
        <v>4.4000000000000004</v>
      </c>
      <c r="H132" s="15">
        <v>3</v>
      </c>
      <c r="I132" s="16"/>
      <c r="J132" s="17">
        <f t="shared" ref="J132:J133" si="30">G132*H132*I132</f>
        <v>0</v>
      </c>
      <c r="K132" s="17">
        <f t="shared" ref="K132:K133" si="31">J132*1.23</f>
        <v>0</v>
      </c>
    </row>
    <row r="133" spans="1:11" ht="18" customHeight="1">
      <c r="A133" s="15">
        <v>3</v>
      </c>
      <c r="B133" s="45" t="s">
        <v>84</v>
      </c>
      <c r="C133" s="15">
        <v>1</v>
      </c>
      <c r="D133" s="15">
        <v>2.2000000000000002</v>
      </c>
      <c r="E133" s="15">
        <v>1.1499999999999999</v>
      </c>
      <c r="F133" s="17">
        <f>ROUND(D133*E133,2)</f>
        <v>2.5299999999999998</v>
      </c>
      <c r="G133" s="17">
        <f>ROUND(C133*F133*2,2)</f>
        <v>5.0599999999999996</v>
      </c>
      <c r="H133" s="15">
        <v>3</v>
      </c>
      <c r="I133" s="16"/>
      <c r="J133" s="17">
        <f t="shared" si="30"/>
        <v>0</v>
      </c>
      <c r="K133" s="17">
        <f t="shared" si="31"/>
        <v>0</v>
      </c>
    </row>
    <row r="134" spans="1:11" s="11" customFormat="1" ht="18" customHeight="1">
      <c r="A134" s="22"/>
      <c r="B134" s="22"/>
      <c r="C134" s="22"/>
      <c r="D134" s="22"/>
      <c r="E134" s="22"/>
      <c r="F134" s="24" t="s">
        <v>11</v>
      </c>
      <c r="G134" s="25">
        <f>SUM(G131:G133)</f>
        <v>14.52</v>
      </c>
      <c r="H134" s="22"/>
      <c r="I134" s="26"/>
      <c r="J134" s="25">
        <f>SUM(J131:J133)</f>
        <v>0</v>
      </c>
      <c r="K134" s="24"/>
    </row>
    <row r="135" spans="1:11">
      <c r="A135" s="28"/>
      <c r="B135" s="28"/>
      <c r="C135" s="28"/>
      <c r="D135" s="28"/>
      <c r="E135" s="28"/>
      <c r="F135" s="29"/>
      <c r="G135" s="29"/>
      <c r="H135" s="28"/>
      <c r="I135" s="30"/>
      <c r="J135" s="29"/>
      <c r="K135" s="29"/>
    </row>
    <row r="136" spans="1:11">
      <c r="A136" s="8" t="s">
        <v>111</v>
      </c>
    </row>
    <row r="137" spans="1:11" s="1" customFormat="1" ht="42">
      <c r="A137" s="5" t="s">
        <v>1</v>
      </c>
      <c r="B137" s="5" t="s">
        <v>2</v>
      </c>
      <c r="C137" s="5" t="s">
        <v>3</v>
      </c>
      <c r="D137" s="5" t="s">
        <v>4</v>
      </c>
      <c r="E137" s="5" t="s">
        <v>5</v>
      </c>
      <c r="F137" s="6" t="s">
        <v>43</v>
      </c>
      <c r="G137" s="6" t="s">
        <v>97</v>
      </c>
      <c r="H137" s="5" t="s">
        <v>6</v>
      </c>
      <c r="I137" s="6" t="s">
        <v>120</v>
      </c>
      <c r="J137" s="6" t="s">
        <v>7</v>
      </c>
      <c r="K137" s="6" t="s">
        <v>121</v>
      </c>
    </row>
    <row r="138" spans="1:11">
      <c r="A138" s="19">
        <v>1</v>
      </c>
      <c r="B138" s="19">
        <v>2</v>
      </c>
      <c r="C138" s="19">
        <v>3</v>
      </c>
      <c r="D138" s="19">
        <v>4</v>
      </c>
      <c r="E138" s="19">
        <v>5</v>
      </c>
      <c r="F138" s="19">
        <v>6</v>
      </c>
      <c r="G138" s="19">
        <v>7</v>
      </c>
      <c r="H138" s="19">
        <v>8</v>
      </c>
      <c r="I138" s="20">
        <v>9</v>
      </c>
      <c r="J138" s="20">
        <v>10</v>
      </c>
      <c r="K138" s="19">
        <v>11</v>
      </c>
    </row>
    <row r="139" spans="1:11" ht="15.75" customHeight="1">
      <c r="A139" s="15">
        <v>1</v>
      </c>
      <c r="B139" s="50" t="s">
        <v>90</v>
      </c>
      <c r="C139" s="15">
        <v>18</v>
      </c>
      <c r="D139" s="15">
        <v>1.8</v>
      </c>
      <c r="E139" s="15">
        <v>1.57</v>
      </c>
      <c r="F139" s="17">
        <f>ROUND(D139*E139,2)</f>
        <v>2.83</v>
      </c>
      <c r="G139" s="17">
        <f>ROUND(C139*F139*2,2)</f>
        <v>101.88</v>
      </c>
      <c r="H139" s="15">
        <v>2</v>
      </c>
      <c r="I139" s="16"/>
      <c r="J139" s="17">
        <f>G139*H139*I139</f>
        <v>0</v>
      </c>
      <c r="K139" s="17">
        <f>J139*1.23</f>
        <v>0</v>
      </c>
    </row>
    <row r="140" spans="1:11" ht="15.75" customHeight="1">
      <c r="A140" s="15">
        <v>2</v>
      </c>
      <c r="B140" s="50"/>
      <c r="C140" s="15">
        <v>18</v>
      </c>
      <c r="D140" s="15">
        <v>0.85</v>
      </c>
      <c r="E140" s="15">
        <v>2.44</v>
      </c>
      <c r="F140" s="17">
        <f>ROUND(D140*E140,2)</f>
        <v>2.0699999999999998</v>
      </c>
      <c r="G140" s="17">
        <f t="shared" ref="G140:G155" si="32">ROUND(C140*F140*2,2)</f>
        <v>74.52</v>
      </c>
      <c r="H140" s="15">
        <v>2</v>
      </c>
      <c r="I140" s="16"/>
      <c r="J140" s="17">
        <f t="shared" ref="J140:J155" si="33">G140*H140*I140</f>
        <v>0</v>
      </c>
      <c r="K140" s="17">
        <f t="shared" ref="K140:K155" si="34">J140*1.23</f>
        <v>0</v>
      </c>
    </row>
    <row r="141" spans="1:11" ht="18.75" customHeight="1">
      <c r="A141" s="15">
        <v>3</v>
      </c>
      <c r="B141" s="46" t="s">
        <v>90</v>
      </c>
      <c r="C141" s="15">
        <v>10</v>
      </c>
      <c r="D141" s="15">
        <v>2.6</v>
      </c>
      <c r="E141" s="15">
        <v>1.6</v>
      </c>
      <c r="F141" s="17">
        <f>ROUND(D141*E141,2)</f>
        <v>4.16</v>
      </c>
      <c r="G141" s="17">
        <f t="shared" si="32"/>
        <v>83.2</v>
      </c>
      <c r="H141" s="15">
        <v>2</v>
      </c>
      <c r="I141" s="16"/>
      <c r="J141" s="17">
        <f t="shared" si="33"/>
        <v>0</v>
      </c>
      <c r="K141" s="17">
        <f t="shared" si="34"/>
        <v>0</v>
      </c>
    </row>
    <row r="142" spans="1:11" ht="18.75" customHeight="1">
      <c r="A142" s="15">
        <v>4</v>
      </c>
      <c r="B142" s="46" t="s">
        <v>89</v>
      </c>
      <c r="C142" s="15">
        <v>35</v>
      </c>
      <c r="D142" s="15">
        <v>2.06</v>
      </c>
      <c r="E142" s="15">
        <v>1.51</v>
      </c>
      <c r="F142" s="17">
        <f t="shared" ref="F142:F151" si="35">ROUND(D142*E142,2)</f>
        <v>3.11</v>
      </c>
      <c r="G142" s="17">
        <f t="shared" si="32"/>
        <v>217.7</v>
      </c>
      <c r="H142" s="15">
        <v>2</v>
      </c>
      <c r="I142" s="16"/>
      <c r="J142" s="17">
        <f t="shared" si="33"/>
        <v>0</v>
      </c>
      <c r="K142" s="17">
        <f t="shared" si="34"/>
        <v>0</v>
      </c>
    </row>
    <row r="143" spans="1:11" ht="18.75" customHeight="1">
      <c r="A143" s="15">
        <v>5</v>
      </c>
      <c r="B143" s="46" t="s">
        <v>116</v>
      </c>
      <c r="C143" s="15">
        <v>2</v>
      </c>
      <c r="D143" s="15">
        <v>1.8</v>
      </c>
      <c r="E143" s="15">
        <v>3.15</v>
      </c>
      <c r="F143" s="17">
        <f t="shared" si="35"/>
        <v>5.67</v>
      </c>
      <c r="G143" s="17">
        <f t="shared" si="32"/>
        <v>22.68</v>
      </c>
      <c r="H143" s="15">
        <v>2</v>
      </c>
      <c r="I143" s="16"/>
      <c r="J143" s="17">
        <f t="shared" si="33"/>
        <v>0</v>
      </c>
      <c r="K143" s="17">
        <f t="shared" si="34"/>
        <v>0</v>
      </c>
    </row>
    <row r="144" spans="1:11" ht="18.75" customHeight="1">
      <c r="A144" s="15">
        <v>6</v>
      </c>
      <c r="B144" s="46" t="s">
        <v>117</v>
      </c>
      <c r="C144" s="15">
        <v>8</v>
      </c>
      <c r="D144" s="15">
        <v>0.9</v>
      </c>
      <c r="E144" s="15">
        <v>1.45</v>
      </c>
      <c r="F144" s="17">
        <f t="shared" si="35"/>
        <v>1.31</v>
      </c>
      <c r="G144" s="17">
        <f t="shared" si="32"/>
        <v>20.96</v>
      </c>
      <c r="H144" s="15">
        <v>2</v>
      </c>
      <c r="I144" s="16"/>
      <c r="J144" s="17">
        <f t="shared" si="33"/>
        <v>0</v>
      </c>
      <c r="K144" s="17">
        <f t="shared" si="34"/>
        <v>0</v>
      </c>
    </row>
    <row r="145" spans="1:11" ht="18.75" customHeight="1">
      <c r="A145" s="15">
        <v>7</v>
      </c>
      <c r="B145" s="46" t="s">
        <v>118</v>
      </c>
      <c r="C145" s="15">
        <v>1</v>
      </c>
      <c r="D145" s="15">
        <v>2.9</v>
      </c>
      <c r="E145" s="15">
        <v>1.2</v>
      </c>
      <c r="F145" s="17">
        <f>ROUND(D145*E145,2)</f>
        <v>3.48</v>
      </c>
      <c r="G145" s="17">
        <f>C145*F145*2</f>
        <v>6.96</v>
      </c>
      <c r="H145" s="15">
        <v>2</v>
      </c>
      <c r="I145" s="16"/>
      <c r="J145" s="17">
        <f t="shared" si="33"/>
        <v>0</v>
      </c>
      <c r="K145" s="17">
        <f t="shared" si="34"/>
        <v>0</v>
      </c>
    </row>
    <row r="146" spans="1:11" ht="18.75" customHeight="1">
      <c r="A146" s="15">
        <v>8</v>
      </c>
      <c r="B146" s="46" t="s">
        <v>118</v>
      </c>
      <c r="C146" s="15">
        <v>1</v>
      </c>
      <c r="D146" s="15">
        <v>4</v>
      </c>
      <c r="E146" s="15">
        <v>0.9</v>
      </c>
      <c r="F146" s="17">
        <f>ROUND(D146*E146,2)</f>
        <v>3.6</v>
      </c>
      <c r="G146" s="17">
        <f t="shared" si="32"/>
        <v>7.2</v>
      </c>
      <c r="H146" s="15">
        <v>2</v>
      </c>
      <c r="I146" s="16"/>
      <c r="J146" s="17">
        <f t="shared" si="33"/>
        <v>0</v>
      </c>
      <c r="K146" s="17">
        <f t="shared" si="34"/>
        <v>0</v>
      </c>
    </row>
    <row r="147" spans="1:11" ht="14.25" customHeight="1">
      <c r="A147" s="15">
        <v>9</v>
      </c>
      <c r="B147" s="50" t="s">
        <v>91</v>
      </c>
      <c r="C147" s="15">
        <v>9</v>
      </c>
      <c r="D147" s="15">
        <v>1.58</v>
      </c>
      <c r="E147" s="15">
        <v>1.67</v>
      </c>
      <c r="F147" s="17">
        <f t="shared" si="35"/>
        <v>2.64</v>
      </c>
      <c r="G147" s="17">
        <f t="shared" si="32"/>
        <v>47.52</v>
      </c>
      <c r="H147" s="15">
        <v>2</v>
      </c>
      <c r="I147" s="16"/>
      <c r="J147" s="17">
        <f t="shared" si="33"/>
        <v>0</v>
      </c>
      <c r="K147" s="17">
        <f t="shared" si="34"/>
        <v>0</v>
      </c>
    </row>
    <row r="148" spans="1:11" ht="14.25" customHeight="1">
      <c r="A148" s="15">
        <v>10</v>
      </c>
      <c r="B148" s="50"/>
      <c r="C148" s="15">
        <v>4</v>
      </c>
      <c r="D148" s="15">
        <v>0.77</v>
      </c>
      <c r="E148" s="15">
        <v>1.56</v>
      </c>
      <c r="F148" s="17">
        <f t="shared" si="35"/>
        <v>1.2</v>
      </c>
      <c r="G148" s="17">
        <f t="shared" si="32"/>
        <v>9.6</v>
      </c>
      <c r="H148" s="15">
        <v>2</v>
      </c>
      <c r="I148" s="16"/>
      <c r="J148" s="17">
        <f t="shared" si="33"/>
        <v>0</v>
      </c>
      <c r="K148" s="17">
        <f t="shared" si="34"/>
        <v>0</v>
      </c>
    </row>
    <row r="149" spans="1:11" ht="14.25" customHeight="1">
      <c r="A149" s="15">
        <v>11</v>
      </c>
      <c r="B149" s="50"/>
      <c r="C149" s="15">
        <v>4</v>
      </c>
      <c r="D149" s="15">
        <v>0.81</v>
      </c>
      <c r="E149" s="15">
        <v>2.4500000000000002</v>
      </c>
      <c r="F149" s="17">
        <f t="shared" si="35"/>
        <v>1.98</v>
      </c>
      <c r="G149" s="17">
        <f t="shared" si="32"/>
        <v>15.84</v>
      </c>
      <c r="H149" s="15">
        <v>2</v>
      </c>
      <c r="I149" s="16"/>
      <c r="J149" s="17">
        <f t="shared" si="33"/>
        <v>0</v>
      </c>
      <c r="K149" s="17">
        <f t="shared" si="34"/>
        <v>0</v>
      </c>
    </row>
    <row r="150" spans="1:11" ht="14.25" customHeight="1">
      <c r="A150" s="15">
        <v>12</v>
      </c>
      <c r="B150" s="51" t="s">
        <v>92</v>
      </c>
      <c r="C150" s="15">
        <v>3</v>
      </c>
      <c r="D150" s="15">
        <v>0.82</v>
      </c>
      <c r="E150" s="15">
        <v>0.82</v>
      </c>
      <c r="F150" s="17">
        <f t="shared" si="35"/>
        <v>0.67</v>
      </c>
      <c r="G150" s="17">
        <f t="shared" si="32"/>
        <v>4.0199999999999996</v>
      </c>
      <c r="H150" s="15">
        <v>2</v>
      </c>
      <c r="I150" s="16"/>
      <c r="J150" s="17">
        <f t="shared" si="33"/>
        <v>0</v>
      </c>
      <c r="K150" s="17">
        <f t="shared" si="34"/>
        <v>0</v>
      </c>
    </row>
    <row r="151" spans="1:11" ht="14.25" customHeight="1">
      <c r="A151" s="15">
        <v>13</v>
      </c>
      <c r="B151" s="52"/>
      <c r="C151" s="15">
        <v>1</v>
      </c>
      <c r="D151" s="15">
        <v>0.73</v>
      </c>
      <c r="E151" s="15">
        <v>0.8</v>
      </c>
      <c r="F151" s="17">
        <f t="shared" si="35"/>
        <v>0.57999999999999996</v>
      </c>
      <c r="G151" s="17">
        <f t="shared" si="32"/>
        <v>1.1599999999999999</v>
      </c>
      <c r="H151" s="15">
        <v>2</v>
      </c>
      <c r="I151" s="16"/>
      <c r="J151" s="17">
        <f t="shared" si="33"/>
        <v>0</v>
      </c>
      <c r="K151" s="17">
        <f t="shared" si="34"/>
        <v>0</v>
      </c>
    </row>
    <row r="152" spans="1:11" ht="18.75" customHeight="1">
      <c r="A152" s="15">
        <v>14</v>
      </c>
      <c r="B152" s="46" t="s">
        <v>93</v>
      </c>
      <c r="C152" s="15">
        <v>4</v>
      </c>
      <c r="D152" s="15">
        <v>0.73</v>
      </c>
      <c r="E152" s="15">
        <v>0.8</v>
      </c>
      <c r="F152" s="17">
        <f>ROUND(D152*E152,2)</f>
        <v>0.57999999999999996</v>
      </c>
      <c r="G152" s="17">
        <f>ROUND(C152*F152*2,2)</f>
        <v>4.6399999999999997</v>
      </c>
      <c r="H152" s="15">
        <v>2</v>
      </c>
      <c r="I152" s="16"/>
      <c r="J152" s="17">
        <f t="shared" si="33"/>
        <v>0</v>
      </c>
      <c r="K152" s="17">
        <f t="shared" si="34"/>
        <v>0</v>
      </c>
    </row>
    <row r="153" spans="1:11" ht="18.75" customHeight="1">
      <c r="A153" s="15">
        <v>15</v>
      </c>
      <c r="B153" s="46" t="s">
        <v>94</v>
      </c>
      <c r="C153" s="15">
        <v>4</v>
      </c>
      <c r="D153" s="15">
        <v>0.77</v>
      </c>
      <c r="E153" s="15">
        <v>1.56</v>
      </c>
      <c r="F153" s="17">
        <f>ROUND(D153*E153,2)</f>
        <v>1.2</v>
      </c>
      <c r="G153" s="17">
        <f t="shared" si="32"/>
        <v>9.6</v>
      </c>
      <c r="H153" s="15">
        <v>2</v>
      </c>
      <c r="I153" s="16"/>
      <c r="J153" s="17">
        <f t="shared" si="33"/>
        <v>0</v>
      </c>
      <c r="K153" s="17">
        <f t="shared" si="34"/>
        <v>0</v>
      </c>
    </row>
    <row r="154" spans="1:11" ht="15.75" customHeight="1">
      <c r="A154" s="15">
        <v>16</v>
      </c>
      <c r="B154" s="51" t="s">
        <v>42</v>
      </c>
      <c r="C154" s="15">
        <v>3</v>
      </c>
      <c r="D154" s="15">
        <v>2.4</v>
      </c>
      <c r="E154" s="15">
        <v>2.4</v>
      </c>
      <c r="F154" s="17">
        <f>ROUND(D154*E154,2)</f>
        <v>5.76</v>
      </c>
      <c r="G154" s="17">
        <f t="shared" si="32"/>
        <v>34.56</v>
      </c>
      <c r="H154" s="15">
        <v>2</v>
      </c>
      <c r="I154" s="16"/>
      <c r="J154" s="17">
        <f t="shared" si="33"/>
        <v>0</v>
      </c>
      <c r="K154" s="17">
        <f t="shared" si="34"/>
        <v>0</v>
      </c>
    </row>
    <row r="155" spans="1:11" ht="15.75" customHeight="1">
      <c r="A155" s="15">
        <v>17</v>
      </c>
      <c r="B155" s="52"/>
      <c r="C155" s="15">
        <v>1</v>
      </c>
      <c r="D155" s="15">
        <v>2.62</v>
      </c>
      <c r="E155" s="15">
        <v>2.1</v>
      </c>
      <c r="F155" s="17">
        <f>ROUND(D155*E155,2)</f>
        <v>5.5</v>
      </c>
      <c r="G155" s="17">
        <f t="shared" si="32"/>
        <v>11</v>
      </c>
      <c r="H155" s="15">
        <v>2</v>
      </c>
      <c r="I155" s="16"/>
      <c r="J155" s="17">
        <f t="shared" si="33"/>
        <v>0</v>
      </c>
      <c r="K155" s="17">
        <f t="shared" si="34"/>
        <v>0</v>
      </c>
    </row>
    <row r="156" spans="1:11" s="11" customFormat="1">
      <c r="A156" s="22"/>
      <c r="B156" s="22"/>
      <c r="C156" s="22"/>
      <c r="D156" s="22"/>
      <c r="E156" s="22"/>
      <c r="F156" s="24" t="s">
        <v>11</v>
      </c>
      <c r="G156" s="25">
        <f>SUM(G139:G155)</f>
        <v>673.04</v>
      </c>
      <c r="H156" s="22"/>
      <c r="I156" s="26"/>
      <c r="J156" s="25">
        <f>SUM(J139:J155)</f>
        <v>0</v>
      </c>
      <c r="K156" s="24"/>
    </row>
    <row r="157" spans="1:11">
      <c r="C157" s="35"/>
      <c r="D157" s="35"/>
      <c r="E157" s="35"/>
      <c r="F157" s="35"/>
      <c r="G157" s="35"/>
      <c r="H157" s="35"/>
    </row>
    <row r="158" spans="1:11">
      <c r="A158" s="8" t="s">
        <v>38</v>
      </c>
    </row>
    <row r="159" spans="1:11" s="1" customFormat="1" ht="42">
      <c r="A159" s="5" t="s">
        <v>1</v>
      </c>
      <c r="B159" s="5" t="s">
        <v>2</v>
      </c>
      <c r="C159" s="5" t="s">
        <v>3</v>
      </c>
      <c r="D159" s="5" t="s">
        <v>4</v>
      </c>
      <c r="E159" s="5" t="s">
        <v>5</v>
      </c>
      <c r="F159" s="6" t="s">
        <v>43</v>
      </c>
      <c r="G159" s="6" t="s">
        <v>99</v>
      </c>
      <c r="H159" s="5" t="s">
        <v>6</v>
      </c>
      <c r="I159" s="6" t="s">
        <v>120</v>
      </c>
      <c r="J159" s="6" t="s">
        <v>7</v>
      </c>
      <c r="K159" s="6" t="s">
        <v>121</v>
      </c>
    </row>
    <row r="160" spans="1:11">
      <c r="A160" s="19">
        <v>1</v>
      </c>
      <c r="B160" s="19">
        <v>2</v>
      </c>
      <c r="C160" s="19">
        <v>3</v>
      </c>
      <c r="D160" s="19">
        <v>4</v>
      </c>
      <c r="E160" s="19">
        <v>5</v>
      </c>
      <c r="F160" s="19">
        <v>6</v>
      </c>
      <c r="G160" s="19">
        <v>7</v>
      </c>
      <c r="H160" s="19">
        <v>8</v>
      </c>
      <c r="I160" s="20">
        <v>9</v>
      </c>
      <c r="J160" s="20">
        <v>10</v>
      </c>
      <c r="K160" s="19">
        <v>11</v>
      </c>
    </row>
    <row r="161" spans="1:11" ht="39.75" customHeight="1">
      <c r="A161" s="15">
        <v>1</v>
      </c>
      <c r="B161" s="46" t="s">
        <v>39</v>
      </c>
      <c r="C161" s="15">
        <v>80</v>
      </c>
      <c r="D161" s="15">
        <v>0.9</v>
      </c>
      <c r="E161" s="15">
        <v>2.5</v>
      </c>
      <c r="F161" s="17">
        <f>ROUND(D161*E161,2)</f>
        <v>2.25</v>
      </c>
      <c r="G161" s="17">
        <f>ROUND(C161*F161*2,2)</f>
        <v>360</v>
      </c>
      <c r="H161" s="15">
        <v>2</v>
      </c>
      <c r="I161" s="16"/>
      <c r="J161" s="17">
        <f>G161*H161*I161</f>
        <v>0</v>
      </c>
      <c r="K161" s="17">
        <f>J161*1.23</f>
        <v>0</v>
      </c>
    </row>
    <row r="162" spans="1:11" s="11" customFormat="1" ht="17.25" customHeight="1">
      <c r="A162" s="22"/>
      <c r="B162" s="22"/>
      <c r="C162" s="22"/>
      <c r="D162" s="22"/>
      <c r="E162" s="22"/>
      <c r="F162" s="24" t="s">
        <v>11</v>
      </c>
      <c r="G162" s="25">
        <v>360</v>
      </c>
      <c r="H162" s="22"/>
      <c r="I162" s="26"/>
      <c r="J162" s="25">
        <f>SUM(J161)</f>
        <v>0</v>
      </c>
      <c r="K162" s="24"/>
    </row>
    <row r="163" spans="1:11">
      <c r="A163" s="28"/>
      <c r="B163" s="28"/>
      <c r="C163" s="28"/>
      <c r="D163" s="28"/>
      <c r="E163" s="28"/>
      <c r="F163" s="29"/>
      <c r="G163" s="29"/>
      <c r="H163" s="28"/>
      <c r="I163" s="30"/>
      <c r="J163" s="29"/>
      <c r="K163" s="29"/>
    </row>
    <row r="164" spans="1:11">
      <c r="A164" s="8" t="s">
        <v>32</v>
      </c>
    </row>
    <row r="165" spans="1:11" s="1" customFormat="1" ht="42">
      <c r="A165" s="5" t="s">
        <v>1</v>
      </c>
      <c r="B165" s="5" t="s">
        <v>2</v>
      </c>
      <c r="C165" s="5" t="s">
        <v>3</v>
      </c>
      <c r="D165" s="5" t="s">
        <v>4</v>
      </c>
      <c r="E165" s="5" t="s">
        <v>5</v>
      </c>
      <c r="F165" s="6" t="s">
        <v>43</v>
      </c>
      <c r="G165" s="6" t="s">
        <v>99</v>
      </c>
      <c r="H165" s="5" t="s">
        <v>6</v>
      </c>
      <c r="I165" s="6" t="s">
        <v>120</v>
      </c>
      <c r="J165" s="6" t="s">
        <v>7</v>
      </c>
      <c r="K165" s="6" t="s">
        <v>121</v>
      </c>
    </row>
    <row r="166" spans="1:11">
      <c r="A166" s="19">
        <v>1</v>
      </c>
      <c r="B166" s="19">
        <v>2</v>
      </c>
      <c r="C166" s="19">
        <v>3</v>
      </c>
      <c r="D166" s="19">
        <v>4</v>
      </c>
      <c r="E166" s="19">
        <v>5</v>
      </c>
      <c r="F166" s="19">
        <v>6</v>
      </c>
      <c r="G166" s="19">
        <v>7</v>
      </c>
      <c r="H166" s="19">
        <v>8</v>
      </c>
      <c r="I166" s="20">
        <v>9</v>
      </c>
      <c r="J166" s="20">
        <v>10</v>
      </c>
      <c r="K166" s="19">
        <v>11</v>
      </c>
    </row>
    <row r="167" spans="1:11" ht="30" customHeight="1">
      <c r="A167" s="36">
        <v>1</v>
      </c>
      <c r="B167" s="37" t="s">
        <v>87</v>
      </c>
      <c r="C167" s="36">
        <v>5</v>
      </c>
      <c r="D167" s="38">
        <v>2.56</v>
      </c>
      <c r="E167" s="38">
        <v>1.55</v>
      </c>
      <c r="F167" s="17">
        <f>ROUND(D167*E167,2)</f>
        <v>3.97</v>
      </c>
      <c r="G167" s="17">
        <f>ROUND(C167*F167*2,2)</f>
        <v>39.700000000000003</v>
      </c>
      <c r="H167" s="36">
        <v>2</v>
      </c>
      <c r="I167" s="16"/>
      <c r="J167" s="17">
        <f>G167*H167*I167</f>
        <v>0</v>
      </c>
      <c r="K167" s="17">
        <f>J167*1.23</f>
        <v>0</v>
      </c>
    </row>
    <row r="168" spans="1:11" ht="30" customHeight="1">
      <c r="A168" s="36">
        <v>2</v>
      </c>
      <c r="B168" s="37" t="s">
        <v>86</v>
      </c>
      <c r="C168" s="36">
        <v>4</v>
      </c>
      <c r="D168" s="39">
        <v>3.4</v>
      </c>
      <c r="E168" s="38">
        <v>1.55</v>
      </c>
      <c r="F168" s="17">
        <f t="shared" ref="F168:F175" si="36">ROUND(D168*E168,2)</f>
        <v>5.27</v>
      </c>
      <c r="G168" s="17">
        <f t="shared" ref="G168:G175" si="37">ROUND(C168*F168*2,2)</f>
        <v>42.16</v>
      </c>
      <c r="H168" s="36">
        <v>2</v>
      </c>
      <c r="I168" s="16"/>
      <c r="J168" s="17">
        <f t="shared" ref="J168:J175" si="38">G168*H168*I168</f>
        <v>0</v>
      </c>
      <c r="K168" s="17">
        <f t="shared" ref="K168:K175" si="39">J168*1.23</f>
        <v>0</v>
      </c>
    </row>
    <row r="169" spans="1:11" ht="30" customHeight="1">
      <c r="A169" s="15">
        <v>3</v>
      </c>
      <c r="B169" s="46" t="s">
        <v>85</v>
      </c>
      <c r="C169" s="15">
        <v>18</v>
      </c>
      <c r="D169" s="15">
        <v>2.9</v>
      </c>
      <c r="E169" s="15">
        <v>1.4</v>
      </c>
      <c r="F169" s="17">
        <f t="shared" si="36"/>
        <v>4.0599999999999996</v>
      </c>
      <c r="G169" s="17">
        <f t="shared" si="37"/>
        <v>146.16</v>
      </c>
      <c r="H169" s="15">
        <v>2</v>
      </c>
      <c r="I169" s="16"/>
      <c r="J169" s="17">
        <f t="shared" si="38"/>
        <v>0</v>
      </c>
      <c r="K169" s="17">
        <f t="shared" si="39"/>
        <v>0</v>
      </c>
    </row>
    <row r="170" spans="1:11" ht="30" customHeight="1">
      <c r="A170" s="36">
        <v>4</v>
      </c>
      <c r="B170" s="46" t="s">
        <v>102</v>
      </c>
      <c r="C170" s="15">
        <v>5</v>
      </c>
      <c r="D170" s="15">
        <v>2.56</v>
      </c>
      <c r="E170" s="15">
        <v>1.5</v>
      </c>
      <c r="F170" s="17">
        <f t="shared" si="36"/>
        <v>3.84</v>
      </c>
      <c r="G170" s="17">
        <f t="shared" si="37"/>
        <v>38.4</v>
      </c>
      <c r="H170" s="15">
        <v>2</v>
      </c>
      <c r="I170" s="16"/>
      <c r="J170" s="17">
        <f t="shared" si="38"/>
        <v>0</v>
      </c>
      <c r="K170" s="17">
        <f t="shared" si="39"/>
        <v>0</v>
      </c>
    </row>
    <row r="171" spans="1:11" ht="30" customHeight="1">
      <c r="A171" s="36">
        <v>5</v>
      </c>
      <c r="B171" s="46" t="s">
        <v>103</v>
      </c>
      <c r="C171" s="15">
        <v>6</v>
      </c>
      <c r="D171" s="15">
        <v>2.9</v>
      </c>
      <c r="E171" s="15">
        <v>4.6500000000000004</v>
      </c>
      <c r="F171" s="17">
        <f t="shared" si="36"/>
        <v>13.49</v>
      </c>
      <c r="G171" s="17">
        <f t="shared" si="37"/>
        <v>161.88</v>
      </c>
      <c r="H171" s="15">
        <v>2</v>
      </c>
      <c r="I171" s="16"/>
      <c r="J171" s="17">
        <f t="shared" si="38"/>
        <v>0</v>
      </c>
      <c r="K171" s="17">
        <f t="shared" si="39"/>
        <v>0</v>
      </c>
    </row>
    <row r="172" spans="1:11" ht="30" customHeight="1">
      <c r="A172" s="15">
        <v>6</v>
      </c>
      <c r="B172" s="46" t="s">
        <v>104</v>
      </c>
      <c r="C172" s="15">
        <v>5</v>
      </c>
      <c r="D172" s="15">
        <v>2.9</v>
      </c>
      <c r="E172" s="15">
        <v>5.85</v>
      </c>
      <c r="F172" s="17">
        <f t="shared" si="36"/>
        <v>16.97</v>
      </c>
      <c r="G172" s="17">
        <f t="shared" si="37"/>
        <v>169.7</v>
      </c>
      <c r="H172" s="15">
        <v>2</v>
      </c>
      <c r="I172" s="16"/>
      <c r="J172" s="17">
        <f t="shared" si="38"/>
        <v>0</v>
      </c>
      <c r="K172" s="17">
        <f t="shared" si="39"/>
        <v>0</v>
      </c>
    </row>
    <row r="173" spans="1:11" ht="30" customHeight="1">
      <c r="A173" s="36">
        <v>7</v>
      </c>
      <c r="B173" s="46" t="s">
        <v>105</v>
      </c>
      <c r="C173" s="15">
        <v>5</v>
      </c>
      <c r="D173" s="15">
        <v>2.56</v>
      </c>
      <c r="E173" s="15">
        <v>7.85</v>
      </c>
      <c r="F173" s="17">
        <f t="shared" si="36"/>
        <v>20.100000000000001</v>
      </c>
      <c r="G173" s="17">
        <f t="shared" si="37"/>
        <v>201</v>
      </c>
      <c r="H173" s="15">
        <v>2</v>
      </c>
      <c r="I173" s="16"/>
      <c r="J173" s="17">
        <f t="shared" si="38"/>
        <v>0</v>
      </c>
      <c r="K173" s="17">
        <f t="shared" si="39"/>
        <v>0</v>
      </c>
    </row>
    <row r="174" spans="1:11" ht="30" customHeight="1">
      <c r="A174" s="36">
        <v>8</v>
      </c>
      <c r="B174" s="46" t="s">
        <v>106</v>
      </c>
      <c r="C174" s="36">
        <v>5</v>
      </c>
      <c r="D174" s="38">
        <v>2.56</v>
      </c>
      <c r="E174" s="38">
        <v>1.55</v>
      </c>
      <c r="F174" s="17">
        <f t="shared" si="36"/>
        <v>3.97</v>
      </c>
      <c r="G174" s="17">
        <f t="shared" si="37"/>
        <v>39.700000000000003</v>
      </c>
      <c r="H174" s="15">
        <v>2</v>
      </c>
      <c r="I174" s="16"/>
      <c r="J174" s="17">
        <f t="shared" si="38"/>
        <v>0</v>
      </c>
      <c r="K174" s="17">
        <f t="shared" si="39"/>
        <v>0</v>
      </c>
    </row>
    <row r="175" spans="1:11" ht="30" customHeight="1">
      <c r="A175" s="15">
        <v>9</v>
      </c>
      <c r="B175" s="46" t="s">
        <v>112</v>
      </c>
      <c r="C175" s="15">
        <v>1</v>
      </c>
      <c r="D175" s="15">
        <v>1.36</v>
      </c>
      <c r="E175" s="15">
        <v>7.85</v>
      </c>
      <c r="F175" s="17">
        <f t="shared" si="36"/>
        <v>10.68</v>
      </c>
      <c r="G175" s="17">
        <f t="shared" si="37"/>
        <v>21.36</v>
      </c>
      <c r="H175" s="15">
        <v>2</v>
      </c>
      <c r="I175" s="16"/>
      <c r="J175" s="17">
        <f t="shared" si="38"/>
        <v>0</v>
      </c>
      <c r="K175" s="17">
        <f t="shared" si="39"/>
        <v>0</v>
      </c>
    </row>
    <row r="176" spans="1:11" s="11" customFormat="1" ht="17.25" customHeight="1">
      <c r="A176" s="22"/>
      <c r="B176" s="22"/>
      <c r="C176" s="22"/>
      <c r="D176" s="22"/>
      <c r="E176" s="22"/>
      <c r="F176" s="24" t="s">
        <v>11</v>
      </c>
      <c r="G176" s="25">
        <f>SUM(G167:G175)</f>
        <v>860.06000000000006</v>
      </c>
      <c r="H176" s="22"/>
      <c r="I176" s="26"/>
      <c r="J176" s="25">
        <f>SUM(J167:J175)</f>
        <v>0</v>
      </c>
      <c r="K176" s="24"/>
    </row>
    <row r="178" spans="1:22">
      <c r="A178" s="8" t="s">
        <v>40</v>
      </c>
    </row>
    <row r="179" spans="1:22" s="1" customFormat="1" ht="42">
      <c r="A179" s="5" t="s">
        <v>1</v>
      </c>
      <c r="B179" s="5" t="s">
        <v>2</v>
      </c>
      <c r="C179" s="5" t="s">
        <v>3</v>
      </c>
      <c r="D179" s="5" t="s">
        <v>4</v>
      </c>
      <c r="E179" s="5" t="s">
        <v>5</v>
      </c>
      <c r="F179" s="6" t="s">
        <v>43</v>
      </c>
      <c r="G179" s="6" t="s">
        <v>99</v>
      </c>
      <c r="H179" s="5" t="s">
        <v>6</v>
      </c>
      <c r="I179" s="6" t="s">
        <v>120</v>
      </c>
      <c r="J179" s="6" t="s">
        <v>7</v>
      </c>
      <c r="K179" s="6" t="s">
        <v>121</v>
      </c>
    </row>
    <row r="180" spans="1:22">
      <c r="A180" s="19">
        <v>1</v>
      </c>
      <c r="B180" s="19">
        <v>2</v>
      </c>
      <c r="C180" s="19">
        <v>3</v>
      </c>
      <c r="D180" s="19">
        <v>4</v>
      </c>
      <c r="E180" s="19">
        <v>5</v>
      </c>
      <c r="F180" s="19">
        <v>6</v>
      </c>
      <c r="G180" s="19">
        <v>7</v>
      </c>
      <c r="H180" s="19">
        <v>8</v>
      </c>
      <c r="I180" s="20">
        <v>9</v>
      </c>
      <c r="J180" s="20">
        <v>10</v>
      </c>
      <c r="K180" s="19">
        <v>11</v>
      </c>
    </row>
    <row r="181" spans="1:22" ht="43.5" customHeight="1">
      <c r="A181" s="15">
        <v>1</v>
      </c>
      <c r="B181" s="46" t="s">
        <v>41</v>
      </c>
      <c r="C181" s="15">
        <v>44</v>
      </c>
      <c r="D181" s="15">
        <v>1.25</v>
      </c>
      <c r="E181" s="15">
        <v>8.8000000000000007</v>
      </c>
      <c r="F181" s="17">
        <f>ROUND(D181*E181,2)</f>
        <v>11</v>
      </c>
      <c r="G181" s="17">
        <f>ROUND(C181*F181*2,2)</f>
        <v>968</v>
      </c>
      <c r="H181" s="15">
        <v>1</v>
      </c>
      <c r="I181" s="16"/>
      <c r="J181" s="17">
        <f>G181*H181*I181</f>
        <v>0</v>
      </c>
      <c r="K181" s="17">
        <f>J181*1.23</f>
        <v>0</v>
      </c>
    </row>
    <row r="182" spans="1:22" s="11" customFormat="1" ht="16.5" customHeight="1">
      <c r="A182" s="22"/>
      <c r="B182" s="22"/>
      <c r="C182" s="22"/>
      <c r="D182" s="22"/>
      <c r="E182" s="22"/>
      <c r="F182" s="24" t="s">
        <v>11</v>
      </c>
      <c r="G182" s="25">
        <v>968</v>
      </c>
      <c r="H182" s="22"/>
      <c r="I182" s="26"/>
      <c r="J182" s="25">
        <f>SUM(J181)</f>
        <v>0</v>
      </c>
      <c r="K182" s="24"/>
    </row>
    <row r="183" spans="1:22">
      <c r="C183" s="35"/>
      <c r="D183" s="35"/>
      <c r="E183" s="35"/>
      <c r="F183" s="35"/>
      <c r="G183" s="35"/>
    </row>
    <row r="184" spans="1:22">
      <c r="A184" s="8" t="s">
        <v>107</v>
      </c>
    </row>
    <row r="185" spans="1:22" s="1" customFormat="1" ht="42">
      <c r="A185" s="5" t="s">
        <v>1</v>
      </c>
      <c r="B185" s="5" t="s">
        <v>2</v>
      </c>
      <c r="C185" s="5" t="s">
        <v>3</v>
      </c>
      <c r="D185" s="5" t="s">
        <v>4</v>
      </c>
      <c r="E185" s="5" t="s">
        <v>5</v>
      </c>
      <c r="F185" s="6" t="s">
        <v>43</v>
      </c>
      <c r="G185" s="6" t="s">
        <v>99</v>
      </c>
      <c r="H185" s="5" t="s">
        <v>6</v>
      </c>
      <c r="I185" s="6" t="s">
        <v>120</v>
      </c>
      <c r="J185" s="6" t="s">
        <v>7</v>
      </c>
      <c r="K185" s="6" t="s">
        <v>121</v>
      </c>
      <c r="M185" s="2"/>
      <c r="Q185" s="3"/>
      <c r="R185" s="3"/>
      <c r="T185" s="4"/>
      <c r="U185" s="3"/>
      <c r="V185" s="3"/>
    </row>
    <row r="186" spans="1:22">
      <c r="A186" s="19">
        <v>1</v>
      </c>
      <c r="B186" s="19">
        <v>2</v>
      </c>
      <c r="C186" s="19">
        <v>3</v>
      </c>
      <c r="D186" s="19">
        <v>4</v>
      </c>
      <c r="E186" s="19">
        <v>5</v>
      </c>
      <c r="F186" s="19">
        <v>6</v>
      </c>
      <c r="G186" s="19">
        <v>7</v>
      </c>
      <c r="H186" s="19">
        <v>8</v>
      </c>
      <c r="I186" s="20">
        <v>9</v>
      </c>
      <c r="J186" s="20">
        <v>10</v>
      </c>
      <c r="K186" s="19">
        <v>11</v>
      </c>
      <c r="L186" s="28"/>
      <c r="M186" s="28"/>
      <c r="N186" s="28"/>
      <c r="O186" s="28"/>
      <c r="P186" s="28"/>
      <c r="Q186" s="30"/>
      <c r="R186" s="30"/>
      <c r="S186" s="28"/>
      <c r="T186" s="30"/>
      <c r="U186" s="30"/>
      <c r="V186" s="30"/>
    </row>
    <row r="187" spans="1:22" ht="18" customHeight="1">
      <c r="A187" s="36">
        <v>1</v>
      </c>
      <c r="B187" s="37" t="s">
        <v>108</v>
      </c>
      <c r="C187" s="36">
        <v>2</v>
      </c>
      <c r="D187" s="16">
        <v>2.38</v>
      </c>
      <c r="E187" s="16">
        <v>2.14</v>
      </c>
      <c r="F187" s="17">
        <f>ROUND(D187*E187,2)</f>
        <v>5.09</v>
      </c>
      <c r="G187" s="17">
        <f>ROUND(C187*F187*2,2)</f>
        <v>20.36</v>
      </c>
      <c r="H187" s="36">
        <v>1</v>
      </c>
      <c r="I187" s="16"/>
      <c r="J187" s="17">
        <f>G187*H187*I187</f>
        <v>0</v>
      </c>
      <c r="K187" s="17">
        <f>J187*1.23</f>
        <v>0</v>
      </c>
      <c r="L187" s="27"/>
      <c r="M187" s="27"/>
      <c r="N187" s="27"/>
      <c r="O187" s="27"/>
      <c r="P187" s="27"/>
      <c r="Q187" s="27"/>
      <c r="R187" s="27"/>
      <c r="S187" s="27"/>
      <c r="T187" s="40"/>
      <c r="U187" s="40"/>
      <c r="V187" s="27"/>
    </row>
    <row r="188" spans="1:22" ht="18" customHeight="1">
      <c r="A188" s="36">
        <v>2</v>
      </c>
      <c r="B188" s="37" t="s">
        <v>108</v>
      </c>
      <c r="C188" s="36">
        <v>1</v>
      </c>
      <c r="D188" s="16">
        <v>2.38</v>
      </c>
      <c r="E188" s="16">
        <v>5.8</v>
      </c>
      <c r="F188" s="17">
        <f>ROUND(D188*E188,2)</f>
        <v>13.8</v>
      </c>
      <c r="G188" s="17">
        <f>ROUND(C188*F188*2,2)</f>
        <v>27.6</v>
      </c>
      <c r="H188" s="36">
        <v>1</v>
      </c>
      <c r="I188" s="16"/>
      <c r="J188" s="17">
        <f t="shared" ref="J188:J190" si="40">G188*H188*I188</f>
        <v>0</v>
      </c>
      <c r="K188" s="17">
        <f t="shared" ref="K188:K190" si="41">J188*1.23</f>
        <v>0</v>
      </c>
      <c r="L188" s="28"/>
      <c r="M188" s="12"/>
      <c r="N188" s="28"/>
      <c r="O188" s="28"/>
      <c r="P188" s="28"/>
      <c r="Q188" s="29"/>
      <c r="R188" s="29"/>
      <c r="S188" s="28"/>
      <c r="T188" s="30"/>
      <c r="U188" s="29"/>
      <c r="V188" s="29"/>
    </row>
    <row r="189" spans="1:22" ht="18" customHeight="1">
      <c r="A189" s="15">
        <v>3</v>
      </c>
      <c r="B189" s="46" t="s">
        <v>109</v>
      </c>
      <c r="C189" s="15">
        <v>6</v>
      </c>
      <c r="D189" s="16">
        <v>2.14</v>
      </c>
      <c r="E189" s="16">
        <v>1.9</v>
      </c>
      <c r="F189" s="17">
        <f>ROUND(D189*E189,2)</f>
        <v>4.07</v>
      </c>
      <c r="G189" s="17">
        <f>ROUND(C189*F189*2,2)</f>
        <v>48.84</v>
      </c>
      <c r="H189" s="15">
        <v>1</v>
      </c>
      <c r="I189" s="16"/>
      <c r="J189" s="17">
        <f t="shared" si="40"/>
        <v>0</v>
      </c>
      <c r="K189" s="17">
        <f t="shared" si="41"/>
        <v>0</v>
      </c>
      <c r="L189" s="28"/>
      <c r="M189" s="28"/>
      <c r="N189" s="28"/>
      <c r="O189" s="28"/>
      <c r="P189" s="28"/>
      <c r="Q189" s="29"/>
      <c r="R189" s="29"/>
      <c r="S189" s="28"/>
      <c r="T189" s="30"/>
      <c r="U189" s="29"/>
      <c r="V189" s="29"/>
    </row>
    <row r="190" spans="1:22" ht="18" customHeight="1">
      <c r="A190" s="36">
        <v>4</v>
      </c>
      <c r="B190" s="46" t="s">
        <v>109</v>
      </c>
      <c r="C190" s="15">
        <v>1</v>
      </c>
      <c r="D190" s="16">
        <v>1.1399999999999999</v>
      </c>
      <c r="E190" s="16">
        <v>1.94</v>
      </c>
      <c r="F190" s="17">
        <f>ROUND(D190*E190,2)</f>
        <v>2.21</v>
      </c>
      <c r="G190" s="17">
        <f>ROUND(C190*F190*2,2)</f>
        <v>4.42</v>
      </c>
      <c r="H190" s="15">
        <v>1</v>
      </c>
      <c r="I190" s="16"/>
      <c r="J190" s="17">
        <f t="shared" si="40"/>
        <v>0</v>
      </c>
      <c r="K190" s="17">
        <f t="shared" si="41"/>
        <v>0</v>
      </c>
      <c r="M190" s="12"/>
      <c r="N190" s="35"/>
      <c r="O190" s="35"/>
      <c r="P190" s="35"/>
      <c r="Q190" s="35"/>
      <c r="R190" s="35"/>
      <c r="T190" s="14"/>
      <c r="U190" s="13"/>
      <c r="V190" s="13"/>
    </row>
    <row r="191" spans="1:22" s="11" customFormat="1" ht="18" customHeight="1">
      <c r="B191" s="22"/>
      <c r="C191" s="22"/>
      <c r="D191" s="22"/>
      <c r="E191" s="22"/>
      <c r="F191" s="24" t="s">
        <v>11</v>
      </c>
      <c r="G191" s="25">
        <f>SUM(G187:G190)</f>
        <v>101.22000000000001</v>
      </c>
      <c r="H191" s="22"/>
      <c r="I191" s="26"/>
      <c r="J191" s="25">
        <f>SUM(J187:J190)</f>
        <v>0</v>
      </c>
      <c r="K191" s="24"/>
    </row>
    <row r="192" spans="1:22">
      <c r="A192" s="28"/>
    </row>
    <row r="193" spans="1:11">
      <c r="A193" s="28"/>
    </row>
    <row r="194" spans="1:11">
      <c r="A194" s="28"/>
      <c r="J194" s="57">
        <f>J10+J28+J50+J62+J69+J86+J94+J105+J114+J126+J134+J156+J162+J176+J182+J191</f>
        <v>0</v>
      </c>
      <c r="K194" s="57">
        <f>J194*1.23</f>
        <v>0</v>
      </c>
    </row>
    <row r="195" spans="1:11">
      <c r="I195" s="34" t="s">
        <v>11</v>
      </c>
      <c r="J195" s="41" t="s">
        <v>124</v>
      </c>
      <c r="K195" s="43" t="s">
        <v>124</v>
      </c>
    </row>
    <row r="196" spans="1:11">
      <c r="I196" s="34"/>
      <c r="J196" s="42" t="s">
        <v>122</v>
      </c>
      <c r="K196" s="44" t="s">
        <v>123</v>
      </c>
    </row>
  </sheetData>
  <mergeCells count="10">
    <mergeCell ref="B139:B140"/>
    <mergeCell ref="B147:B149"/>
    <mergeCell ref="B154:B155"/>
    <mergeCell ref="B150:B151"/>
    <mergeCell ref="B33:B34"/>
    <mergeCell ref="B110:B112"/>
    <mergeCell ref="B38:B39"/>
    <mergeCell ref="B48:B49"/>
    <mergeCell ref="B100:B101"/>
    <mergeCell ref="B102:B104"/>
  </mergeCells>
  <phoneticPr fontId="1" type="noConversion"/>
  <pageMargins left="0.39370078740157483" right="0.39370078740157483" top="0.39370078740157483" bottom="0.39370078740157483" header="0" footer="0"/>
  <pageSetup paperSize="9" pageOrder="overThenDown" orientation="landscape" r:id="rId1"/>
  <rowBreaks count="8" manualBreakCount="8">
    <brk id="29" max="10" man="1"/>
    <brk id="51" max="10" man="1"/>
    <brk id="70" max="10" man="1"/>
    <brk id="95" max="10" man="1"/>
    <brk id="126" max="10" man="1"/>
    <brk id="157" max="10" man="1"/>
    <brk id="177" max="10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Okna 2023</vt:lpstr>
      <vt:lpstr>'Okna 2023'!Obszar_wydruku</vt:lpstr>
    </vt:vector>
  </TitlesOfParts>
  <Company>Teatr Wielki w Łodzi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Iwanowska</dc:creator>
  <cp:lastModifiedBy>zamowieniapudliczne</cp:lastModifiedBy>
  <cp:lastPrinted>2021-10-21T09:12:10Z</cp:lastPrinted>
  <dcterms:created xsi:type="dcterms:W3CDTF">2010-11-22T14:13:03Z</dcterms:created>
  <dcterms:modified xsi:type="dcterms:W3CDTF">2022-10-19T07:19:27Z</dcterms:modified>
</cp:coreProperties>
</file>