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workbookView xWindow="-105" yWindow="-105" windowWidth="23250" windowHeight="12570"/>
  </bookViews>
  <sheets>
    <sheet name="FAC"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R60" i="2" l="1"/>
  <c r="S60" i="2" s="1"/>
  <c r="R61" i="2"/>
  <c r="S61" i="2" s="1"/>
  <c r="R62" i="2"/>
  <c r="S62" i="2" s="1"/>
  <c r="R63" i="2"/>
  <c r="S63" i="2" s="1"/>
  <c r="R64" i="2"/>
  <c r="S64" i="2" s="1"/>
  <c r="R65" i="2"/>
  <c r="S65" i="2" s="1"/>
  <c r="P60" i="2"/>
  <c r="Q60" i="2" s="1"/>
  <c r="P61" i="2"/>
  <c r="Q61" i="2" s="1"/>
  <c r="P62" i="2"/>
  <c r="Q62" i="2" s="1"/>
  <c r="P63" i="2"/>
  <c r="Q63" i="2" s="1"/>
  <c r="P64" i="2"/>
  <c r="Q64" i="2" s="1"/>
  <c r="P65" i="2"/>
  <c r="Q65" i="2" s="1"/>
  <c r="R59" i="2"/>
  <c r="S59" i="2" s="1"/>
  <c r="P59" i="2"/>
  <c r="Q59" i="2" s="1"/>
  <c r="Q66" i="2" l="1"/>
  <c r="S66" i="2"/>
  <c r="P66" i="2"/>
  <c r="R66" i="2"/>
  <c r="Q70" i="2" l="1"/>
  <c r="P70" i="2"/>
  <c r="N70" i="2"/>
  <c r="O70" i="2"/>
  <c r="R404" i="2" l="1"/>
  <c r="S404" i="2" s="1"/>
  <c r="S405" i="2" s="1"/>
  <c r="Q409" i="2" s="1"/>
  <c r="P404" i="2"/>
  <c r="R405" i="2" l="1"/>
  <c r="P409" i="2" s="1"/>
  <c r="P405" i="2"/>
  <c r="N409" i="2" s="1"/>
  <c r="Q404" i="2"/>
  <c r="Q405" i="2" l="1"/>
  <c r="O409" i="2" s="1"/>
  <c r="R385" i="2" l="1"/>
  <c r="S385" i="2" s="1"/>
  <c r="R386" i="2"/>
  <c r="S386" i="2" s="1"/>
  <c r="R387" i="2"/>
  <c r="S387" i="2" s="1"/>
  <c r="R388" i="2"/>
  <c r="S388" i="2" s="1"/>
  <c r="R389" i="2"/>
  <c r="S389" i="2" s="1"/>
  <c r="R390" i="2"/>
  <c r="S390" i="2" s="1"/>
  <c r="R391" i="2"/>
  <c r="S391" i="2" s="1"/>
  <c r="P385" i="2"/>
  <c r="Q385" i="2" s="1"/>
  <c r="P386" i="2"/>
  <c r="Q386" i="2" s="1"/>
  <c r="P387" i="2"/>
  <c r="Q387" i="2" s="1"/>
  <c r="P388" i="2"/>
  <c r="Q388" i="2" s="1"/>
  <c r="P389" i="2"/>
  <c r="Q389" i="2" s="1"/>
  <c r="P390" i="2"/>
  <c r="Q390" i="2" s="1"/>
  <c r="P391" i="2"/>
  <c r="Q391" i="2" s="1"/>
  <c r="R384" i="2"/>
  <c r="P384" i="2"/>
  <c r="R308" i="2"/>
  <c r="S308" i="2" s="1"/>
  <c r="R309" i="2"/>
  <c r="S309" i="2" s="1"/>
  <c r="R310" i="2"/>
  <c r="S310" i="2" s="1"/>
  <c r="R311" i="2"/>
  <c r="S311" i="2" s="1"/>
  <c r="R312" i="2"/>
  <c r="S312" i="2" s="1"/>
  <c r="R313" i="2"/>
  <c r="S313" i="2" s="1"/>
  <c r="R314" i="2"/>
  <c r="S314" i="2" s="1"/>
  <c r="R315" i="2"/>
  <c r="S315" i="2" s="1"/>
  <c r="R316" i="2"/>
  <c r="S316" i="2" s="1"/>
  <c r="R317" i="2"/>
  <c r="S317" i="2" s="1"/>
  <c r="R318" i="2"/>
  <c r="S318" i="2" s="1"/>
  <c r="R319" i="2"/>
  <c r="S319" i="2" s="1"/>
  <c r="R320" i="2"/>
  <c r="S320" i="2" s="1"/>
  <c r="R321" i="2"/>
  <c r="S321" i="2" s="1"/>
  <c r="R322" i="2"/>
  <c r="S322" i="2" s="1"/>
  <c r="R323" i="2"/>
  <c r="S323" i="2" s="1"/>
  <c r="R324" i="2"/>
  <c r="S324" i="2" s="1"/>
  <c r="R325" i="2"/>
  <c r="S325" i="2" s="1"/>
  <c r="R326" i="2"/>
  <c r="S326" i="2" s="1"/>
  <c r="R327" i="2"/>
  <c r="S327" i="2" s="1"/>
  <c r="R328" i="2"/>
  <c r="S328" i="2" s="1"/>
  <c r="R329" i="2"/>
  <c r="S329" i="2" s="1"/>
  <c r="R330" i="2"/>
  <c r="S330" i="2" s="1"/>
  <c r="R331" i="2"/>
  <c r="S331" i="2" s="1"/>
  <c r="R332" i="2"/>
  <c r="S332" i="2" s="1"/>
  <c r="R333" i="2"/>
  <c r="S333" i="2" s="1"/>
  <c r="R334" i="2"/>
  <c r="S334" i="2" s="1"/>
  <c r="R335" i="2"/>
  <c r="S335" i="2" s="1"/>
  <c r="R336" i="2"/>
  <c r="S336" i="2" s="1"/>
  <c r="R337" i="2"/>
  <c r="S337" i="2" s="1"/>
  <c r="R338" i="2"/>
  <c r="S338" i="2" s="1"/>
  <c r="R339" i="2"/>
  <c r="S339" i="2" s="1"/>
  <c r="R340" i="2"/>
  <c r="S340" i="2" s="1"/>
  <c r="R341" i="2"/>
  <c r="S341" i="2" s="1"/>
  <c r="R342" i="2"/>
  <c r="S342" i="2" s="1"/>
  <c r="R343" i="2"/>
  <c r="S343" i="2" s="1"/>
  <c r="R344" i="2"/>
  <c r="S344" i="2" s="1"/>
  <c r="R345" i="2"/>
  <c r="S345" i="2" s="1"/>
  <c r="R346" i="2"/>
  <c r="S346" i="2" s="1"/>
  <c r="R347" i="2"/>
  <c r="S347" i="2" s="1"/>
  <c r="R348" i="2"/>
  <c r="S348" i="2" s="1"/>
  <c r="R349" i="2"/>
  <c r="S349" i="2" s="1"/>
  <c r="R350" i="2"/>
  <c r="S350" i="2" s="1"/>
  <c r="R351" i="2"/>
  <c r="S351" i="2" s="1"/>
  <c r="R352" i="2"/>
  <c r="S352" i="2" s="1"/>
  <c r="R353" i="2"/>
  <c r="S353" i="2" s="1"/>
  <c r="R354" i="2"/>
  <c r="S354" i="2" s="1"/>
  <c r="R355" i="2"/>
  <c r="S355" i="2" s="1"/>
  <c r="R356" i="2"/>
  <c r="S356" i="2" s="1"/>
  <c r="R357" i="2"/>
  <c r="S357" i="2" s="1"/>
  <c r="R358" i="2"/>
  <c r="S358" i="2" s="1"/>
  <c r="R359" i="2"/>
  <c r="S359" i="2" s="1"/>
  <c r="R360" i="2"/>
  <c r="S360" i="2" s="1"/>
  <c r="R361" i="2"/>
  <c r="S361" i="2" s="1"/>
  <c r="R362" i="2"/>
  <c r="S362" i="2" s="1"/>
  <c r="R363" i="2"/>
  <c r="S363" i="2" s="1"/>
  <c r="R364" i="2"/>
  <c r="S364" i="2" s="1"/>
  <c r="R365" i="2"/>
  <c r="S365" i="2" s="1"/>
  <c r="R366" i="2"/>
  <c r="S366" i="2" s="1"/>
  <c r="R367" i="2"/>
  <c r="S367" i="2" s="1"/>
  <c r="R368" i="2"/>
  <c r="S368" i="2" s="1"/>
  <c r="R369" i="2"/>
  <c r="S369" i="2" s="1"/>
  <c r="R370" i="2"/>
  <c r="S370" i="2" s="1"/>
  <c r="R371" i="2"/>
  <c r="S371" i="2" s="1"/>
  <c r="P308" i="2"/>
  <c r="Q308" i="2" s="1"/>
  <c r="P309" i="2"/>
  <c r="Q309" i="2" s="1"/>
  <c r="P310" i="2"/>
  <c r="Q310" i="2" s="1"/>
  <c r="P311" i="2"/>
  <c r="Q311" i="2" s="1"/>
  <c r="P312" i="2"/>
  <c r="Q312" i="2" s="1"/>
  <c r="P313" i="2"/>
  <c r="Q313" i="2" s="1"/>
  <c r="P314" i="2"/>
  <c r="Q314" i="2" s="1"/>
  <c r="P315" i="2"/>
  <c r="Q315" i="2" s="1"/>
  <c r="P316" i="2"/>
  <c r="Q316" i="2" s="1"/>
  <c r="P317" i="2"/>
  <c r="Q317" i="2" s="1"/>
  <c r="P318" i="2"/>
  <c r="Q318" i="2" s="1"/>
  <c r="P319" i="2"/>
  <c r="Q319" i="2" s="1"/>
  <c r="P320" i="2"/>
  <c r="Q320" i="2" s="1"/>
  <c r="P321" i="2"/>
  <c r="Q321" i="2" s="1"/>
  <c r="P322" i="2"/>
  <c r="Q322" i="2" s="1"/>
  <c r="P323" i="2"/>
  <c r="Q323" i="2" s="1"/>
  <c r="P324" i="2"/>
  <c r="Q324" i="2" s="1"/>
  <c r="P325" i="2"/>
  <c r="Q325" i="2" s="1"/>
  <c r="P326" i="2"/>
  <c r="Q326" i="2" s="1"/>
  <c r="P327" i="2"/>
  <c r="Q327" i="2" s="1"/>
  <c r="P328" i="2"/>
  <c r="Q328" i="2" s="1"/>
  <c r="P329" i="2"/>
  <c r="Q329" i="2" s="1"/>
  <c r="P330" i="2"/>
  <c r="Q330" i="2" s="1"/>
  <c r="P331" i="2"/>
  <c r="Q331" i="2" s="1"/>
  <c r="P332" i="2"/>
  <c r="Q332" i="2" s="1"/>
  <c r="P333" i="2"/>
  <c r="Q333" i="2" s="1"/>
  <c r="P334" i="2"/>
  <c r="Q334" i="2" s="1"/>
  <c r="P335" i="2"/>
  <c r="Q335" i="2" s="1"/>
  <c r="P336" i="2"/>
  <c r="Q336" i="2" s="1"/>
  <c r="P337" i="2"/>
  <c r="Q337" i="2" s="1"/>
  <c r="P338" i="2"/>
  <c r="Q338" i="2" s="1"/>
  <c r="P339" i="2"/>
  <c r="Q339" i="2" s="1"/>
  <c r="P340" i="2"/>
  <c r="Q340" i="2" s="1"/>
  <c r="P341" i="2"/>
  <c r="Q341" i="2" s="1"/>
  <c r="P342" i="2"/>
  <c r="Q342" i="2" s="1"/>
  <c r="P343" i="2"/>
  <c r="Q343" i="2" s="1"/>
  <c r="P344" i="2"/>
  <c r="Q344" i="2" s="1"/>
  <c r="P345" i="2"/>
  <c r="Q345" i="2" s="1"/>
  <c r="P346" i="2"/>
  <c r="Q346" i="2" s="1"/>
  <c r="P347" i="2"/>
  <c r="Q347" i="2" s="1"/>
  <c r="P348" i="2"/>
  <c r="Q348" i="2" s="1"/>
  <c r="P349" i="2"/>
  <c r="Q349" i="2" s="1"/>
  <c r="P350" i="2"/>
  <c r="Q350" i="2" s="1"/>
  <c r="P351" i="2"/>
  <c r="Q351" i="2" s="1"/>
  <c r="P352" i="2"/>
  <c r="Q352" i="2" s="1"/>
  <c r="P353" i="2"/>
  <c r="Q353" i="2" s="1"/>
  <c r="P354" i="2"/>
  <c r="Q354" i="2" s="1"/>
  <c r="P355" i="2"/>
  <c r="Q355" i="2" s="1"/>
  <c r="P356" i="2"/>
  <c r="Q356" i="2" s="1"/>
  <c r="P357" i="2"/>
  <c r="Q357" i="2" s="1"/>
  <c r="P358" i="2"/>
  <c r="Q358" i="2" s="1"/>
  <c r="P359" i="2"/>
  <c r="Q359" i="2" s="1"/>
  <c r="P360" i="2"/>
  <c r="Q360" i="2" s="1"/>
  <c r="P361" i="2"/>
  <c r="Q361" i="2" s="1"/>
  <c r="P362" i="2"/>
  <c r="Q362" i="2" s="1"/>
  <c r="P363" i="2"/>
  <c r="Q363" i="2" s="1"/>
  <c r="P364" i="2"/>
  <c r="Q364" i="2" s="1"/>
  <c r="P365" i="2"/>
  <c r="Q365" i="2" s="1"/>
  <c r="P366" i="2"/>
  <c r="Q366" i="2" s="1"/>
  <c r="P367" i="2"/>
  <c r="Q367" i="2" s="1"/>
  <c r="P368" i="2"/>
  <c r="Q368" i="2" s="1"/>
  <c r="P369" i="2"/>
  <c r="Q369" i="2" s="1"/>
  <c r="P370" i="2"/>
  <c r="Q370" i="2" s="1"/>
  <c r="P371" i="2"/>
  <c r="Q371" i="2" s="1"/>
  <c r="R307" i="2"/>
  <c r="S307" i="2" s="1"/>
  <c r="P307" i="2"/>
  <c r="Q307" i="2" s="1"/>
  <c r="P294" i="2"/>
  <c r="Q294" i="2" s="1"/>
  <c r="P292" i="2"/>
  <c r="Q292" i="2" s="1"/>
  <c r="P290" i="2"/>
  <c r="Q290" i="2" s="1"/>
  <c r="R294" i="2"/>
  <c r="S294" i="2" s="1"/>
  <c r="R292" i="2"/>
  <c r="S292" i="2" s="1"/>
  <c r="R290" i="2"/>
  <c r="S290" i="2" s="1"/>
  <c r="Q372" i="2" l="1"/>
  <c r="S372" i="2"/>
  <c r="P372" i="2"/>
  <c r="Q384" i="2"/>
  <c r="Q392" i="2" s="1"/>
  <c r="P392" i="2"/>
  <c r="R372" i="2"/>
  <c r="S384" i="2"/>
  <c r="S392" i="2" s="1"/>
  <c r="R392" i="2"/>
  <c r="Q295" i="2"/>
  <c r="S295" i="2"/>
  <c r="P295" i="2"/>
  <c r="R295" i="2"/>
  <c r="P272" i="2"/>
  <c r="Q272" i="2" s="1"/>
  <c r="P273" i="2"/>
  <c r="Q273" i="2" s="1"/>
  <c r="P274" i="2"/>
  <c r="Q274" i="2" s="1"/>
  <c r="P275" i="2"/>
  <c r="Q275" i="2" s="1"/>
  <c r="P276" i="2"/>
  <c r="Q276" i="2" s="1"/>
  <c r="P277" i="2"/>
  <c r="Q277" i="2" s="1"/>
  <c r="P271" i="2"/>
  <c r="Q271" i="2" s="1"/>
  <c r="R277" i="2"/>
  <c r="S277" i="2" s="1"/>
  <c r="R276" i="2"/>
  <c r="S276" i="2" s="1"/>
  <c r="R275" i="2"/>
  <c r="S275" i="2" s="1"/>
  <c r="R274" i="2"/>
  <c r="S274" i="2" s="1"/>
  <c r="R273" i="2"/>
  <c r="S273" i="2" s="1"/>
  <c r="R272" i="2"/>
  <c r="S272" i="2" s="1"/>
  <c r="R271" i="2"/>
  <c r="S271" i="2" s="1"/>
  <c r="R258" i="2"/>
  <c r="R259" i="2" s="1"/>
  <c r="P263" i="2" s="1"/>
  <c r="P258" i="2"/>
  <c r="Q258" i="2" s="1"/>
  <c r="Q259" i="2" s="1"/>
  <c r="O263" i="2" s="1"/>
  <c r="R245" i="2"/>
  <c r="S245" i="2" s="1"/>
  <c r="P245" i="2"/>
  <c r="Q245" i="2" s="1"/>
  <c r="R244" i="2"/>
  <c r="S244" i="2" s="1"/>
  <c r="P244" i="2"/>
  <c r="Q244" i="2" s="1"/>
  <c r="Q396" i="2" l="1"/>
  <c r="N396" i="2"/>
  <c r="P396" i="2"/>
  <c r="O396" i="2"/>
  <c r="N376" i="2"/>
  <c r="Q376" i="2"/>
  <c r="P376" i="2"/>
  <c r="O376" i="2"/>
  <c r="Q299" i="2"/>
  <c r="O299" i="2"/>
  <c r="P299" i="2"/>
  <c r="N299" i="2"/>
  <c r="P259" i="2"/>
  <c r="S278" i="2"/>
  <c r="Q278" i="2"/>
  <c r="S246" i="2"/>
  <c r="P278" i="2"/>
  <c r="P246" i="2"/>
  <c r="R278" i="2"/>
  <c r="R246" i="2"/>
  <c r="S258" i="2"/>
  <c r="Q246" i="2"/>
  <c r="R231" i="2"/>
  <c r="S231" i="2" s="1"/>
  <c r="S232" i="2" s="1"/>
  <c r="P231" i="2"/>
  <c r="Q231" i="2" s="1"/>
  <c r="Q232" i="2" s="1"/>
  <c r="P218" i="2"/>
  <c r="Q218" i="2" s="1"/>
  <c r="P217" i="2"/>
  <c r="Q217" i="2" s="1"/>
  <c r="P216" i="2"/>
  <c r="Q216" i="2" s="1"/>
  <c r="P215" i="2"/>
  <c r="Q215" i="2" s="1"/>
  <c r="R214" i="2"/>
  <c r="S214" i="2" s="1"/>
  <c r="P214" i="2"/>
  <c r="Q214" i="2" s="1"/>
  <c r="R213" i="2"/>
  <c r="S213" i="2" s="1"/>
  <c r="P213" i="2"/>
  <c r="Q213" i="2" s="1"/>
  <c r="R212" i="2"/>
  <c r="S212" i="2" s="1"/>
  <c r="P212" i="2"/>
  <c r="Q212" i="2" s="1"/>
  <c r="R218" i="2"/>
  <c r="S218" i="2" s="1"/>
  <c r="R217" i="2"/>
  <c r="S217" i="2" s="1"/>
  <c r="R216" i="2"/>
  <c r="S216" i="2" s="1"/>
  <c r="R215" i="2"/>
  <c r="S215" i="2" s="1"/>
  <c r="R195" i="2"/>
  <c r="S195" i="2" s="1"/>
  <c r="R188" i="2"/>
  <c r="S188" i="2" s="1"/>
  <c r="R183" i="2"/>
  <c r="S183" i="2" s="1"/>
  <c r="P195" i="2"/>
  <c r="Q195" i="2" s="1"/>
  <c r="P188" i="2"/>
  <c r="Q188" i="2" s="1"/>
  <c r="P183" i="2"/>
  <c r="Q183" i="2" s="1"/>
  <c r="R162" i="2"/>
  <c r="S162" i="2" s="1"/>
  <c r="P162" i="2"/>
  <c r="Q162" i="2" s="1"/>
  <c r="R149" i="2"/>
  <c r="S149" i="2" s="1"/>
  <c r="S150" i="2" s="1"/>
  <c r="Q154" i="2" s="1"/>
  <c r="P149" i="2"/>
  <c r="Q149" i="2" s="1"/>
  <c r="Q150" i="2" s="1"/>
  <c r="O154" i="2" s="1"/>
  <c r="R136" i="2"/>
  <c r="S136" i="2" s="1"/>
  <c r="P136" i="2"/>
  <c r="Q136" i="2" s="1"/>
  <c r="R134" i="2"/>
  <c r="S134" i="2" s="1"/>
  <c r="P134" i="2"/>
  <c r="Q134" i="2" s="1"/>
  <c r="R132" i="2"/>
  <c r="S132" i="2" s="1"/>
  <c r="P132" i="2"/>
  <c r="Q132" i="2" s="1"/>
  <c r="N282" i="2" l="1"/>
  <c r="Q282" i="2"/>
  <c r="O282" i="2"/>
  <c r="P282" i="2"/>
  <c r="N263" i="2"/>
  <c r="Q250" i="2"/>
  <c r="N250" i="2"/>
  <c r="O250" i="2"/>
  <c r="P250" i="2"/>
  <c r="O236" i="2"/>
  <c r="Q236" i="2"/>
  <c r="S259" i="2"/>
  <c r="Q219" i="2"/>
  <c r="S219" i="2"/>
  <c r="P232" i="2"/>
  <c r="R232" i="2"/>
  <c r="P219" i="2"/>
  <c r="R219" i="2"/>
  <c r="S200" i="2"/>
  <c r="P150" i="2"/>
  <c r="Q200" i="2"/>
  <c r="P200" i="2"/>
  <c r="Q137" i="2"/>
  <c r="R150" i="2"/>
  <c r="R200" i="2"/>
  <c r="S137" i="2"/>
  <c r="P137" i="2"/>
  <c r="R137" i="2"/>
  <c r="Q263" i="2" l="1"/>
  <c r="P236" i="2"/>
  <c r="N236" i="2"/>
  <c r="N223" i="2"/>
  <c r="O223" i="2"/>
  <c r="Q223" i="2"/>
  <c r="P223" i="2"/>
  <c r="P204" i="2"/>
  <c r="N204" i="2"/>
  <c r="O204" i="2"/>
  <c r="Q204" i="2"/>
  <c r="P154" i="2"/>
  <c r="N154" i="2"/>
  <c r="Q141" i="2"/>
  <c r="O141" i="2"/>
  <c r="P141" i="2"/>
  <c r="N141" i="2"/>
  <c r="R119" i="2" l="1"/>
  <c r="S119" i="2" s="1"/>
  <c r="P119" i="2"/>
  <c r="Q119" i="2" s="1"/>
  <c r="R118" i="2"/>
  <c r="P118" i="2"/>
  <c r="Q118" i="2" s="1"/>
  <c r="R105" i="2"/>
  <c r="P105" i="2"/>
  <c r="R93" i="2"/>
  <c r="S93" i="2" s="1"/>
  <c r="S94" i="2" s="1"/>
  <c r="Q98" i="2" s="1"/>
  <c r="P93" i="2"/>
  <c r="Q93" i="2" s="1"/>
  <c r="Q94" i="2" s="1"/>
  <c r="O98" i="2" s="1"/>
  <c r="R80" i="2"/>
  <c r="S80" i="2" s="1"/>
  <c r="P80" i="2"/>
  <c r="Q80" i="2" s="1"/>
  <c r="R79" i="2"/>
  <c r="S79" i="2" s="1"/>
  <c r="P79" i="2"/>
  <c r="Q79" i="2" s="1"/>
  <c r="R78" i="2"/>
  <c r="S78" i="2" s="1"/>
  <c r="P78" i="2"/>
  <c r="Q78" i="2" s="1"/>
  <c r="P106" i="2" l="1"/>
  <c r="S105" i="2"/>
  <c r="R106" i="2"/>
  <c r="P94" i="2"/>
  <c r="R120" i="2"/>
  <c r="Q120" i="2"/>
  <c r="S118" i="2"/>
  <c r="S120" i="2" s="1"/>
  <c r="P120" i="2"/>
  <c r="Q105" i="2"/>
  <c r="R94" i="2"/>
  <c r="S81" i="2"/>
  <c r="Q81" i="2"/>
  <c r="P81" i="2"/>
  <c r="R81" i="2"/>
  <c r="N124" i="2" l="1"/>
  <c r="N110" i="2"/>
  <c r="O124" i="2"/>
  <c r="P110" i="2"/>
  <c r="Q124" i="2"/>
  <c r="P124" i="2"/>
  <c r="P98" i="2"/>
  <c r="N98" i="2"/>
  <c r="P85" i="2"/>
  <c r="N85" i="2"/>
  <c r="O85" i="2"/>
  <c r="Q85" i="2"/>
  <c r="Q106" i="2"/>
  <c r="S106" i="2"/>
  <c r="R46" i="2"/>
  <c r="S46" i="2" s="1"/>
  <c r="P46" i="2"/>
  <c r="Q46" i="2" s="1"/>
  <c r="R45" i="2"/>
  <c r="S45" i="2" s="1"/>
  <c r="P45" i="2"/>
  <c r="Q45" i="2" s="1"/>
  <c r="R32" i="2"/>
  <c r="S32" i="2" s="1"/>
  <c r="P32" i="2"/>
  <c r="Q32" i="2" s="1"/>
  <c r="R31" i="2"/>
  <c r="S31" i="2" s="1"/>
  <c r="P31" i="2"/>
  <c r="Q31" i="2" s="1"/>
  <c r="P18" i="2"/>
  <c r="Q18" i="2" s="1"/>
  <c r="Q19" i="2" s="1"/>
  <c r="O23" i="2" s="1"/>
  <c r="R18" i="2"/>
  <c r="O110" i="2" l="1"/>
  <c r="Q110" i="2"/>
  <c r="Q47" i="2"/>
  <c r="S47" i="2"/>
  <c r="P47" i="2"/>
  <c r="R47" i="2"/>
  <c r="S33" i="2"/>
  <c r="Q33" i="2"/>
  <c r="P33" i="2"/>
  <c r="R33" i="2"/>
  <c r="P19" i="2"/>
  <c r="R19" i="2"/>
  <c r="S18" i="2"/>
  <c r="S19" i="2" s="1"/>
  <c r="P51" i="2" l="1"/>
  <c r="N51" i="2"/>
  <c r="Q51" i="2"/>
  <c r="O51" i="2"/>
  <c r="P37" i="2"/>
  <c r="N37" i="2"/>
  <c r="O37" i="2"/>
  <c r="Q37" i="2"/>
  <c r="P23" i="2"/>
  <c r="N23" i="2"/>
  <c r="Q23" i="2"/>
  <c r="P5" i="2" l="1"/>
  <c r="Q5" i="2" s="1"/>
  <c r="R5" i="2"/>
  <c r="P4" i="2"/>
  <c r="R4" i="2"/>
  <c r="Q4" i="2" l="1"/>
  <c r="P6" i="2" l="1"/>
  <c r="N10" i="2" s="1"/>
  <c r="Q6" i="2"/>
  <c r="O10" i="2" s="1"/>
  <c r="S5" i="2"/>
  <c r="R6" i="2"/>
  <c r="P10" i="2" s="1"/>
  <c r="S4" i="2"/>
  <c r="S6" i="2" l="1"/>
  <c r="Q10" i="2" s="1"/>
</calcChain>
</file>

<file path=xl/sharedStrings.xml><?xml version="1.0" encoding="utf-8"?>
<sst xmlns="http://schemas.openxmlformats.org/spreadsheetml/2006/main" count="999" uniqueCount="260">
  <si>
    <t>szt.</t>
  </si>
  <si>
    <t>Lp.</t>
  </si>
  <si>
    <t xml:space="preserve">Opis przedmiotu zamówienia </t>
  </si>
  <si>
    <t>j.m.</t>
  </si>
  <si>
    <t>Min. wykorzystanie (j.m.)</t>
  </si>
  <si>
    <t>Nazwa i nr dokumentu dopuszczającego do obrotu</t>
  </si>
  <si>
    <t>Klasa wyrobu medycznego</t>
  </si>
  <si>
    <t>Prawo opcji (j.m.)</t>
  </si>
  <si>
    <t>Wartość prawa opcji netto (zł)</t>
  </si>
  <si>
    <t>Wartość prawa opcji brutto (zł)</t>
  </si>
  <si>
    <t>1.</t>
  </si>
  <si>
    <t>RAZEM:</t>
  </si>
  <si>
    <t xml:space="preserve">Wartość podstawowa netto (zł) </t>
  </si>
  <si>
    <t>Wartość podstawowa  brutto (zł)</t>
  </si>
  <si>
    <t>Prowadnica Seldingera, 150 cm.</t>
  </si>
  <si>
    <t>Prowadnica Lunderquist, 80 cm.</t>
  </si>
  <si>
    <t>2.</t>
  </si>
  <si>
    <t>3.</t>
  </si>
  <si>
    <t>Sterylna osłonka na głowice kamery 30 stopni do wieży laparaskopowej Einstein Vision kod EV2-000056. Op a 16 szt</t>
  </si>
  <si>
    <t>Przewód do cystoskopu pojedynczy</t>
  </si>
  <si>
    <t>Przewód do cystoskopu podwójny</t>
  </si>
  <si>
    <t>Jednozarowy, sterylny, retrakror i protektor do ran składający się z dwóch obręczy (dolna dystalna do wnętrza rany oraz sztywna górna obręcz proksymalna zapewniająca maksymalną retrakcję) połączonych rękawem. Długość linii sięcia 5-9 cm (rozmiar M) . Protektor posiadający zdejmowaną nakładkę do zabiegów laparoskopowych wyposażoną w uszczelkę umożliwiającą wprowadzenie trokara 11-12 mm, jednorazowy, sterylny trokar optyczny 12 mm o długości 100mm bez noża ani plastikowych ostrych krawędzi. Obturator - atraumatyczny separator tkankowy wyprofilowany skrętnie z otworem pozwalającym na bezpośrednią insuflację. Kaniula – system fiksacji w powłokach, żebrowanie atraumatyczne w kształcie litery Z. Dwustopniowy zawór gazowy, z dodatkowym zaworem automatycznym do napompowania balonu. Odłączana obudowa uszczelki ułatwia usuwanie próbek oraz szybką desuflację.</t>
  </si>
  <si>
    <t>Jednorazowy, sterylny trokar optyczny 5 mm o długości 100mm lub 150mm bez noża ani plastikowych ostrych krawędzi. Obturator - atraumatyczny separator tkankowy wyprofilowany skrętnie z otworem pozwalającym na bezpośrednią insuflację. Kaniula – system fiksacji w powłokach, złożony z symetrycznego bezlateksowego balonu o pojemności 5 ml oraz dysku retencyjnego lub żebrowanie atraumatyczne w kształcie litery Z. Dwustopniowy zawór gazowy, z  dodatkowym zaworem automatycznym do napompowania balonu. Odłączana obudowa uszczelki ułatwia usuwanie próbek oraz szybką desuflację. Do wyboru przez Zamawiającego podczas składania zamówienia.</t>
  </si>
  <si>
    <t>zestaw</t>
  </si>
  <si>
    <t>Włókno wielorazowe do lasera homolowego firmy Jena Surgical będacego w posiadaniu zamawiającego o średnicy 550 um</t>
  </si>
  <si>
    <t>Włókno wielorazowe do lasera homolowego firmy Jena Surgical będacego w posiadaniu zamawiającego o średnicy 272 um</t>
  </si>
  <si>
    <t>Włókno wielorazowe do lasera homolowego firmy Dronier MedTech GMbh  będacego w posiadaniu zamawiającego o średnicy 550 um</t>
  </si>
  <si>
    <t>Włókno wielorazowe do lasera homolowego firmy Dronier MedTech GMbh będacego w posiadaniu zamawiającego o średnicy 272 um</t>
  </si>
  <si>
    <t>Jednorazowa osłona kompatybilna z cystoskopem giętkim CST-400 - terapeutyczny płaszcz Slide-On (kanał roboczy 2,1mm) do
cystoskopów/histoskopów CST-4000/4000i. Op. a. 10 sz</t>
  </si>
  <si>
    <t>Igła cystoskopowa jałowa, jednorazowego użytku, do ostrzykiwania dolnej części układu moczowego, 4,8 Fr, 23G, długość 35 cm. Igła z
wysuwaną końcówką roboczą ( ostrą ), wysunięcie blokowane 4 stopniowe – 0,2,3,4,5 mm. Igła zakończona czarną końcówką
indykacyjną, ułatwiającą lokalizację igły i odległość od miejsca wkłucia. Do użytku ze sztywnymi cystoskopami.</t>
  </si>
  <si>
    <t>Igła cystoskopowa jałowa, jednorazowego użytku, do ostrzykiwania dolnej części układu moczowego, 4,8 Fr, 23G, długość 70 cm. Igła z
wysuwaną końcówką roboczą ( ostrą ), wysunięcie blokowane 4 stopniowe – 0,2,3,4,5 mm. Igła zakończona czarną końcówką
indykacyjną, ułatwiającą lokalizację igły i odległość od miejsca wkłucia. Do użytku z giętkimi cystoskopami.</t>
  </si>
  <si>
    <t>Sterylny jednorazowy PACK do zabiegu obrzezania który zawiera:
- x1 - Opatrunek gazowy nasączony parafiną 15cm x 20cm
- x1 - Serweta chirurgiczna 75cm x 90cm 2-warstwowa, z centralnym otworem przylepnym o śr. 7cm
- x1 - Bandaż kohezyjny 5cm x 4,5m, zielony
- x10 - Kompres z gazy 17N 8W 10cm x 10cm
- x1 - Kubek poj. 60ml, przezroczysty, z podziałką
- x4 - Tupfer z gazy bez nitki RTG, 17N 20cm x 20cm
- x1 - Chwytak plastikowy 14cm (Kocher, Pean)
- x3 - Kleszczyki proste metalowe 14cm
- x1 - Igłotrzymacz metalowy 12,5cm
- x1 - Nożyczki proste metalowe 11,5cm
- x1 - Igła iniekcyjna (0,8 x 40 / 21G x 1½"), ciemnozielona
- x1 - Igła iniekcyjna (1,2 x 40 / 18G x 1½"), różowa
- x2 - Strzykawka 3-częściowa 20ml Luer
- x1 - Pęseta metalowa 12cm
- x1 - Serweta na stolik do instrumentarium 100cm x 150cm</t>
  </si>
  <si>
    <t>Sterylny jednorazowy PACK do zabiegu obrzezania który zawiera:
- x1 - Opatrunek gazowy nasączony parafiną 15cm x 20cm
- x1 - Serweta chirurgiczna 75cm x 90cm 2-warstwowa, z centralnym otworem przylepnym o śr. 7cm
- x1 - Bandaż kohezyjny 5cm x 4,5m, zielony
- x10 - Kompres z gazy 17N 8W 10cm x 10cm
- x1 - Kubek poj. 60ml, przezroczysty, z podziałką
- x4 - Tupfer z gazy bez nitki RTG, 17N 20cm x 20cm
- x1 - Chwytak plastikowy 14cm (Kocher, Pean)
- x1 - Serweta na stolik do instrumentarium 100cm x 150cm</t>
  </si>
  <si>
    <t>op.</t>
  </si>
  <si>
    <t>Zestaw do zabiegów RIRS</t>
  </si>
  <si>
    <t xml:space="preserve">1 x serweta na stolik instrumentarialny 150cm x 190cm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EN13795 dla obłożeń chirurgicznych – wymagania wysokie dla powierzchni krytycznej wyrobu. Gramatura materiału w polu krytycznym min. 78g/m2. </t>
  </si>
  <si>
    <t>1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130cm (+/-5cm).</t>
  </si>
  <si>
    <t>1 x serweta na stolik Mayo 80cm x 145cm, w kształcie worka, złożona w sposób umożliwiający aseptyczną aplikację, wykonana z zielonej folii polietylenowej. Obszar wzmocniony wykonany z włókniny polipropylenowej. Gramatura materiału w obszarze wzmocnionym min. 83g/m2. Wielkość wzmocnienia 75cm x 90cm. Materiał spełnia wymagania EN13795 dla obłożeń chirurgicznych – wymagania wysokie dla powierzchni krytycznej wyrobu.</t>
  </si>
  <si>
    <t>1 x fartuch chirurgiczny z miękkiej, przewiewnej włókniny o właściwościach hydrofobowych, typu spunlance, o gramaturze 68g/m2 I odporności na przenikanie cieczy &gt;23cm H2O, I klasa palności wg 16 CFR 1610. Fartuch z zakładanymi połami złożony w sposób zapewniający aseptyczną aplikację i zachowujący sterylny obszar na plecach, wiązany na troki wewnętrzne oraz troki zewnętrzne z kartonikiem; z tyłu w okolicach szyi, zapięcie na rzep min. 3cm x 6cm i 3cm x 13cm mankiety poliestrowe o długości 8cm (+2cm). Dodatkowo niebieska taśma poliestrowa zabezpieczająca szew materiału bazowego od mankietu do ramienia. Indywidualne oznakowanie rozmiaru w postaci naklejki umieszczonej na fartuchu, pozwalające na identyfikację przed rozłożeniem. Rozmiar 150cm (+/-5cm).</t>
  </si>
  <si>
    <t>1 x fartuch urologiczny: górna część fartucha i rękawy są wykonane z włókniny typu spunlace o gramaturze 68g/m2, zapewniającej komfort termiczny, dolna część fartucha jest wykonana z folii PE o grubości 50µm. Specjalna konstrukcja dolnej części fartucha w postaci kontrafałdy zabezpiecza kończyny dolne użytkownika szczególnie w pozycji siedzącej. Rękawy są wykonane z włókniny typu spunlace z dodatkowym wzmocnieniem (PP/PE) od wewnątrz (długość min. 53cm), z dodatkową taśmą poliestrową zabezpieczającą łączenie materiału wzmocnienia. Mankiety rekawów min. 9cm. Miejsce łączenia górnej części (spunlace) z dolną częścią (folia PE) zabezpieczone od wewnątrz dodatkową taśmą 6cm x 50cm. Fartuch w tylnej części posiada zapięcie typu rzep oraz foliowe troki do wiązania. Obszary krytyczne fartucha spełniają normę EN 13795:2019 wymagania wysokie, powierzchnia krytyczna produktu i AAMI PB70 poziom 3.Rozmiar fartucha 150cm (+/-5cm)</t>
  </si>
  <si>
    <t>2 x uchwyt typu rzep do mocowania przewodów i drenów 2,5cm x 20/24cm</t>
  </si>
  <si>
    <t>1 x foliowy pokrowiec na panel sterowania w kształcie kuli, o średnicy 120cm, wykonany z mocnej, przezroczystej folii PE, o grubości min. 0,05mm, ściągnięty mocną, elastyczną gumką.</t>
  </si>
  <si>
    <t>1 x worek na mocz 2000ml, z drenem, 90cm</t>
  </si>
  <si>
    <t>1 x zacisk 24cm, wykonany z plastiku, niebieski</t>
  </si>
  <si>
    <t>1 x cewnik balonowy, dwukierunkowy CH 18, 40cm</t>
  </si>
  <si>
    <t>2 x żel urologiczny w strzykawce, 6ml</t>
  </si>
  <si>
    <t>2 x strzykawka jednorazowa, 2-częściowa, 20ml</t>
  </si>
  <si>
    <t>1 x miska 250ml, wykonana z plastiku, niebieska</t>
  </si>
  <si>
    <t>1 x miska 500ml, wykonana z plastiku, niebieska</t>
  </si>
  <si>
    <t>1 x miska 500ml, wykonana z plastiku, przezroczysta</t>
  </si>
  <si>
    <t>6 x tupfer z gazy 20-nitkowej z nitką RTG, rozmiar extra duży (z gazy 29cm x 35cm) - włożone do miski</t>
  </si>
  <si>
    <t>1 x pęseta 13cm, wykonana z plastiku, niebieska</t>
  </si>
  <si>
    <t>20 x kompres wykonany z gazy 17-nitkowej, 16-warstwowy z nitką RTG, 10cm x 10cm, owinięty banderolą po 10szt.</t>
  </si>
  <si>
    <t>1 x serweta do zabiegów TUR 175/260cm x 210cm ze zintegrowanymi osłonami na kończyny dolne o dł. 125cm, ze zintegrowaną torbą na płyny, z sitkiem i zaworem do podłączenia drenu oraz bezlateksową osłoną na palec, serweta dodatkowo posiada otwór w okolicy krocza o średnicy 5cm oraz samoprzylepny otwór nadłonowy o średnicy 8cm. Serweta operacyjna wykonana z laminatu 2-warstwowego (PP+PE). Poszczególne warstwy są połączone równomiernie techniką współwytłaczania.</t>
  </si>
  <si>
    <t>Taśmy mocujące w serwetach operacyjnych o szerokości min. 5cm, pokryte klejem przyjaznym dla skóry oraz wyposażone w marginesy ułatwiające odklejanie papieru zabezpieczającego. Drobne elementy zestawu umieszczone w kartonowym, foliowanym od wewnątrz, zamykanym pudełku, z dwoma perforowanymi naklejkami. Wszystkie składowe zestawu ułożone w kolejności umożliwiającej sprawną aplikację zgodnie z zasadami aseptyki, zawinięte w serwetę na stolik instrumentariuszki. Na opakowaniu trwale przymocowana etykieta produktowa zawierająca, m.in. nr katalogowy, nazwę i skład zestawu opisanego w jęz. polskim, oznaczenie sterylizacji EO, oznaczenie poziomu wymagań użytkowych EN13795 oraz 1 klasy palności wg 16CFR Part 1610, z czterema wklejkami służącymi do archiwizacji danych, zawierającymi: nr katalogowy, dane producenta, nr LOT, datę ważności, kod EAN - 2szt., nr katalogowy, dane producenta, nr LOT, datę ważności, kod QR - 2szt. Opakowanie - torba z przezroczystej foli polietylenowej z klapką zgrzewaną z folią, w celu zminimalizowania ryzyka rozjałowienia zawartości podczas wyjmowania z opakowania przy zgrzewie powinien znajdować się sterylny margines. Zestaw sterylizowany tlenkiem etylenu.</t>
  </si>
  <si>
    <t>Zestaw do opercji urologicznych</t>
  </si>
  <si>
    <t xml:space="preserve">1 x serweta na stolik instrumentarialny 150cm x 190cm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 – wymagania wysokie dla powierzchni krytycznej wyrobu. Gramatura materiału w polu krytycznym min. 78g/m2. </t>
  </si>
  <si>
    <t xml:space="preserve">1 x samoprzylepna taśma włókninowa rozm. 9cm x 25cm </t>
  </si>
  <si>
    <t>1 x serweta do zabiegów TUR 175/260cm x 210cm ze zintegrowanymi osłonami na kończyny dolne o dł. 125cm, ze zintegrowaną torbą na płyny z sitkiem i zaworem do podłączenia drenu oraz bezlateksową osłoną na palec, serweta dodatkowo posiada otwór w okolicy krocza o średnicy 5cm oraz samoprzylepny otwór nadłonowy o średnicy 8cm. Serweta operacyjna wykonana z laminatu 2-warstwowego (PP+PE). Poszczególne warstwy są połączone równomiernie techniką współwytłaczania. Osłony na kończyny wykonane z PE.</t>
  </si>
  <si>
    <t xml:space="preserve">Materiał obłożenia spełnia wymagania normy PN EN 13795: 2019 oraz AAMI PB70, poziom 3. Wytrzymałość na wypychanie na sucho/mokro 94/114 kPa dla całej powierzchni. Na opakowaniu zewnętrznym min. dwie etykiety samoprzylepne dla potrzeb dokumentacji zawierające nr katalogowy, LOT, datę ważności oraz dane producenta. Sterylizacja bezwonna EO, opakowanie folia-papier.       </t>
  </si>
  <si>
    <t>Zestaw do litotomii</t>
  </si>
  <si>
    <t>2 x ręcznik wysokochłonny 30cm x 40cm o gramaturze min. 63g/m2, wykonany ze wzmacnianej nitką poliestrową włókniny celulozowej</t>
  </si>
  <si>
    <t>1 x taśma samoprzylepna włókninowa o wymiarach 9cm x 50cm</t>
  </si>
  <si>
    <t>1 x serweta pod pacjenta 75cm x 120cm, z zakładką do sterylnej aplikacji, wykonana z laminatu dwuwarstwowego (włóknina polipropylenowa i folia polietylenowa) o łącznej gramaturze 57g/m2 (+/-0,5g/m2)</t>
  </si>
  <si>
    <t>1 x serweta do litotomii 175/260cm x 210cm z otworem na krocze 10cm x 15cm. otoczonym taśmą lepną, ze zintegrowanymi osłonami na kończyny dolne o dł. 125 cm, wykonana z laminatu dwuwarstwowego (włóknina polipropylenowa i folia polietylenowa) o łącznej gramaturze 57g/m2 (+/-0,5g/m2)</t>
  </si>
  <si>
    <t>Materiał obłożenia spełnia wymagania wysokie normy EN 13795:2019. Wytrzymałość materiału na wypychanie na sucho/mokro dla strefy krytycznej - min. 173/179kPa, zdolność absorpcji cieczy dla strefy krytycznej - min. 200ml/m2. Taśma mocująca w serwetach operacyjnych o szerokości 5cm, pokryta klejem przyjaznym dla skóry, zapewniającym pewne i bezpieczne mocowanie serwety podczas zabiegu, wyposażona w marginesy o szerokości 2cm, ułatwiające odklejanie papieru zabezpieczającego. Zestaw sterylizowany metodą bezwonną EO. Zestaw zapakowany w opakowanie papier-folia, posiada min. dwie etykiety samoprzylepne zawierające nr katalogowy, LOT, datę ważności, dane producenta. Na opakowaniu zaznaczony kierunek otwierania.</t>
  </si>
  <si>
    <t>Zestaw do cystoskopii</t>
  </si>
  <si>
    <t xml:space="preserve">1 x serweta na stolik instrumentarialny 120cm x 140cm (jako owinięcie zestawu) wykonana z lamiantu 2-warstwowego składającego się z ciemnozielonej hydrofilowej włókniny polipropylenowej i dwukolorowej (niebiesko-zielono/białej) folii polietylenowej. Poszczególne warstwy są połączone równomiernie przy użyciu techniki współwytłaczania. Materiał spełnia wymagania EN 13795: 2019 dla obłożeń chirurgicznych – wymagania wysokie dla powierzchni krytycznej wyrobu. Gramatura materiału w polu krytycznym min. 78g/m2. </t>
  </si>
  <si>
    <t>2 x osłony na kończyny dolne rozm. 75cm x 120cm</t>
  </si>
  <si>
    <t>1 x serweta do cystoskopii rozm. 90cm x 175cm z samoprzylepnym otworem w okolicy krocza rozm. 9cm x 15cm, umieszczonym centralnie. Obłożenie wykonane z laminatu 2-warstwowego (włóknina polipropylenowa + folia polietylenowa). Poszczególne warstwy są połączone równomiernie techniką współwytłaczania.</t>
  </si>
  <si>
    <t>Materiał obłożenia spełnia wymagania normy PN EN 13795: 2019 oraz AAMI PB70, poziom 3. Wytrzymałość na wypychanie na sucho/mokro 94/114kPa dla całej powierzchni. Na opakowaniu zewnętrznym min. dwie etykiety samoprzylepne dla potrzeb dokumentacji zawierające nr katalogowy, LOT, datę ważności oraz dane producenta. Sterylizacja bezwonna EO, opakowanie folia-papier.</t>
  </si>
  <si>
    <t xml:space="preserve">Mata na podłogę j.u, o dużej wchłanialności płynów (min. 4,5l wg ISO 22600) z możliwością przytwierdzenia do podłogi ( 4 przylepce w każdym roku). Skład włóknina PP hydrofilowa, włóknina bawełniania, folia antypoślizgowa PE. Łączna gramatura całkowita min 330 g/m2. Wymiar 81x121cm (+/- 1 cm). </t>
  </si>
  <si>
    <t>Dren do insuflacji z filtrem, jednorazowego użytku, sterylny w podwójnym sterylnym opakowaniu, przyłącze 15mm/22mm, dł.3 m (50szt./op.)</t>
  </si>
  <si>
    <t>Trokar laparoskopowy, jednorazowego użytku, sterylny. W komplecie gwóźdź plastikowy, bezostrzowy, ścięty obustronnie asymetrycznie w kształcie "wyrostka łokciowego' zapewniający maksymalne bezpieczeństwo podczas aplikacji jak również eliminuje konieczność szycia otrzewnej po wykonanym zabiegu. Gwóźdź oznaczony na kopułce średnicą oraz znacznikiem kierunkowym wskazującym właściwe położenie względem płaszcza trokara podczas łączenia i pracy. Płaszcz posiada tubus trokara ścięty pod kątem i wyposażony jest w jednokierunkowy gwint, transparentny o wym.5mmx96mm. Górna część płaszcza z możliwością odkręcenia celem usuniecią dużych zmian przez płaszcz, z oznaczeniem kolorystycznym w celu łatwej identyfikacji włąsciwego połózenia w trakcie ponownwego złożenia. Wyposażony w trójwarstwową uszczelkę zewnętrzną oraz uszczelka wewnętrzna w kształcie zastawki. Trokar wyposażony w zawór gazowy trójstopniowy insuflacja-stop-desuflacja (desuflacja bez konieczności odłączania drenu z gazem CO2). Produkt zapakowany w TYVEK (1 szt./op.)</t>
  </si>
  <si>
    <t>Trokar laparoskopowy, jednorazowego użytku, sterylny z wbudowaną auto redukcją 10/5mm. W komplecie gwóźdź plastikowy, bezostrzowy, ścięty obustronnie asymetrycznie w kształcie "wyrostka łokciowego' zapewniający maksymalne bezpieczeństwo podczas aplikacji jak również eliminuje konieczność szycia otrzewnej po wykonanym zabiegu. Gwóźdź oznaczony na kopułce średnicą oraz znacznikiem kierunkowym wskazującym właściwe położenie względem płaszcza trokara podczas łączenia i pracy. Płaszcz posiada tubus trokara ścięty pod kątem i wyposażony jest w jednokierunkowy gwint, transparentny o wym.10mmx96mm. Górna część płaszcza z możliwością odkręcenia celem usuniecią dużych zmian przez płaszcz, z oznaczeniem kolorystycznym w celu łatwej identyfikacji włąsciwego połózenia w trakcie ponownwego złożenia. Wyposażony w trójwarstwową uszczelkę zewnętrzną oraz uszczelka wewnętrzna w kształcie zastawki. Trokar wyposażony w zawór gazowy trójstopniowy insuflacja-stop-desuflacja (desuflacja bez konieczności odłączania drenu z gazem CO2). Produkt zapakowany w TYVEK (1 szt./op.)</t>
  </si>
  <si>
    <t>Trokar laparoskopowy, optyczny jednorazowego użytku, sterylny z wbudowaną autoredukcją 12/5mm. W komplecie gwóźdź plastikowy, bezostrzowy, ścięty obustronnie asymetrycznie w kształcie "wyrostka łokciowego' zapewniający maksymalne bezpieczeństwo podczas aplikacji jak również eliminuje konieczność szycia otrzewnej po wykonanym zabiegu. Gwóźdź oznaczony na kopułce średnicą oraz znacznikiem kierunkowym wskazującym właściwe położenie względem płaszcza trokara podczas łączenia i pracy. Płaszcz posiada tubus trokara ścięty pod kątem i wyposażony jest w jednokierunkowy gwint, transparentny o wym.12mmx96mm. Górna część płaszcza z możliwością odkręcenia celem usuniecią dużych zmian przez płaszcz, z oznaczeniem kolorystycznym w celu łatwej identyfikacji włąsciwego połózenia w trakcie ponownwego złożenia. Wyposażony w trójwarstwową uszczelkę zewnętrzną oraz uszczelka wewnętrzna w kształcie zastawki. Trokar wyposażony w zawór gazowy trójstopniowy insuflacja-stop-desuflacja (desuflacja bez konieczności odłączania drenu z gazem CO2). Produkt zapakowany w TYVEK (1 szt./op.)</t>
  </si>
  <si>
    <t>Przewód monopolarny, jednorazowego użytku, sterylny w podwójnym sterylnym opakowaniu, przyłącze 4mm, dł.4m (5 szt./op.)</t>
  </si>
  <si>
    <t>Laparoskopowy ewakuator dymu wraz z filtrem, sterylny, pasywny, dedykowany do zabiegów laparoskopowych, w tym onkologicznych, z użyciem zaawansowanych technik elektrochirurgicznego preparowania tkanek i zamykania naczyń, do użytku przy pracy z energią monopolarną, bipolarną, ultradźwiekami i laserem, przepływ na poziomie 8 l/min, przy ciśnieniu 15 mmHg, jednorazowego użytku, do podłączenia do trokara laparoskopowego za pomocą złącza LUER LOCK (25 szt. w op.) Ewakuator wyposażony w klips regulujący przepływ.</t>
  </si>
  <si>
    <t>Ssanie - płukanie, jednorazowego użytku, sterylne w podwójnym sterylnym opakowaniu, śr.kaniuli 5mm, dł.robocza 330mm, jedno plastikowe przyłącze do soli fizjologicznej, jedno przyłącze do zbiornika na treść odessaną, sterowanie rękojeścią w systemie trąbkowym z kolorystycznym zróżnicowaniem dla ssania i płukania. Kaniula w części dystalnej wyposażona w min.8 otworów. Kaniula matowana i anty-odblaskowa a w części dystalnej atraumatyczna. Rękojeść wyposażona w kanał roboczy do wprowadzenia elektrod monopolarnych (10 szt./op.)</t>
  </si>
  <si>
    <t>Tunel z włókniny polipropylenowej z trokami, jałowy o wymiarach 250 cm x 15 cm</t>
  </si>
  <si>
    <t>Prowadnica z PTFE. Jednorazowa, sterylna. Prowadnica pokryta powłoką PTFE. Długość 150cm z miękką końcówką prostą lub zakrzywioną.</t>
  </si>
  <si>
    <t>Prowadnica Lunderquista do PCNL. Sztywna prowadnica z atraumatyczną zagiętą końcówka w kształcie J lub prosta. Długość 850mm. Średnica 0,035"</t>
  </si>
  <si>
    <t>Prowadnica nitylonowa. Jednorazowa, sterylna. Prowadnica wykonana z nitinolowego rdzenia pokryta powłoką hydrofilną na całości. Długość 150cm z miękką końcówką prostą lub zakrzywioną.</t>
  </si>
  <si>
    <t>Prowadnica czarna z rdzeniem nitinolowy i powłoką hydrofilową na dystalnym końcu o dł. 5cm, odporna na zagięcia i złamania, ułatwiająca przejście przez wąskie fragmenty moczowodu. Zakończenie proste, giętki koniec dystalny oraz proksymalny. Długość 150cm, średnica 0.035". Produkt sterylny.</t>
  </si>
  <si>
    <t>Zestaw do nefrostomii bez rozszerzadeł. Sterylny. Skład zestawu: igła Chiba 18G skalowana co 1 cm, ze szlifem na końcu widocznym w USG, cewnik typu Pigtail z balonem 2-2,5ml , hydrożelowany na odcinku 9cm,  drut wiodący. CH8 oraz CH10</t>
  </si>
  <si>
    <t>Zestaw do nefrostomii wielostopniowej. Sterylny. Skład zestawu: igła Chiba 18G i 22G skalowane co 1 cm, ze szlifem na końcu widocznym w USG, cewnik typu J wykonany z materiału dwuwarstwowego innego niż poliuretan, drut wiodący kompatybilny z cewnikiem, zestaw rozszerzadeł dopasowany do rozmiaru cewnika, łącznik bezlateksowy do worka z mechanizmem obrotowym. Rozmiary CH10, 12CH.</t>
  </si>
  <si>
    <t>Zestaw do nefrostomii jednostopniowej o składzie: trokar 19G (1.1mm), koncówka igły o charakterystyczny, cewnik typu pigtail wykonany z materiału dwuwarstwowego innego niż poliuretan z pamięcią kształtu o długości 29cm, silikonowa szpulka mocująca kranik Luer-Lock; bezlateksowy łącznik/reduktor do worka na mocz wykonany z PCV z mechanizmem obrotowym, o długości całkowitej minimum 25cm, tulejka prostująca. Rozmiar cewnika CH8 i CH10. Zestaw sterylny jednorazowego użytku.</t>
  </si>
  <si>
    <t>Cewnik wymienny do nefrostomii. Sterylny cewnik 100% silikon do wymiennej nefrostomii centralnie otwarty z balonem. Rozmiary 10-20CH</t>
  </si>
  <si>
    <t xml:space="preserve">Cewnik wymienny do nefrostomii. Cewnik drenażowy typu pigtail, wykonany z materiału dwuwarstwowego innego niż poliuretan z pamięcią kształtu. Cewnik dostarczany w zestawie z bezlateksowym łącznikiem do worka na mocz z mechanizmem obrotowym oraz silikonową tulejką fiksującą. Długość 27 cm (wyjątek CH14: 30 cm). Rozmiary CH6 - CH14. </t>
  </si>
  <si>
    <t xml:space="preserve">Zestaw do drenażu nadłonowego. Skład zestawu: dwudrożny silikonowy cewnik z zakończeniem otwartym z integralnym balonem, rozmiar 10Ch, 12Ch, 14Ch kodowane kolorystycznie (10 Ch czarny, 12 Ch biały, 14 Ch zielony), długość 40 cm, pojemnośc balonu 3 ml dla 10 Ch, 5 ml dla 12/14 Ch, dwa przeciwległe oczka drenażowe, znaczniki na cewniku, metalowy trokar rozrywalny 12 cm, skalpel, silikonowa tulejka mocująca, zatyczka, samoprzylepny plaster mocujący. Wszystkie elementy zestawu zapakowane łącznie w jedno opakowanie folia-papier. Zestaw sterylny. </t>
  </si>
  <si>
    <t xml:space="preserve">Zestaw do drenażu nadłonowego - cystostomii. Skład zestawu: dwudrożny cewnik typu Foley wykonany z 100% silikonu CH12 oraz CH16, długość 40cm, z linią widoczną w RTG, z zastawką uszczelniającą balon, pojemność balonu 10ml dla CH12 oraz 15ml dla CH16; trokar z plastikową rozrywalną koszulką o średnicy wewnętrznej CH16 dla cewnika CH10 oraz CH20 dla cewnika CH16; skalpel. Zestaw sterylny, dostarczany w opakowaniu jednostkowym typu peel pouch. </t>
  </si>
  <si>
    <t>Cewnik moczowodowy typu Nelaton wykonana z materiału neoplex. Sterylna. Dostępne rozmiary: CH3, CH4, CH5, CH6, CH7, CH8, CH9. Z metalowym mandrynem lub poliestrowym do wyboru przez zamawiającego, z łącznikiem do strzykawki. Długość 70 cm, skalowana co 1 cm.</t>
  </si>
  <si>
    <t>Cewnik moczowody typu Couveilaire wykonana z materiału neoplex. Sterylna. Dostępne rozmiary: CH6, CH7, CH8. Z metalowym mandrynem lub poliestrowym do wyboru przez zamawiającego, z łącznikiem do strzykawki. Długość 70 cm, skalowana co 1 cm.</t>
  </si>
  <si>
    <t xml:space="preserve">Cewnik moczowodowy z zakończeniem Tiemann, wykonana z poliamidu, z jednym otworem drenażowym, dostarczany z zestawie z mandrynem poliestrowym oraz łącznikiem. Długość 74cm, skalowany co 1cm. Rozmiar: CH3/4/5/6/7/8. Produkt sterylny. </t>
  </si>
  <si>
    <t xml:space="preserve">Bezkońcówkowy ekstraktor złogów Dormia wykonany ze stopu niklu i tytanu, stosowany w całym układzie moczowym. Cztery zaokrąglone druty. Rozbieralna i ergonomiczna rękojeść. Długość 120cm. Rozmiar CH1.5 z koszykiem 9 mm lub CH2.2 z koszykiem 11mm - do wyboru. Produkt dostarczany z wodoodpornym złączem ułatwiającym prowadzanie ekstraktora. Przeznaczony do giętkiej, półsztywnej i sztywnej ureteroskopii. Produkt sterylny. </t>
  </si>
  <si>
    <t>Ekstraktor złogów wykonany ze stopu niklu i tytanu, stosowany w moczowodzie. Cztery helikalnie skręcone druty. Rozbieralna i ergonomiczna rękojeść. Długość 90cm. Rozmiar CH2.5 z koszykiem 12.5 mm, rozmiar CH3 z koszykiem 15 mm, rozmiar CH4 z koszykiem 15mm. Produkt sterylny.</t>
  </si>
  <si>
    <t xml:space="preserve">Nitinolowy ekstraktor złogów z otwarciem frontalnym, łączący właściwości koszyka i chwytaka. Stosowany w całym układzie moczowym, pozwala na pełne manewrowanie złogiem m.in. chwytanie, zmianę położenia, uwolnienie, usuwanie z dróg moczowych. Rozmiar CH1.5 i CH2, długość 120 cm, koszyczek 8-11 mm. Produkt posiada poliamidową powłokę ułatwiającą wprowadzanie oraz wzmocnioną poliestrem końcówkę dla zapewnienia trwałości. Ergonomiczna rękojeść z przesuwnym systemem otwarcia. Produkt sterylny.  </t>
  </si>
  <si>
    <t>Zestaw do cystoskopowego szynowania wewnętrznego moczowodu. W skład zestawu wchodzi: cewnik DJ wykonany z miękkiego poliuretanu w rozmiarach 4,8 Fr, 6Fr; 7Fr; lub 8Fr;  otwarty-otwarty lub otwarty-zamknięty, długości: 24-30 cm dla wersji O/O oraz 24-28 cm dla wersji O/Z - do wyboru przez Zamawiającego, prowadnica z powłoką teflonową 0.035" o długości 150 cm z nieruchomym rdzeniem, popychacz prosty długości 40 cm. Cewnik o potwierdzonej biokompatybilności do 3 miesięcy. Zestaw sterylny, dostarczany w opakowaniu jednostkowym typu peel pouch.</t>
  </si>
  <si>
    <t xml:space="preserve">Zestaw do cystoskopowego szynowania moczowodów. W skład zestawu wchodzi: cewnik wykonany z wysokiej klasy biokompatybilnego miękkiego poliuretanu, skalowany co 1cm z linią pozycjonującą bardzo dobrze widoczny w RTG, typ otwarty-otwarty i otwarty/zamknięty, popychacz prosty o dł. 43 cm, prowadnica z powłoką teflonową o dł. 150cm dla O/O oraz 100 cm dla O/Z. Rozmiary: CH4.8, CH6, CH7, długości: 22/24/26/28 cm - do wyboru.  Maksymalny czas stosowania do 6 miesięcy, potwierdzony przez producenta. </t>
  </si>
  <si>
    <t>Zestaw do szynowania wewnętrznego moczowodu, stosowany przy nowotworach TUMORSTENT. W skład zestawu wchodzi: cewnik DJ  wykonany z dwuwarstwowego materiału innego niż poliuretan z dodatkowym wzmocnieniem w postaci poliamidowej siateczki, z pamięcią kształtu, stent odpornym na kompresje zewnętrzną, bez otworów w części prostej, rozmiar CH7, prowadnica 0.035" dł. 150cm z nitinolowym rdzeniem hydrofilna na całej długości, popychacz sterowalny 40cm. Cewnik otwarty-otwarty długości 26 cm; 28 cm; 30 cm - do wyboru przez Zamawiającego. Cewnik wykonany z materiału biokompatybilnego, z maksymalnym czasem stosowania do 12 miesięcy potwierdzonym w oryginalnej instrukcji obsługi producenta. Produkt sterylny.</t>
  </si>
  <si>
    <t xml:space="preserve">Zestaw do szynowania moczowodów do URS 4.8CH. W skład zestawu wchodzi: cewnik wykonany z wysokiej klasy biokompatybilnego miękkiego poliuretanu, skalowany co 1 cm z linią pozycjonującą bardzo dobrze widoczny w RTG, otwarty-otwarty lub otwarty/zamknięty do wyboru, popychacz sterowalny o długości 83 cm, prowadnica typu Seldinger z powłoką teflonową o dł. 150 cm o średnicy dopasowanej do rozmiaru cewnika z ruchomym rdzeniem, zacisk. Dostępne długości: 24/26/28 cm. Maksymalny czas stosowania do 6 miesięcy, potwierdzony przez producenta. </t>
  </si>
  <si>
    <t>Zestaw do szynowania wewnętrznego moczowodu. W skład zestawu wchodzi: cewnik DJ wykonany z silikonu. Każdy stent jest dostarczany w zestawie z: popychaczem sterowalnym o dł. 40cm, prowadnicą z powłoką teflonową o śr. 0.035" dł. 150cm z nieruchomym rdzeniem. System otwarty-otwarty. Rozmiar cewnika CH6/7/8 dł. 24-30 cm. Cewnik wykonany z materiału biokompatybilnego, z maksymalnym czasem stosowania do 12 miesięcy potwierdzonym w oryginalnej instrukcji obsługi producenta. Produkt sterylny.</t>
  </si>
  <si>
    <t>Stent moczowodowy z pojedynczą pętlą. Skład zestawu: cewnik mono J wykonany z materiału dwuwarstwowego innego niż poliuretan z pamięcią kształtu o dł. 90cm, CH6/7/8, otwory drenażowe na pętli oraz części prostej, cewnik otwarty/zamknięty, prowadnica typu Seldinger z powłoką teflonową (PTFE) z nieruchomym rdzeniem dł. 150cm średnica 0.035", zacisk, łącznik do worka na mocz. Zestaw sterylny.</t>
  </si>
  <si>
    <t>Zestaw do szynowania moczowodów. Cewnik wykonany z materiału dwuwarstwowego, innego niż poliuretan, sztywny w środku, miękki na zewnątrz, z pamięcią kształtu. Każdy stent jest dostarczany w zestawie z popychaczem: prosty dla zestawu do URS o dł. 75cm oraz sterowalny dla zestawów cystoskopowych dł. 40cm, prowadnica z rdzeniem nitinolowym hydrofilna na całej długości o średnicy 0.035” dł. 150 cm. System otwarty/otwarty. Rozmiar: CH4.8, CH6, CH7. Długość: 24-28 cm. Cewnik wykonany z materiału biokompatybilnego, z maksymalnym czasem stosowania do 12 miesięcy potwierdzonym w oryginalnej instrukcji obsługi producenta. Produkt sterylny.</t>
  </si>
  <si>
    <t>Zestaw do szynowania moczowodów. Cewnik wykonany z materiału dwuwarstwowego, innego niż poliuretan, sztywny w środku, miękki na zewnątrz, z pamięcią kształtu. Każdy stent jest dostarczany w zestawie z popychaczem: prosty dla zestawu do URS o dł. 75cm oraz sterowalny dla zestawów cystoskopowych dł. 40cm, prowadnica z powłoką teflonową o średnicy 0.035” dł. 150 cm z nieruchomym rdzeniem. System otwarty/zamknięty. Rozmiar: CH4.8, CH6, CH7. Długość: 24-28 cm. Cewnik wykonany z materiału biokompatybilnego, z maksymalnym czasem stosowania do 12 miesięcy potwierdzonym w oryginalnej instrukcji obsługi producenta. Produkt sterylny.</t>
  </si>
  <si>
    <t>Zestaw do szynowania wewnętrznego moczowodu. W skład zestawu wchodzi: cewnik DJ wykonany z silikonu. Każdy stent jest dostarczany w zestawie z: popychaczem sterowalnym o dł. 40cm, prowadnicą z powłoką teflonową o śr. 0.035" dł. 150 cm z nieruchomym rdzeniem. System otwarty-zamknięty. Rozmiar cewnika CH6 dł. 24-28 cm, CH7 dł. 24-28 cm oraz CH8 dł. 26 -28 cm - do wyboru przez Zamawiającego. Cewnik wykonany z materiału biokompatybilnego, z maksymalnym czasem stosowania do 12 miesięcy potwierdzonym w oryginalnej instrukcji obsługi producenta. Produkt sterylny.</t>
  </si>
  <si>
    <t>Cewnik  urologiczny typ Couvelairea CH 08-24</t>
  </si>
  <si>
    <t>Cewnik do-pęcherzowy Nelaton - jednodrożny</t>
  </si>
  <si>
    <t>Cewnik Foley 3-drożny z balonem 30-50ml Rozmiary 18-24CH</t>
  </si>
  <si>
    <t xml:space="preserve">Cewnik okluzyjny moczowodu z nieprzepuszczalnego dla promieni RTG miękkiego poliuretanu, z rozłączalnym adapterem inflacyjnym. Rozmiar 5 Ch kompatybilny z prowadnicą 0.035. Balon bez lateksu o pojemności 1,5 ml. Możliwość ponownego umiejscowienia i napełnienia. </t>
  </si>
  <si>
    <t>Rozszerzadła moczowodowe koaksjalne dł. 48cm rozmiary 8/10F oraz 12/14F</t>
  </si>
  <si>
    <t>Koszulka dostępu moczowodowego pokryta hydrożelem wewnątrz i na zewnątrz kanału roboczego oraz na powierzchni dystalnego rozszerzadła, umieszczona w specjalnym aplikatorze ułatwiającym nawilżenie przed użyciem bez uszkodzenie powłoki hydrofilnej, z możliwością  wprowadzenia przy użyciu techniki Rapid Release (szybkiego zwalniania ) co eliminuje potrzebę stosowania drugiego prowadnika. Prowadnik utrzymuje stały dostęp do nerki a jednocześnie nie zajmuje kanału roboczego koszulki. Możliwość klasycznego zakładania koaksjalnego. Na końcu koszulki znajduje się pierścień widoczny w RTG – ułatwiający lokalizację koszulki. Wewnątrz mandrynu koszulki znajdują się 2 kanały w tym jeden zakończony w części dystalnej 3 otworami, umożliwiającymi podanie kontrastu z pozostawieniem prowadnicy w miejscu. Rozmiary 10-12CH, 12-14CH długości 28-45cm.</t>
  </si>
  <si>
    <t xml:space="preserve">Jednorazowy system zamknięty do ręcznej irygacji podczas zabiegów ureteroskopii z pompką o kształcie poduszeczki, zapewniający możliwość pracy przy wykorzystaniu dwóch przepływów: ciągły regulowany przez ciśnienie hydrostatyczne oraz wymuszony siłą przyłożoną. Linia posiada dwie zastawki antyzwrotny oraz przełącznik InLine Flow zapewniający pełną kontrolę irygacji. Maksymalna objętość bolusa 2,5-5 ml. Dostarczany w zestawie z dodatkową linią Luer Lock o dł. 60cm. Produkt sterylny. </t>
  </si>
  <si>
    <t>Cewnik typu Couvelier'a trójdrożny. Sterylny. Dostępne rozmiary: 18, 20, 22, 24 CH. Wykonany ze 100% silikonu pokrytego hydrożelem. Pojemności balonu 50 i 80 ml.</t>
  </si>
  <si>
    <t>Jednorazowy system płucząco - ssący do zabiegów laparoskopowych, końcówka wykonana  z włókna szklanego, z kanałem średnicy 5mm na całej długości . Długość robocza 35cm. Dreny 3m średnicy zewnętrznej 9,5mm a wewnętrznej 6,4mm.</t>
  </si>
  <si>
    <t xml:space="preserve">Cewnik trójdrożny typu Dufour, wykonany z 100% silikonu,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Pojemność balonu 50 ml. Rozmiar CH18-24, kodowany kolorystycznie. </t>
  </si>
  <si>
    <t xml:space="preserve">Cewnik trójdrożny typu Dufour, wykonany z 100% silikonu z powłoką hydrożelową ułatwiającą wprowadzanie,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Pojemność balonu 50 ml. Rozmiar CH18-24, kodowany kolorystycznie. </t>
  </si>
  <si>
    <t xml:space="preserve">Cewnik trójdrożny typu Dufour, wykonany z 100% silikonu z powłoką hydrożelową ułatwiającą wprowadzanie,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Pojemność balonu 80 ml. Rozmiar CH18-24, kodowany kolorystycznie. </t>
  </si>
  <si>
    <t xml:space="preserve">Cewnik dwudrożny typu Dufour, wykonany z 100% silikonu,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Pojemność balonu 50 ml. Rozmiar CH18-24, kodowany kolorystycznie. </t>
  </si>
  <si>
    <t xml:space="preserve">Cewnik dwudrożny z zakończeniem prostym, wykonany z 100% silikonu, długość 41cm, z atraumatyczą końcówką z dwoma otworami, o gładkiej powierzchni, z linią widoczną w RTG, z zastawką uszczelniającą balon. Stosowanie do 30 dni potwierdzone w oryginalnej instrukcji obsługi producenta. Pojemność balonu 10ml dla rozmiarów CH12/14, 15ml dla CH16-24. Rozmiar CH12-24, kodowany kolorystycznie. </t>
  </si>
  <si>
    <t xml:space="preserve">Cewnik dwudrożny z zakończeniem prostym, wykonany z 100% silikonu, długość 41cm, z atraumatyczą końcówką z dwoma otworami, o gładkiej powierzchni, z linią widoczną w RTG, z zastawką uszczelniającą balon. Stosowanie do 12 tygodni (84 dni) potwierdzone w oryginalnej instrukcji obsługi producenta. Cewnik dostarczany w zestawie strzykawka z 10% roztworem gliceryny. Pojemność balonu 10ml. Rozmiar CH12-22, kodowany kolorystycznie. </t>
  </si>
  <si>
    <t xml:space="preserve">Cewnik dwudrożny z zakończeniem prostym otwartym, z możliwością aplikacji po prowadnicy, wykonany z 100% silikonu, długość 40cm, z atraumatyczą końcówką z dodatkowymi dwoma otworami, o gładkiej powierzchni, z linią widoczną w RTG, z zastawką uszczelniającą balon. Stosowanie do 30 dni potwierdzone w oryginalnej instrukcji obsługi producenta. Pojemność balonu 10ml dla rozmiarów CH12/14, 15ml dla CH16-24. Rozmiar CH12-24, kodowany kolorystycznie. </t>
  </si>
  <si>
    <t>Cewnik foleya sterylny ze 100 % silikonu posiadający specjalną powłokę antyinfekcyjną obniżającą ryzyko tworzenia biofilmu. Powłoka zawierająca cząsteczki srebra, palladu i złota. Bezpieczny do uzytkowania do 90 dni. Długośc cewnika 40m. Rozmiary 10-24CH w zalezniośći od potrzeb zamawiającego</t>
  </si>
  <si>
    <t xml:space="preserve">Cewnik trójdrożny z zakończeniem prostym otwartym, stosowany przy pęcherzu jelitowym, wykonany z 100% silikonu, długość 42cm, z atraumatyczą końcówką, z czterema dodatkowymi otworami nad balonem i dwoma pod balonem, z linią widoczną w RTG, z zastawką uszczelniającą balon. Pojemność balonu 30ml. Rozmiar CH18-22, kodowany kolorystycznie. </t>
  </si>
  <si>
    <t xml:space="preserve">Cewnik dwudrożny z zakończeniem typu Tiemann do trudnego cewnikowania, wykonany z 100% silikonu, długość 40cm, z atraumatyczą zagiętą końcówką z jednym otworem, o gładkiej powierzchni, z linią widoczną w RTG, z zastawką uszczelniającą balon. Stosowanie do 30 dni potwierdzone w oryginalnej instrukcji obsługi producenta. Pojemność balonu 10ml dla rozmiarów CH12/14, 15ml dla CH16-24. Rozmiar CH12-24, kodowany kolorystycznie. </t>
  </si>
  <si>
    <t xml:space="preserve">Cewnik dwudrożny z zakończeniem prostym, powierzchnia rowkowana, wykonany z 100% silikonu, długość 40cm, z atraumatyczą końcówką z dwoma otworami, z linią widoczną w RTG, z zastawką uszczelniającą balon. Stosowanie do 30 dni potwierdzone w oryginalnej instrukcji obsługi producenta. Pojemność balonu 10ml dla rozmiarów CH12/14, 15ml dla CH16-24. Rozmiar CH12-24, kodowany kolorystycznie. </t>
  </si>
  <si>
    <t xml:space="preserve">Rozszerzadła do rutynowego rozszerzania cewki moczowej, wykonane z materiału neoplex, zakończone stożkową oliwką. Długość 34 cm. Rozmiary od CH6 do CH30. Produkt sterylny jednorazowego użytku. </t>
  </si>
  <si>
    <t xml:space="preserve">Igła cystoskopowa do iniekcji botoksu, w rozmiarze 22G 5CH, długość ostrza 4 mm z bezpiecznym ograicznikiem wkłucia, długość całkowita 35 cm oraz 70 cm. Ostrze posiada nasadkę ochronna, redukującą uszkodzenia kanału roboczego. Produkt wyposażony w adapter typu Touhy Borst blokujący igłę w cystoskopie i ułatawiający pozycjnowanie jej.  Do cystoskopu sztywnego i giętkiego. Produkt sterylny, jednorazowego użytku. </t>
  </si>
  <si>
    <t>Worek do zbiórki moczu w systemie zamkniętym z czasem stosowania do 7 dni, pojemność 2000 ml, miękki półprzezroczysty dren nie ulegający odkształceniom o długości 120 cm zakończony sztywnym, uniwersalnym łącznikem do cewnika, zawór spustowy przesuwny typu T, zawór antyzwrotny NRV, filtr hydrofobowy w przedniej ścianie worka, samouszczelniający się bezigłowy port do pobierania próbek (NFSP), worek z podwójnym zgrzewem, z wysoką dokładnością pomiaru,skalowany co 25 ml do 100 ml, a następnie co 100 ml do 2000 ml, tylna, biała ściana worka do wizualizacji poziomu i koloru moczu, zacisk drenu. Produkt jednorazowego użytku, sterylny.</t>
  </si>
  <si>
    <t>Worek do zbiórki moczu, jednorazowy, jałowy, poj. 2000 ml, skalowany,czas stosowania do 14 dni, wyposażony w bezigłowy Luer port do pobierania próbek moczu w schodkowym łączniku cewnikowym ze zdejmowalną zatyczką. Dren odporny na załamania dł. max 120 cm, na wlocie do worka zakończonym komorą kroplową ze zintegrowaną zastawką antyzwrotną; wyposażony w zacisk. Kranik odpływowy przesuwny typu T z zakładką do podwieszania. Worek zintegrowny z podwójnym wieszakiem. W przedniej ścianie worka hydrofobowy odpowietrzający filtr antybakteryjny. Pakowany pojedynczo.</t>
  </si>
  <si>
    <t xml:space="preserve">Worek do opróżniania worka na mocz z substancją wiążącą płyny w  żel (SAP) dedykowany do bezpiecznej utylizacji moczu u pacjentów onkologicznych, pojemność 2L, zastawka antyzwrotna, uniwersalny łącznik do kranika poprzecznego worka, regulowane podwieszenie, wzmocnione zgrzewy, szczegółowa skala co 25ml do 100ml, biała tylna ściana worka, zatyczka, do jednorazowego użytku.
</t>
  </si>
  <si>
    <t>Zatyczka do cewnika urologicznego</t>
  </si>
  <si>
    <t>Łącznik do worka na mocz rozmiary 3 - 8F oraz 9 - 12F Łączniki wykonane z lateksu, poliamidu, silikonu i ABS</t>
  </si>
  <si>
    <t>Worek do odpływu moczu o pojemności 4000 ml, przeznaczony do irygacji pooperacyjnej TURP/TURPB. Wyposażony w miękką gruszkę, zaciski suwakowe. Dren nie ulegający trwałym odkształceniom. Dren nie krótszy niż 120 cm. Zestaw wyposażony w bezigłowy port do pobierania próbek moczu umieszczony w łączniku eliminujący możliwość zakłucia się igłą oraz komorę kroplową. Worki wyposażone w zintegrowany wieszak.</t>
  </si>
  <si>
    <t xml:space="preserve">Jednorazowy system zamknięty do irygacji podczas zabiegów TURP/TURPB, zapewniający możliwość pracy przy wykorzystaniu przepływu ciągłego, regulowanego przez ciśnienie hydrostatyczne. Linia posiada dwie komory kroplowe zapewniające ciągły przepływ redukujący powstawanie pęcherzyków powietrza oraz zaparowanie komory, dwa ruchome zaciski kodowane kolorystycznie umożliwiające prace zarówno w polu sterylnym, jak i niesterylnym, lącznik do cewnika trójdrożnego. Linia wykonana z PVC, pozbawiona lateksu i DEHP w składzie. Produkt sterylny. </t>
  </si>
  <si>
    <t>Pompa do nożnej irygacji URS, zapewniająca możliwość pracy przy wykorzystaniu dwóch przepływów: ciągły regulowany przez ciśnienie hydrostatyczne oraz wymuszony siłą przyłożoną do pompy nożnej. Możliwość podania płynu po jednej kropli oraz irygacji przy maksymalnym zgięciu endoskopu. Maksymalna objętość bolusa 2,5 ml.  Produkt wielokrotnego użytku.</t>
  </si>
  <si>
    <t>Jednorazowy zestaw drenów kompatybilny z systemem irygacji nożnej. Skład zestawu: strzykawka trzyczęściowa Luer Lock 3 ml, dren długości ok. 250 cm oraz średnicy wewnętrznej równej 4,2 mm, zastawka antyzwrotna. Na lini drenu podłączeniowego do ureteroskopu przełącznik In-Line Flow. Produkt sterylny.</t>
  </si>
  <si>
    <t>Zestaw do szynowania wewnętrznego zwężeń moczowodu. W skład zestawu wchodzi: cewnik DJ wykonany z silikonu, rozmiar CH8 na pętlach oraz CH12 w części prostej, prowadnica 0.035" dł. 150 cm z nieruchomym rdzeniem, popychacz sterowalny 40cm. Cewnik otwarty-otwarty, długości 24- 30 cm, skok co 2 cm - do wyboru przez Zamawiającego. Cewnik wykonany z materiału biokompatybilnego, z maksymalnym czasem stosowania do 12 miesięcy potwierdzonym w oryginalnej instrukcji obsługi producenta. Produkt sterylny.</t>
  </si>
  <si>
    <t>Zestaw do szynowania wewnętrznego zwężeń moczowodu stosowany przy pieloplastyce. W skład zestawu wchodzi: cewnik DJ wykonany z silikonu, rozmiar: CH8 na pętlach oraz CH12 wzmocniona część prosta przy zwężęniu miedniczkowym moczowodu, prowadnica 0.035" o dł. 150cm z nieruchomym rdzeniem, popychacz sterowalny 40cm. Cewnik otwarty-otwarty, długości 26, 28, 30 cm - do wyboru przez Zamawiającego. Cewnik wykonany z materiału biokompatybilnego, z maksymalnym czasem stosowania do 12 miesięcy potwierdzonym w oryginalnej instrukcji obsługi producenta. Produkt sterylny.</t>
  </si>
  <si>
    <t>Cewniki dwudrożne typu Foley CH 12-22, poj. balonu 5-10 ml, wykonane z lateksu silikonowanego, sztywna zastawka kanału do napełniania balonu. Długość ok. 40 cm. Sterylizacja EtO</t>
  </si>
  <si>
    <t xml:space="preserve">Cewniki dwudrożne typu Foley CH 14-22, poj. balonu 30-50 ml, wykonane z lateksu silikonowanego, sztywna zastawka kanału do napełniania balonu. Długość ok. 40 cm. Sterylizacja EtO. </t>
  </si>
  <si>
    <t>Cewniki dwudrożne typu Foley CH 12-24, poj. balonu 5-10ml, wykonane z 100% silikonu, balon wykonany również z silikonu - pozbawiony lateksu w składzie. Sztywna zastawka kanału do napełniania balonu. Linia RTG na całej długości cewnika.</t>
  </si>
  <si>
    <t xml:space="preserve">Łącznik ruchomy z mechanizmem obrotowym Luer-Lock, uniwersalny adapter do worków na mocz. Produkt pozbawiony lateksy w składzie. Długość min. 25cm. </t>
  </si>
  <si>
    <t>Strzykawka 10 ml z 10% roztworem gliceryny. Sterylna.</t>
  </si>
  <si>
    <t xml:space="preserve">Zestaw ochronny urologiczno - ginekologiczy na stół operacyjny. Skład zestawu:
1. 5-cio warstwowa serweta ochronna na stół operacyjny, zintegrowana wielopunktowo,  samowygładzająca się, przeciwodleżynowa. Wykonana z włókniny polipropylenowej, wysokochłonnej warstwy środkowej z SAP i spodniej pełnobarierowej, matowej, teksturowanej folii polietylenowej. Rdzeń chłonny z wyraźnym pikowanym wzorem otoczony z każdej strony marginesami z nieprzeziernego laminatu. Chłonność 3750 – 4000 ml/m2, wymiary: 102 x 152cm.
2. Serweta do repozycjonowania i przenoszenia pacjenta wykonanej z 100% poliestru o gramaturze min. 80 g/m2 i wytrzymałości min. 220 kg (suchy i mokry). Wymiary 102x152 cm, kolor biały.
3. 2 x podkład chłonny w rozmiarze 60 x 90 cm +/- 3 cm, o gramaturze 53 g, wykonany z min. 3 warstw: miękkiej włókninowej warstwy wierzchniej, warstwy chłonnej składającej się z włókien celulozy, nieprzemakalnej warstwy spodniej wykonanej z polipropylenu. Rdzeń chłonny z wyraźnym pikowanym wzorem otoczony z każdej strony marginesami z nieprzeziernego laminatu. 
- Producent posiada wdrożony i certyfikowany system zarządzania jakością ISO 13485, ISO 9001 i ISO 14001.
- 16 zestawów w kartonie zbiorczym. </t>
  </si>
  <si>
    <t>5-cio warstwowa, dopasowana serweta ochronna na stół operacyjny, dedykowana m.in. do zabiegów urologicznych. Przeciwodleżynowa, wyposażona w elastyczną gumkę wokół krawędzi dla lepszego zamocowania do stołu operacyjnego, noszy, wózka do transportu pacjenta. Wykonana z włókniny polipropylenowej (10%), wysokochłonnej warstwy środkowej z SAP (69%) i spodniej pełnobarierowej, matowej, teksturowanej folii polietylenowej (21%) zabezpieczającej przed przesuwaniem się i ślizganiem podkładu po powierzchni. Rdzeń chłonny z wyraźnym pikowanym wzorem otoczony z każdej strony marginesami z nieprzeziernego laminatu. Elastyczna opaska wokół krawędzi zintegrowana z materiałem dla mocniejszego przylegania.  Chłonność min. 3750 – 4000 ml/m2, wymiary: 102 x 230cm (+/- 3 cm), gramatura podstawowa min. 230 g/m2 (+/- 10%). Producent posiada wdrożony i certyfikowany system zarządzania jakością ISO 13485, ISO 9001 i ISO 14001. Bezpieczne opakowanie podwójnie, pakowane w hermetyczny worek foliowy po 1 szt, 20 szt. w kartonie transportowym.</t>
  </si>
  <si>
    <t xml:space="preserve">Zestaw ochronny na stół operacyjny dedykowana m.in. do zabiegów urologicznych. Skład zestawu:
1. 5-cio warstwowa serweta ochronna na stół operacyjny, zintegrowana wielopunktowo,  samowygładzająca się, przeciwodleżynowa. Wykonana z włókniny polipropylenowej, wysokochłonnej warstwy środkowej z SAP i spodniej pełnobarierowej, matowej, teksturowanej folii polietylenowej. Rdzeń chłonny z wyraźnym pikowanym wzorem otoczony z każdej strony marginesami z nieprzeziernego laminatu. Chłonność min. 3750 – 4000 ml/m2, wymiary: 102 x 230cm (+/- 3 cm), gramatura podstawowa min. 230 g/m2 (+/- 10%).                                                                                                                 2. Serweta do repozycjonowania i przenoszenia pacjenta wykonanej z 100% poliestru o gramaturze min. 80 g/m2 i wytrzymałości min. 220 kg (suchy i mokry). Wymiary 102x152 cm, kolor biały.
3. 2x jednorazowa osłona na ramiona stołu operacyjnego, pełnobarierowa z dodatkowymi pasami mocującymi, wykonana z nieprzepuszczalnej folii polietylenowej i włókniny polipropylenowej typu spunbond o wymiarach 72,5 x 33,5 cm. Pasy mocujące wyposażone w dwa rzepy. 
- Producent posiada wdrożony i certyfikowany system zarządzania jakością ISO 13485, ISO 9001 i ISO 14001.
- 16 zestawów w kartonie zbiorczym. </t>
  </si>
  <si>
    <t xml:space="preserve">Podkład chłonny, niesterylny, oddychający, min. 4. warstwowy, przeznaczony do absorbcji płynów ustrojowych, do szerokiego zastosowania na blokach operacyjnych oraz oddziałach, w tym urologia. Wykonany z trwale zintegrowana na całej powierzchni warstwy zewnętrznej wykonanej z miękkiej włókniny typu spun-lace,  warstwy środkowej wykonanej z superchłonnego polimeru i Airlaid, warstwa spodnia pełnobarierowa, oddychająca antypoślizgowa wykonana z połączenia polietylenu z włókniną. Rdzeń chłonny z marginesami uszczelniającymi z każdej strony, zabezpieczającymi przed wyciekaniem płynów. Pochłania zapach i zawilgoć, zapewniając suchą w dotyku powierzchnię w ciągu kilku minut. Średni rozmiar 76 x 91 +/- 2 cm, średnia chłonność 1900 ml wg. ISO 11948-1. Posiadają zdolność do wielokrotnego pochłaniania płynów, nie przeciekają. Producent posiada wdrożony i certyfikowany system zarządzania jakością ISO 13485, ISO 9001 i ISO 14001. Pakowany po 10 szt. w opakowaniu foliowym (6 toreb po 10 szt. w kartonie). </t>
  </si>
  <si>
    <t xml:space="preserve">Podkład chłonny, niesterylny, oddychający, min. 4. warstwowy, przeznaczony do absorbcji płynów ustrojowych, do szerokiego zastosowania na blokach operacyjnych oraz oddziałach, w tym urologia. Wykonany z trwale zintegrowana na całej powierzchni warstwy zewnętrznej wykonanej z miękkiej włókniny typu spun-lace,  warstwy środkowej wykonanej z superchłonnego polimeru i Airlaid, warstwa spodnia pełnobarierowa, oddychająca antypoślizgowa wykonana z połączenia polietylenu z włókniną. Rdzeń chłonny z marginesami uszczelniającymi z każdej strony, zabezpieczającymi przed wyciekaniem płynów. Pochłania zapach i zawilgoć, zapewniając suchą w dotyku powierzchnię w ciągu kilku minut. Zatrzymuje drobnoustroje i leki, zamyka w rdzeniu chłonnym ponad 95% MRSA w badaniach niezależnych, oddychający (WVTR min. 3600 g/m2/24godz). Średni rozmiar 60 x 90 +/- 2 cm, średnia chłonność 1900 ml wg. ISO 11948-1. Posiadają zdolność do wielokrotnego pochłaniania płynów, nie przeciekają. Producent posiada wdrożony i certyfikowany system zarządzania jakością ISO 13485, ISO 9001 i ISO 14001. Pakowany po 10 szt. w opakowaniu foliowym. </t>
  </si>
  <si>
    <t>Podkład chłonny, niesterylny, oddychający, przeciwodleżynowy, przeznaczony do absorbcji płynów ustrojowych, do szerokiego zastosowania na blokach operacyjnych oraz oddziałach, w tym urologia. Warstwa zewnętrzna trwale zintegrowana na całej powierzchni min. 4-warstwowy, przeciwodleżynowy, oddychający, Nie rozwarstwia się, nie pęcznieje i nie przywiera do skóry gdy jest mokra. Miękka, włókninowa warstwa zewnętrzna pomaga redukować nacisk na skórę. Superabsorbująca warstwa środkowa z wkładem żelowym, pozostająca sucha na powierzchni po zaabsorbowaniu płynów, zatrzymująca drobnoustroje i leki. Rdzeń chłonny z marginesami uszczelniającymi z każdej strony, zabezpieczającymi przed wyciekaniem płynów. Pochłaniają zapach i zawilgoć, zapewniając suchą w dotyku powierzchnię w ciągu kilku minut. Posiadają zdolność do wielokrotnego pochłaniania płynów. Średni rozmiar 210 x 80 cm, średnia chłonność 5300 ml wg. ISO 11948-1. Oddychająca, pełnobarierowa, antypoślizgowa warstwa spodnia (zielony kolor nadruku części spodniej). Nadaje się do repozycjonowania pacjenta, obracania go i unoszenia (średnia wytrzymałość 150 kg), Producent posiada wdrożony i certyfikowany system zarządzania jakością ISO 13485, ISO 9001 i ISO 14001. Pakowany po 30 szt. (6 toreb po 5 szt.).</t>
  </si>
  <si>
    <t xml:space="preserve">Jednorazowy, biały koc do przykrycia pacjenta z możliwością podgrzania do 60 stopni wykonany z włókniny polipropylenowej o gramaturze 28g/m2 (warstwa zewnętrzna) i poliestrowego wypełnienia o gramaturze 88g/m2, z przeszyciami na całej powierzchni zapobiegającymi przemieszczanie się elementów warstw. Szwy zgrzewane ultradźwiękowo. Rozmiar 110x210 cm. I klasa palności, niepylący (pylenie ≤1,9log10). Produkt higieniczny o podwyższonej czystości mikrobiologicznej. Producent spełnia wymogi Systemu Zarządzania Jakością dla Wyrobów Medycznych ISO 13485 oraz normy środowiskowej ISO14001 potwierdzone certyfikatami. Próżniowe opakowanie jednostkowe </t>
  </si>
  <si>
    <t>Mata podłogowa umożliwiająca wchłanianie dużej  ilości  płynów (około 7 l – ok. 33l/m²) spływających na podłogę w czasie zabiegów operacyjnych,  chłonąca zarówno od góry jak i od spodu,  rozmiar min. 75 x 38 cm z marginesami 3cm +/- 0,5cm, które ułatwiają usunięcie maty po zaabsorbowaniu płynów. Budowa maty wielowarstwowa- z zewnątrz polipropylen Spunbond  zintegrowany z rdzeniem   z  wysokochłonnego polimeru i puchu celulozowego. Maty pakowane jednostkowo w folię i zbiorczo w karton  50szt</t>
  </si>
  <si>
    <r>
      <t>Giętki ureteroskop jednorazowego użytku do współpracy z włóknem laserowym, zapewniający dostęp do górnego odcinka układu moczowego. Parametry: pole widzenia 100⁰, średnica dystalna 7.4 Fr, średnica zewnętrzna trzonu endoskopu 8,6 Fr, kanał roboczy 3.6 Fr, kąt odchylenia końcówki 275⁰ w górę i w dół z pustym kanałem roboczym - 274⁰ z włóknem laserowym, trójnik umożliwiający wprowadzenie narzędzi do kanału roboczego z jednoczesnym podłączeniem płynu irygacyjnego, całkowita długość 905 mm, długość robocza 670 mm,  średnica pętli w części dystalnej 20 mm; waga endoskopu &lt;185 gram (+/- 10%). (</t>
    </r>
    <r>
      <rPr>
        <b/>
        <sz val="9"/>
        <rFont val="Cambria"/>
        <family val="1"/>
        <charset val="238"/>
      </rPr>
      <t xml:space="preserve">Kamera wbudowana w końcówkę URS. Ostrość obrazu ustawiana automatycznie. </t>
    </r>
  </si>
  <si>
    <t>Ilość podstawowa (j.m.)</t>
  </si>
  <si>
    <t>Cena oferowanego op. netto (zł)</t>
  </si>
  <si>
    <t>VAT (%)</t>
  </si>
  <si>
    <t>EAN op. handlowego (jeśli dotyczy)</t>
  </si>
  <si>
    <t>Wartość netto - ilość podstawowa (zł)</t>
  </si>
  <si>
    <t>Wartość brutto - ilość podstawowa (zł)</t>
  </si>
  <si>
    <t>Wartość netto - prawo opcji (zł)</t>
  </si>
  <si>
    <t>Wartość brutto - prawo opcji (zł)</t>
  </si>
  <si>
    <t>Wielkość oferowanego op. handlowego (zgodnie ze sposobem fakturowania)</t>
  </si>
  <si>
    <t>Ilość oferowanych op. - podstawowa</t>
  </si>
  <si>
    <t>Ilość oferowanych op. - prawo opcji</t>
  </si>
  <si>
    <t>4.</t>
  </si>
  <si>
    <t>5.</t>
  </si>
  <si>
    <t>6.</t>
  </si>
  <si>
    <t>7.</t>
  </si>
  <si>
    <t>8.</t>
  </si>
  <si>
    <t>9.</t>
  </si>
  <si>
    <t xml:space="preserve">szt. </t>
  </si>
  <si>
    <t>10.</t>
  </si>
  <si>
    <t>11.</t>
  </si>
  <si>
    <t>Sterylne, jednorazowe urządzenie do obrzezania, urządzenie automatycznie tnie i zszywa staplerem. Stapler z szywkami bez łączenia silikonem. Urządzenie w kształcie pistoletowym umożliwiające pracę jedną ręką. Dostępne rozmiary 21mm, 26mm, 30mm i 36mm w zależności od potrzeb zamawiającego. W zestawie z urządzeniem 2 sterylne plastikowe opaski zaciskowe używane podczas zabiegu.</t>
  </si>
  <si>
    <t>Zestaw narzędzi i akcesoriów laparoskopowych, jednorazowego użytku dedykowanych do specjalistycznych procedur urologicznych. Zestaw dostarczany w formie sterylnej gdzie poszczególne narzędzia i akcesoria znajdują się na specjalnej tacy wykonanej z tworzywa sztucznego bez dodatkowych opakowań zewnętrznych dla poszczególnych narzędzi. W skład zestawu wchodzi:
1) Nożyczki monopolarne typu Metzenbaum, obrotowe, zakrzywione, tępo-tępe, w pełni zaizolowane, obie bransze ruchome, rękojeść ze złączem HF, bez blokady, kodowanie kolorystyczne dla łatwej identyfikacji narzędzia, dł.bransz 17mm, śr.5mm, dł.robocza 330mm x 1 szt.;
2) Grasper monopolarny , obrotowy, prosty, obie bransze ruchome, okienkowe z ząbkami, rękojeść ze złączem HF, z blokadą na palec wskazujący, kodowanie kolorystyczne dla łatwej identyfikacji narzędzia, dł.bransz 21mm, śr.5mm, dł.robocza 330mm x 1 szt.;
3) Grasper monopolarny Rat Tooth, obrotowy, prosty, obie bransze ruchome, bransze poprzecznie fakturowane na całej dlugości zakończone zębami 2x2, rękojeść ze złączem HF, z blokadą na palec wskazujący, kodowanie kolorystyczne dla łatwej identyfikacji narzędzia, dł.bransz 21mm, śr.5mm, dł.robocza 330mm x 1 szt.;
4) Oddymiacz pasywny, z filtrem dedykowanym do zabiegów laparoskopowych przy użyciu energii monopolarnej, bipolarnej, lasera. Wyposażony w sterowanie przesuwne przepływem, podłączenie do płaszcza trokara na luer-lock, przepływ 9l/min. x 1 szt.
5) rzewód monopolarny kompatybilny oferowanymi narzędziami oraz wtykiem do diatermii o śr.4mm, dł. 4,5m x 1 szt. 
6) Taca z tworzywa sztucznego posiadająca sterylne narzędzia i akcesoria z poz.1-5, wymiary: 480x250x50 x 1 szt.</t>
  </si>
  <si>
    <t>Proteza jądra - sterylny, apirogenny, pełny implant z elastomeru niskiej twardości silikonu; wypełnienie substancją stałą, elastyczną , nierozlewającą się i nie wyciekającą podczas nakłucia; rozmiar S,M,L, XL.</t>
  </si>
  <si>
    <t>Fartuch izolacyjny spełniający wymagania Dyrektywy 93/42/EWG zgodnie z klasą I, posiadający elastyczny mankiet z gumką, z paskami do wiązania i górnym tylnym rzepem przy szyi. Dodatkowo spełniający dyrektywy o środkach ochrony indywidualnej (89/686/EWG) posiadający badania na wydajność bariery przed płynami - poziom 2 (AAMI), oddziaływanie na wnikanie wody na poziomie - 0,1g, test na ciśnienie hydrostatyczne - 53,9cm/H2O, przechodzenie bakterii- krew zawierająca MRSA@1psi-0cfu, kontakt z krwią @1psi-&lt;2%,   badania na sucho dla Bacillus subtilis (Podobny rodz. dla MRSA) - redukcja 1.1/na 1000. Przeznaczony również do kontaktu z lekami do chemioterapii potwierdzone wynikami badań dla parametrów jako minimalnych do wglądu na żądanie Zamawiającego : zmierzony czas przebicia min, 240 min.(klasa 6 odporności na przenikamie) w zakresie minimum dla: Cyclophosphamide 20mg/ml, Doxorubicyna 2mg/ml, Cispatyna 1mg/ml. Wyrób medyczny wg Dyrektywy 2007/47/WE, rozmiar uniwersalny.</t>
  </si>
  <si>
    <t>Fartuch przeznaczony do operacji urologicznych. Wykonany z następujących materiałów:
- górna część fartucha (powyżej piersi) – bawełnopodobna, hydrofobowa, paroprzepuszczalna włóknina spunlace o gramaturze 68 g/m2
- rękawy – nieprzemakalny, chłonny laminat dwuwarstwowy od wewnątrz, oraz folia PE na zewnątrz rękawy połączone z korpusem szwami tradycyjnymi , 2/3 długości klejone, 1/3 szwy tradycyjne,
- mankiety wykonane z poliestru, długość mankietów 8 cm (+/- 1 cm)
- pozostałe części fartucha, wykonane z nieprzemakalnej foli PE o grubości 50 mikronów (gramatura 48 g/m2) - połączenie włókniny z folią: szwy tradycyjne, na szerokości klatki piersiowej szew tradycyjny zabezpieczony dodatkowo samoprzylepną taśmą foliową od  wewnątrz.
Fartuch zabezpiecza kończyny dolne operatora przed zamoczeniem, szczególnie w pozycji siedzącej, w przedniej części posiada kontrafałdy oraz zabezpiecza górną część pleców operującego, w tylnej części fartuch posiada zapięcie typu rzep oraz dwa troki wykonane z foli PE. Fartuch dodatkowo owinięty w papier krepowy, pakowany razem z ręcznikiem do wycierania rąk. Rozmiar fartucha: 150cm (+/-5cm) Na zewnętrznym opakowaniu dwie etykiety samoprzylepne dla potrzeb dokumentacji zawierające nr katalogowy, LOT, datę ważności oraz dane producenta. Fartuch zgodny z normą PN EN 13795 wymagania wysokie. Sterylizacja EO, opakowanie folia-papier.</t>
  </si>
  <si>
    <t>1x Serweta na stolik narzędziowy wzmocniona 150x190cm 
1x serweta na stolik Mayo wzmocniony rozkładany teleskopowo 80x145cm 
1x Serweta chirurgiczna do zabiegów brzuszno-kroczowych o wymiarach 180/250x320 cm zintegrowana z ekranem anestezjologicznym i nogawicami, posiada samoprzylepny otwór w okolicach jamy brzusznej o wymiarach 32x28 cm, otoczony warstwą chłonną .Obłożenie jest wyposażone w organizatory przewodów. i cztery zintegrowane kieszenie po bokach. 
2x Serweta samoprzylepna 50x50 
1x worek na przewody jednokomorowy 43x38 cm 
50x Kompres gazowy 10x10cm (17N, 12W,RTG, biały) – wiązany po 5 szt. 
6x Tupfer okrągły gazowy, 47x40cm (20N,12W, biały)
2x taśma przylepna 10x50cm 
1x Serweta chirurgiczna po praniu wstępnym (20N,6W) ze znacznikiem chip oraz pętlą, zielona- warunek konieczny w roz. 45x45cm
1x Miska plastikowa ze stopniowaniem 9,2x5,3cm  250ml niebieska 
1x Miska plastikowa ze stopniowaniem 11,5x6cm 500ml transparentna 
1x taca plastikowa niebieska 24,5x14cm o wysokości 5 cm niebieska 
1x - Igła Veresa 120 mm, skośne ostrze zabezpieczone owalnym  wysuniętym tępym  grotem, automatycznie chowanym przy ekspozycji ostrza – 1 szt.
1x zestaw do insuflacji z filtrem o pojemności 30l/min ze średnicą wewnętrzna rury 18/6,00 CH/mm, 300 cm 
1x Kleszczyki do mycia pola 24 cm niebieskie 
1x pojemnik na igły dla 20 szt. czerwony, przylepny</t>
  </si>
  <si>
    <t>1x igła kulkowa do irygacji 14,5=2,00 G/mm zakończona oliwką
1x płyn do odparowywania optyki 6ml z gąbką 
2x osłona na kamerę, rozkładana teleskopowo 18x244cm 
2x Strzykawka 100ml, trzyczęściowa.
1x Fartuch typu Spunlaced roz. L niewzmocniony 130cm
3x Fartuch typu Spunlaced roz. XXLL niewzmocniony 170 cm
Sterylny pełno ochronny fartuch chirurgiczny ,wykonany w całości z włókniny bawełnopodobnej typu Spunlaced o następujących parametrach: gramatura min. 72 g/ m,² wytrzymałość na rozrywanie - sucho/ mokro min. 230/180 kPa , czystość biologiczna ≤ 300 CFU/100 cm² na całej powierzchni, nieprzemakalność min. 80 cm H2O , u góry z tyłu  zapinany na rzep, rękawy wykończone elastycznym poliestrowym  mankietem o długości min  8 cm, z graficznym oznaczeniem rozmiaru na fartuchu , troki  powinny być złączone kartonikiem, fartuch powinien być złożony  w taki  sposób aby umożliwić  aplikację fartucha  z zachowaniem sterylności zarówno z przodu jak i z tyłu przez osobę zakładającą. Zestawy zgodne z EN13795: 2019, serwety w zakresie parametrów podwyższonej funkcjonalności. Serwety 2-warstwowe na całej powierzchni PP+PE (bez wiskozy) o gramaturze min.55 g/m2 i chłonności włókniny badanej wg EN ISO 9073-6: 156 ml/m2. W miejscu padów chłonnych gramatura min. 110 g/m2 i chłonność  włókniny badanej wg EN ISO 9073-6: min. 386 ml/m2 .worek foliowy + karton. Każdy zestaw powinien posiadać kartę informacyjną ze składem zestawu oraz min. 2 naklejki z LOT, REF, datą ważności. Wymaga się certyfikatu walidacji procesu sterylizacji wydanego przez zewnętrzną jednostkę. Klasa palności PIERWSZA 16 CFR 1610  (raport z badań). Karta katalogowa wystawiona przez producenta lub dystrybutora, karta danych technicznych wystawiona przez producenta.</t>
  </si>
  <si>
    <t>1x Serweta na stolik narzędziowy wzmocniona 150x190cm
1x Serweta samoprzylepna 300x170cm z padem wzmocnionym 50x75cm i warstwą przylepną o długości min. 90 cm.
2x Serweta samoprzylepna 120x75cm z padem wzmocnienia 120x50cm oraz wbudowaną zintegrowaną kieszenią na narzędzia 
1x Serweta samoprzylepna 200x200cm z padem wzmocnionym 60x50cm i warstwą przylepną o długości 100 cm
1x worek na przewody dwukomorowy 43x38 cm
1x serweta na stolik Mayo wzmocniony składany teleskopowo 80x145cm
40x Kompres gazowy 10x10cm (17N, 12W,RTG, biały) – wiązany po 5 szt.
6x Tupfer okrągły gazowy, 47x40cm (20N,12W , biały)
2x taśma przylepna 10x50cm 
1x uchwyt na przewody 2,5x14cm 
5x Serweta chirurgiczna po praniu wstępnym (20N,6W) ze znacznikiem chip oraz pętlą, zielona- warunek konieczny w roz. 45x45cm
1x Miska plastikowa ze stopniowaniem 11,5x6cm 500ml transparentna
1x Kleszczyki do mycia pola 24 cm niebieskie 
1x Fartuch typu Spunlaced roz.  L niewzmocniony 130cm
2x Fartuch typu Spunlaced roz. XXLL niewzmocniony 170 cm</t>
  </si>
  <si>
    <t>Sterylny pełno ochronny fartuch chirurgiczny ,wykonany w całości z włókniny bawełnopodobnej typu Spunlaced o następujących parametrach: gramatura min. 72g/ m,² wytrzymałość na rozrywanie - sucho/ mokro min. 230/180 kPa , czystość biologiczna ≤ 300 CFU/100 cm² na całej powierzchni, nieprzemakalność min. 80 cm H2O , u góry z tyłu  zapinany na rzep, rękawy wykończone elastycznym poliestrowym  mankietem o długości min  8 cm, z graficznym oznaczeniem rozmiaru na fartuchu , troki  powinny być złączone kartonikiem, fartuch powinien być złożony  w taki  sposób aby umożliwić  aplikację fartucha  z zachowaniem sterylności zarówno z przodu jak i z tyłu przez osobę zakładającą.
Zestawy zgodne z EN13795: 2019, serwety w zakresie parametrów podwyższonej funkcjonalności. Serwety 2-warstwowe na całej powierzchni PP+PE o gramaturze min.55 g/m2 i chłonności włókniny badanej wg EN ISO 9073-6: 156 ml/m2. W miejscu padów chłonnych gramatura min. 130 g/m2 i chłonność  włókniny badanej wg EN ISO 9073-6: min. 386 ml/m2 .worek foliowy + karton. Każdy zestaw powinien posiadać kartę informacyjną ze składem zestawu oraz min. 2 naklejki z LOT, REF, datą ważności. Wymaga się certyfikatu walidacji procesu sterylizacji wydanego przez zewnętrzną jednostkę.
Klasa palności PIERWSZA 16 CFR 1610  (raport z badań).
Karta katalogowa wystawiona przez producenta lub dystrybutora, karta danych technicznych wystawiona przez producenta.</t>
  </si>
  <si>
    <t xml:space="preserve">	Cyfrowy, wielorazowy ureterorenoskop giętki o ograniczonym czasie prac do 21 godzin. Długość robocza min. 670 mm, maksymalna średnica zewnętrzna części roboczej Ø 2,8 mm, średnica zewnętrzna części dystalnej F 7,5. Średnica kanału roboczego Ø 1,2 mm, pole widzenia 110°, głębia ostrości 2-50 mm, wygięcie części dystalnej 270° góra i 270° dół. Możliwość sterylizacji plazmowej oraz EO. W zestawie jednorazowy dren zakończony dwiema, elastycznymi końcówkami płuczącymi z kolcami do worków. Zestaw wyposażony w cylindryczną komorę z anty-zwrotną uszczelką pozwalającą manualnie wytworzyć większe ciśnienie w drenie oraz zakończony podwójnym portem podłączonym do drenu złączem typu Luer-Lock.  Port obraca się  o 360˚, zawiera jedno wyjście z uszczelką typu Touhy-Borst umożliwiającą umieszczenie włókna lasera i zapobiegającą wyciekowi oraz drugie wyjście umożliwiające podanie kontrastu. Wyjście podłączeniowe do drenu oraz wyjście na wprowadzenie narzędzi z wbudowanymi kranikami dwudrożnymi. 
System kompatybilny z oferowanym endoskopem. </t>
  </si>
  <si>
    <t>Zamawiający wymaga uzyczenia endoskopu kompatybilnego z cyfrowym ureterorenoskopem.</t>
  </si>
  <si>
    <t>Koszulka dostępu moczowodowego z powłoką hydrofilną do wytwarzania kanału w trakcie endoskopowych zabiegów urolgicznych .Koszulka klasyczna luc umożliwiająca wprowadzenie przy użyciu techniki Rapid Reflease(szybkiego zwalniania )co eliminuje potrzebę stosowania drugiego prowadnika . Rozmiary: 9,5Fr, 10,7Fr,,12Fr, 14,0Fr,długość28-55cm.</t>
  </si>
  <si>
    <t>Zestaw do szynowania wewnętrznego moczowodów 6.0 Fr, długość 26 cm. Skład zestawu: cewnik PIGTAIL podwójnie zagięty otwarty-otwarty, średnica pętli pęcherzowej 2 cm, prowadnik hydrofilny0.038" o dł. 145 cm, popychacz dł. co najmniej 50 cm (umożliwiający sterowanie cewnikiem po wyjęciu drutu); system blokujący. Możliwość utrzymania w moczowodzie co najmniej 6 miesięcy. Zestaw jednorazowy, pakowany łącznie.</t>
  </si>
  <si>
    <t xml:space="preserve">Ureteroskopowy system irygacyjny służący do kontrolowanej ręcznej irygacji w trakcie endoskopii zawierający pompkę w kształcie walca. </t>
  </si>
  <si>
    <t>Zestaw rozszerzacza cewki moczowej S-Curve, posiadający powłokę hydrofilną. Zestaw zawiera 7 rozszerzaczy o rozmiarach od 8.0 - 20.0 Fr. Długość 37 cm z bocznym otworem drenującym.</t>
  </si>
  <si>
    <t>Dwufunkcyjny prowadnik z rdzeniem nitinolowym posiadający na każdym z końców zdatne do użytku giętki końcówki, jedną prostą, jedną pod kątem. Rozmiar 0,035 cala lub 0,038, długość 150 cm.</t>
  </si>
  <si>
    <t>Nitinolowy koszyk do przechwytywania i wydobywania złogów z moczowodu. Konstrukcja koszyka umożliwia chwytanie, zmianę położenia, zwolnienie lub usuwanie złogów w nerce lub moczowodzie. Rozmiar 1,7 lub 2,2 FR, długości min. 115 cm, rozmiar koszyka 8 mm lub 11 mm.</t>
  </si>
  <si>
    <t>Nitinolowy koszyk do przechwytywania i wydobywania złogów w kształcie parasolki/chochli o rozmiarach 2.8 FR, długości min. 115 cm, rozmiar koszyka 6-8 mm.</t>
  </si>
  <si>
    <t>Przenośna mata na podłogę o dużej chłonności płynów (3 l/m²) rozmiar 71x182 cm /±1. Budowa maty wielowarstwowa, wierzchnia warstwa hydrofilowa o trwałej niestrzępiącej się konstrukcji, wewnętrzna warstwa celulozowo poliestrowa o wysokiej chłonności ,foliowy spód nieprzemakalny, antyposlizgowy zapobiegający ślizganiu się produktu po mokrej podłodze. Pakowana indywidualnie w folię i w opakowanie zbiorcze po 8 szt.</t>
  </si>
  <si>
    <t>Przenośna mata na podłogę o dużej chłonności płynów (3 l/m²) rozmiar 71x142 cm /±1. Budowa maty wielowarstwowa, wierzchnia warstwa hydrofilowa o trwałej niestrzępiącej się konstrukcji, wewnętrzna warstwa celulozowo poliestrowa o wysokiej chłonności, foliowy spód nieprzemakalny, antyposlizgowy zapobiegający ślizganiu się produktu po mokrej podłodze. Pakowana indywidualnie w folię i w opakowanie zbiorcze po 10 szt.</t>
  </si>
  <si>
    <t>Zestaw endoskopowy TUR/Urs. 1x Serweta na stolik narzędziowy 140x190 cm z folii PE 50 μ ze wzmocnieniem w części centralnej. 1x Fartuch chirurgiczny z włókniny polipropylenowej SMMMS o gramaturze max. 35 g/m2, rękawy fartucha klejone w obszarze krytycznym, zakończone elastycznym mankietem, krój prosty, tyłu zapinany na rzep o długości 17 cm, odporny na penetracje płynów min. 46 cmH2O, XL 130 cm. 1x Fartuch chirurgiczny z włókniny polipropylenowej SMMMS o gramaturze max. 35 g/m2, wzmocniony PE, rękawy fartucha klejone w obszarze krytycznym, zakończone elastycznym mankietem, krój prosty, tyłu zapinany na rzep o d. 1x Uchwyt na przewody typu rzep 2,5x14 cmługości 17cm, odporny na penetracje płynów w obszarze krytycznym min. 175 cmH2O, XL 140 cm. 2x Ręcznik chłonny 30x40 ±1 cm. 2x Osłona na kamerę 13x240cm składana teleskopowo z taśmą i kartonikiem ułatwiającym aplikacje. 1x Worek na mocz 2000 ml. 1x Zestaw do irygacji. 1x Serweta do zabiegów urologicznych 290/180x250 +/-10 cm ze zintegrowanymi długimi nogawicami min.130cm z przylepnym otworem brzusznym Ø 8 cm, z otworem na prącie Ø 5 cm, z osłoną na palec, z przylepcem do fiksowania serwety, z torbą na płyny min. 95x55cm +/- 5cm z kształtką, z filtrem i portem do ssaka z zatyczką, z dwoma trokami o długości 100 +/- 2cm (możliwość mocowania z fartuchem operatora). Serweta wykonana z jednorodnego, chłonnego bilaminatu o niskiej gramaturze max. 58g/m2 pozbawionego pylących włókien celulozy i wiskozy o niskim współczynniku pylenie ≤1,7 log10 a wysokiej odporność na przenikanie płynów powyżej 178 cm H2O, wysokiej odporność na rozerwanie na mokro powyżej 145 kPa. Konstrukcja serwety zapewnia osłonę kończyn warstwą chłonną od strony pacjenta. Zestaw spełnia wymagania dla procedur wysokiego ryzyka wg normy EN 13795:1,2. pakowany sterylnie w przezroczystą, foliową torbę z portami do sterylizacji posiada 4 etykiety samoprzylepne do dokumentacji medycznej zawierające: numer katalogowy, numer lot, datę ważności, kod kreskowy oraz nazwę producenta. Sterylizacja EO. Zestawy pakowane zbiorczo w worek foliowy, następnie karton. Producent spełnia wymogi normy środowiskowej ISO 14001 potwierdzone certyfikatem.</t>
  </si>
  <si>
    <r>
      <rPr>
        <b/>
        <sz val="9"/>
        <color theme="1"/>
        <rFont val="Cambria"/>
        <family val="1"/>
        <charset val="238"/>
      </rPr>
      <t>Zestw urologiczny plum</t>
    </r>
    <r>
      <rPr>
        <sz val="9"/>
        <color theme="1"/>
        <rFont val="Cambria"/>
        <family val="1"/>
        <charset val="238"/>
      </rPr>
      <t>.
1. Serweta operacyjna min. 3 warstwowa w rozmiarze min. 240x150cm z taśmą samoprzylepną, wzmocniona, wzmocnienie min. 55x20 cm, o łącznej gramaturze części wzmocnionej nie mniejszej niż 120 g/m2 – 1 szt.
2. Serweta operacyjna min. 3 warstwowa w rozmiarze min. 175x175cm z taśmą samoprzylepną, wzmocniona wzmocnienie min. 55x20 cm, o łącznej gramaturze części wzmocnionej nie mniejszej niż 120 g/m2 – 1 szt.
3. Serweta z taśmą lepną min. 3 warstwowa w rozmiarze min. 90 x 75 cm, wzmocniona, wzmocnienie min. 50x20 cm, o łącznej gramaturze części wzmocnionej nie mniejszej niż 120 g/m2 – 2 szt.
4. Elektroda czynna teleskopowa (możliwość zmiany długości w trakcie zabiegu bez konieczności zmiany końcówki) z końcówką pokrytą teflonem lub innym materiałem nie powodującym przylegania, z dodatkowym zintegrowanym przewodem do odprowadzania szkodliwego dymu chirurgicznego (wydajność ssania min. 85 l/min.), bez ftalanu i PVC, obrotowy uchwyt 360º, uniwersalne złącze 22 mm, kabel min. 3,5 m. Kabel kompatybilny z elektromem Valejlab (3 bolce) – 1 szt.
5. Taśma lepna w rozmiarze min. 9 x 49 – 50 cm – 2 szt.
6. Organizator przewodów w rozmiarze 2.5x15 – 30 cm (przyklejany biały rzep) – 1 szt.
7. Kieszeń foliowa 40x35cm z taśmą samoprzylepną – 1 szt.
8. Opatrunek Sterylny, wodoodporny pięciowarstwowy opatrunek wysokochłonny, z obramowaniem z paroprzepuszczalnej, wodoodpornej folii poliuretanowej, z warstwą kontaktową z miękkiego, perforowanego silikonu na całej powierzchni opatrunku.Przeznaczony do opatrywania ran w okolicy kości krzyzowej jak również profilektycznie. Rozmiar w kształcie serca na kośc krzyżową, pakowany pojedynczo w rozmiarze 18x18cm – 1 szt.</t>
    </r>
  </si>
  <si>
    <t xml:space="preserve">9. Ostrze chirurgiczne nr 23 z plastikową nasadką i osłonką – 1 szt.
10. Dren Redona 21Ch 50cm/11cm znacznik Rtg, 6 otworów, silikonowy – 1 szt.
11. Kleszczyki blokowane 24 – 25 cm do materiałów opatrunkowych – 1 szt.
12. Miska 500ml z podziałką niebieska – 1 szt.
13. Tupfer okrągły gazowy w rozmiarze 40x40cm (gaza 20-nitkowa, znacznik Rtg, biały) – 6 szt.
14. Kompres gazowy w rozmiarze 10x10cm (gaza 17-nitkowa, 12-warstwowy, znacznik Rtg, biały) – 40 – szt., wiązane po 10 szt.
15. Kompres gazowy laparotomijny 45x45cm z tasiemką (gaza 17-nitkowa, 4-warstwowy, znacznik Rtg, biały) – 1 szt.
16. Osłona na stolik Mayo wzmocniona w rozmiarze 79x145cm, obszar chłonny min. 65x85cm, o gramaturze wzmocnienia min. 90 g/m2 – 1 szt.
17. Osłona na stół narzędziowy w rozmiarze min. 150x240cm, wzmocniona na całej powierzchni – 1 szt.
18. Sterylny fartuch chirurgiczny wykonany z włókniny typu Spunlaced o gram. 68 g/m2, zawierającej pulpę celulozową i włókna poliestrowe repelentne dla alkoholi (min. 9 stopień). Wzmocnienie frontu wykonane z nieprzepuszczalnej, oddychającej folii polietylenowej o grubości min.45 μm. Wzmocnienie rękawa wykonane z nieprzepuszczalnego laminatu, składającego się z folii polietylenowej o grubości min. 27 μm oraz nietkanej włókniny o gramaturze min. 30 g/m2. Fartuch z tyłu zapinany na rzep, rękawy wykończone elastycznym poliestrowym mankietem o długości min. 7 cm. Troki przyszyte do fartucha, złączone kartonikiem, umożliwiającym sterylną aplikację zarówno z przodu jak i z tyłu operatora. Fartuch o podwyższonej odporności na rozrywanie – na sucho min. 115 kPa (w strefie krytycznej i mniej krytycznej); o podwyższonej odporności na rozrywanie – na mokro min.115 kPa (w strefie krytycznej), pylenie (w strefie krytycznej i mniej krytycznej) min. 3,2 Log10 (liczba cząstek), odporność na przenikanie
cieczy w obszarze krytycznym min. 150 cm H2O. Charakteryzujący się wysokim WVTR czyli współczynnikiem parowania wody na poziomie &gt;50000 g/m2/24h. Nadruk rozmiaru i spełniającej przez fartuch normy na fartuchu, w celu łatwej identyfikacji i dobrania fartucha. Zgodny z normą EN 13795. Rozmiar L – 1 szt., rozmiar XL – 2 szt. Zamawiający wymaga dostarczenia generatora (urządzenia do oddymiania) kompatybilnego z pozycją nr 4. Zestaw oznaczony kolorystycznie na boku oraz w dolnej części opakowania jednostkowego, z napisem: UROLOGIA PODSTAWOWY. Opakowanie typu TYVEC, sterylizacja tlenkiem etylenu. Na opakowaniu min. 4 naklejki typu TAG, z możliwością ich przeniesienia do dokumentacji medycznej. </t>
  </si>
  <si>
    <t>Trokar ostrzowy bezpieczny 11 mm, długość 100 mm, z karbowaną kaniulą. Podwójna uszczelka; stała w kaniuli, druga w zdejmowalnym porcie posiadająca syntetyczna osłonę, umożliwiająca stosowanie narzędzi o średnicy 5-11 mm. Dwustopniowy zawór do insuflacji (insuflacja-stop, z pośrednią pozycją półotwarcia/zamknięcia). Przezierna, rowkowana w kształcie odwróconej choinki ( niegwintowana) kaniula – 1 szt. Trokar ostrzowy bezpieczny 5 mm, długość 100 mm, z karbowaną kaniulą. Dwustopniowy zawór do insuflacji (insuflacja-stop, z pośrednią pozycją półotwarcia/zamknięcia). Przezierna, rowkowana w kształcie odwróconej choinki ( niegwintowana) kaniula – 1 sz. Serweta chirurgiczna do zabiegów brzuszno-kroczowych o wymiarach 200/250x340 cm zintegrowana z ekranem anestezjologicznym i nogawicami, posiada samoprzylepny otwór w okolicach jamy brzusznej o wymiarach 25x30 cm, otoczony warstwą chłonną .Obłożenie jest wyposażone w organizatory przewodów i cztery zintegrowane kieszenie – 1 szt. Serweta chirurgiczna z przylepcem o wymiarach 50x50cm – 2 szt. Uniwersalna przezroczysta kaniula do trokara 5mm, dł. 10 cm – 2 szt. Zestaw ssąco-płuczący laparoskopowy 5 mm, 33 cm – 1 szt. Odłączalny worek na narządy 7,6x15,2cm (250ml)10mm – 1 szt. Tupfer okrągły gazowy, 40x40cm (20N,12W,RTG, biały) – 6 szt. Kompres gazowy 10x10cm (17N, 12W,RTG, biały) – 50 szt. Wzmocniona osłona na stolik Mayo składana teleskopowo o wymiarach 79x145cm, wzmocnienie 65x100cm – 1 szt. Osłona foliowa na kamerę z elastyczną końcówką i taśmą lepną 18x250cm – 2 szt. Płyn przeciwmgielny (butelka+watka) – 1 szt. Miska z polipropylenu 500ml, przezroczysta z podziałką – 1 szt. Miska z polipropylenu 250ml, różowa – 1 szt. Pojemnikna igły piankowo-magnetyczny 10szt., żółty – 1 szt. Taśma lepna 9x49cm– 2 szt. Kieszeń foliowa 40x35cm z taśmą lepną, jednokomorowa – 2 szt. Kleszczyki blokowane 24,7cm do mycia pola – 1 szt. Strzykawka 100ml, trzyczęściowa z adapterem LS, końcówką do cewnika – 2 szt. Dren do insuflacji z filtrem 26Ch/18Ch, 300mm – 1 szt.Igła Veresa 120 mm, skośne ostrze zabezpieczone owalnym  wysuniętym tępym  grotem, automatycznie chowanym przy ekspozycji ostrza – 1 szt.</t>
  </si>
  <si>
    <t xml:space="preserve">Sterylny pełnoochronny fartuch chirurgiczny ,wykonany w całości z włókniny bawełnopodobnej typu Spunlaced o następujących parametrach: gramatura min. 68 g/ m,² wytrzymałość na rozrywanie - sucho/ mokro min. 230/180 kPa , odporność na penetrację mikrobiologiczną na mokro min. 300 CFU/100 cm² na całej powierzchni, nieprzemakalność min. 100 cm H2O , u góry z tyłu  zapinany na rzep, rękawy wykończone elastycznym poliestrowym  mankietem o długości min  8 cm, fartuch posiada współczynnik parowania wody na poziomie 52000g/m2/24h , z graficznym oznaczeniem rozmiaru na fartuchu , troki  powinny być złączone kartonikiem, fartuch powinien być złożony  w taki  sposób aby umożliwić  aplikację fartucha  z zachowaniem sterylności zarówno z przodu jak i z tyłu przez osobę zakładającą – LL – 1 szt.(zapakowany poza zestawem), XXL-L – 3 szt. Osłona na stół narzędziowy 150x190cm, dwuwarstwowa (PE/wiskoza), wzmocniona - owinięcie zestawu – 1 szt. Zestaw zapakowany w opakowaniu typy tyvek-folia z instrukcją kierunku otwarcia. Zestaw zawiera główną etykietę z listą komponentów w języku polskim, kodem kreskowym oraz 2 naklejki do dokumentacji medycznej, zawierające symbol, numer lot, nazwę producenta oraz datę ważności. Sterylizacja EO. Zestaw jest zgodny z obowiązującą normą PN EN 13795. </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</si>
  <si>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</si>
  <si>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</si>
  <si>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</si>
  <si>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</si>
  <si>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</si>
  <si>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</si>
  <si>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</si>
  <si>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</si>
  <si>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</si>
  <si>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</si>
  <si>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</si>
  <si>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</si>
  <si>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</si>
  <si>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</si>
  <si>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</si>
  <si>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</si>
  <si>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</si>
  <si>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</si>
  <si>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</si>
  <si>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</si>
  <si>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</si>
  <si>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</si>
  <si>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</si>
  <si>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</si>
  <si>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</si>
  <si>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</si>
  <si>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</si>
  <si>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</si>
  <si>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</si>
  <si>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</si>
  <si>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</si>
  <si>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</si>
  <si>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</si>
  <si>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</si>
  <si>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</si>
  <si>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</si>
  <si>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</si>
  <si>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</si>
  <si>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</si>
  <si>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</si>
  <si>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</si>
  <si>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</si>
  <si>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</si>
  <si>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</si>
  <si>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</si>
  <si>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</si>
  <si>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</si>
  <si>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</si>
  <si>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</si>
  <si>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</si>
  <si>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</si>
  <si>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</si>
  <si>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</si>
  <si>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</si>
  <si>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 xml:space="preserve"> </t>
  </si>
  <si>
    <t>Ureterorenoskop giętki cyfrowy, sterylizowany, z ograniczeniem czasowym - max 21h pracy. Kanał roboczy irygacyjny o średnicy 3,6Fr, kąt wygięcia końcówki 270° góra i 270° dół, średnicza części roboczej 7,5Fr, dłygość robocza 670mm, pole widzenia 110°.</t>
  </si>
  <si>
    <t xml:space="preserve">1x serweta na stolik narzędziowy wzmocniona 	150 x 190
1x serweta urologiczna z torbą na płyny (z sitem) 185 x 200 cm, okno 
suprapubic (7 x 10 cm) i na krocze (7 cm). Wbudowana osłona na palec bez lateksowa do badania per rectum 	185 x 200/280 cm 
1x taśma samoprzylepna 10 x 50 cm 
4x ręczniki celulozowe 30 x 33 cm 
6x Tupfer okrągły gazowy, 47x40cm (20N,12W , biały)
1x Kleszczyki do mycia pola 24 cm niebieskie
1x Miska plastikowa ze stopniowaniem 9,2x5,3cm  250ml niebieska
1x Fartuch typu Spunlaced roz.  L niewzmocniony 130cm
1x Fartuch typu Spunlaced roz. XXLL niewzmocniony 170 cm
1x Serweta 50x50cm
Zestawy zgodne z EN13795: 2019, serwety w zakresie parametrów podwyższonej funkcjonalności. Serwety 2-warstwowe na całej powierzchni PP+PE (bez wiskozy) o gramaturze min.55 g/m2 i chłonności włókniny badanej wg EN ISO 9073-6: 156 ml/m2. W miejscu padów chłonnych gramatura min 110 g/m2 i chłonność włókniny badanej wg EN ISO 9073-6: 386 ml/m2 .2 x karton. Każdy zestaw powinien posiadać etykietę (spis komponentów) informacyjną ze składem zestawu oraz min. 2 naklejki z LOT, REF, datą ważności. Wymaga się certyfikatu walidacji procesu sterylizacji wydanego przez zewnętrzną jednostkę.
Klasa palności PIERWSZA 16 CFR 1610 (raport z badań).
Karta katalogowa wystawiona przez producenta lub dystrybutora, karta danych technicznych wystawiona przez producenta.
</t>
  </si>
  <si>
    <t>PAKIET</t>
  </si>
  <si>
    <t>ZAPOTRZEBOWANIE ZAMAWIAJĄCEGO</t>
  </si>
  <si>
    <t>WIELKOŚCI OFEROWANE PRZEZ WYKONAWCĘ</t>
  </si>
  <si>
    <t>1. Producent
2. Nazwa handlowa
3. Nr kat.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</si>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</sst>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_-* #,##0.00\ [$zł-415]_-;\-* #,##0.00\ [$zł-415]_-;_-* &quot;-&quot;??\ [$zł-415]_-;_-@_-"/>
    <numFmt numFmtId="165" formatCode="[$-415]General"/>
    <numFmt numFmtId="166" formatCode="#,##0.00\ &quot;zł&quot;"/>
    <numFmt numFmtId="167" formatCode="&quot; &quot;#,##0.00&quot; zł &quot;;&quot;-&quot;#,##0.00&quot; zł &quot;;&quot; -&quot;#&quot; zł &quot;;&quot; &quot;@&quot; &quot;"/>
    <numFmt numFmtId="168" formatCode="[$-415]#,##0"/>
  </numFmts>
  <fonts count="27">
    <font>
      <sz val="11"/>
      <color theme="1"/>
      <name val="Calibri"/>
      <family val="2"/>
      <scheme val="minor"/>
    </font>
    <font>
      <sz val="11"/>
      <color theme="1"/>
      <name val="Calibri"/>
      <family val="2"/>
      <charset val="238"/>
      <scheme val="minor"/>
    </font>
    <font>
      <sz val="11"/>
      <color theme="1"/>
      <name val="Calibri"/>
      <family val="2"/>
      <scheme val="minor"/>
    </font>
    <font>
      <sz val="11"/>
      <color rgb="FF000000"/>
      <name val="Calibri"/>
      <family val="2"/>
      <charset val="238"/>
    </font>
    <font>
      <sz val="10"/>
      <color rgb="FF000000"/>
      <name val="Arial"/>
      <family val="2"/>
      <charset val="238"/>
    </font>
    <font>
      <sz val="11"/>
      <color rgb="FF000000"/>
      <name val="Arial"/>
      <family val="2"/>
      <charset val="238"/>
    </font>
    <font>
      <sz val="10"/>
      <name val="Arial"/>
      <family val="2"/>
      <charset val="238"/>
    </font>
    <font>
      <sz val="10"/>
      <name val="Arial CE"/>
      <charset val="238"/>
    </font>
    <font>
      <sz val="8"/>
      <name val="Calibri"/>
      <family val="2"/>
      <scheme val="minor"/>
    </font>
    <font>
      <sz val="8"/>
      <color theme="1"/>
      <name val="Calibri"/>
      <family val="2"/>
      <charset val="238"/>
      <scheme val="minor"/>
    </font>
    <font>
      <sz val="11"/>
      <color indexed="8"/>
      <name val="Calibri"/>
      <family val="2"/>
      <charset val="238"/>
    </font>
    <font>
      <sz val="12"/>
      <color theme="1"/>
      <name val="Calibri"/>
      <family val="2"/>
      <charset val="238"/>
      <scheme val="minor"/>
    </font>
    <font>
      <sz val="8"/>
      <color rgb="FF000000"/>
      <name val="Calibri"/>
      <family val="2"/>
      <charset val="238"/>
    </font>
    <font>
      <sz val="10"/>
      <color rgb="FF000000"/>
      <name val="Arial CE1"/>
      <charset val="238"/>
    </font>
    <font>
      <sz val="10"/>
      <color rgb="FF000000"/>
      <name val="Arial1"/>
      <charset val="238"/>
    </font>
    <font>
      <sz val="10"/>
      <color indexed="8"/>
      <name val="Helvetica Neue"/>
    </font>
    <font>
      <sz val="10"/>
      <name val="Arial1"/>
      <charset val="238"/>
    </font>
    <font>
      <sz val="12"/>
      <name val="RotisSansSerif"/>
    </font>
    <font>
      <sz val="10"/>
      <color indexed="8"/>
      <name val="Arial"/>
      <family val="2"/>
      <charset val="238"/>
    </font>
    <font>
      <sz val="9"/>
      <color theme="1"/>
      <name val="Cambria"/>
      <family val="1"/>
      <charset val="238"/>
    </font>
    <font>
      <sz val="9"/>
      <name val="Cambria"/>
      <family val="1"/>
      <charset val="238"/>
    </font>
    <font>
      <sz val="9"/>
      <color rgb="FF000000"/>
      <name val="Cambria"/>
      <family val="1"/>
      <charset val="238"/>
    </font>
    <font>
      <b/>
      <sz val="9"/>
      <color theme="1"/>
      <name val="Cambria"/>
      <family val="1"/>
      <charset val="238"/>
    </font>
    <font>
      <b/>
      <sz val="9"/>
      <color rgb="FF000000"/>
      <name val="Cambria"/>
      <family val="1"/>
      <charset val="238"/>
    </font>
    <font>
      <b/>
      <sz val="9"/>
      <name val="Cambria"/>
      <family val="1"/>
      <charset val="238"/>
    </font>
    <font>
      <sz val="9"/>
      <color indexed="8"/>
      <name val="Cambria"/>
      <family val="1"/>
      <charset val="238"/>
    </font>
    <font>
      <sz val="8"/>
      <color theme="1"/>
      <name val="Cambria"/>
      <family val="1"/>
      <charset val="238"/>
    </font>
  </fonts>
  <fills count="10">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indexed="27"/>
      </patternFill>
    </fill>
    <fill>
      <patternFill patternType="solid">
        <fgColor theme="0"/>
        <bgColor rgb="FFDAE3F3"/>
      </patternFill>
    </fill>
    <fill>
      <patternFill patternType="solid">
        <fgColor theme="8" tint="0.79998168889431442"/>
        <bgColor indexed="64"/>
      </patternFill>
    </fill>
    <fill>
      <patternFill patternType="solid">
        <fgColor theme="8" tint="0.79998168889431442"/>
        <bgColor rgb="FFDAE3F3"/>
      </patternFill>
    </fill>
    <fill>
      <patternFill patternType="solid">
        <fgColor rgb="FFFFFF00"/>
        <bgColor indexed="64"/>
      </patternFill>
    </fill>
    <fill>
      <patternFill patternType="solid">
        <fgColor rgb="FFFFFF00"/>
        <bgColor rgb="FFDAE3F3"/>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2">
    <xf numFmtId="0" fontId="0" fillId="0" borderId="0"/>
    <xf numFmtId="44" fontId="2" fillId="0" borderId="0" applyFont="0" applyFill="0" applyBorder="0" applyAlignment="0" applyProtection="0"/>
    <xf numFmtId="9" fontId="2" fillId="0" borderId="0" applyFont="0" applyFill="0" applyBorder="0" applyAlignment="0" applyProtection="0"/>
    <xf numFmtId="165" fontId="3" fillId="0" borderId="0" applyBorder="0" applyProtection="0"/>
    <xf numFmtId="167" fontId="5" fillId="0" borderId="0" applyFont="0" applyBorder="0" applyProtection="0"/>
    <xf numFmtId="0" fontId="6" fillId="0" borderId="0"/>
    <xf numFmtId="165" fontId="4" fillId="0" borderId="0" applyBorder="0" applyProtection="0"/>
    <xf numFmtId="0" fontId="7" fillId="0" borderId="0"/>
    <xf numFmtId="44" fontId="7" fillId="0" borderId="0" applyFont="0" applyFill="0" applyBorder="0" applyAlignment="0" applyProtection="0"/>
    <xf numFmtId="0" fontId="7" fillId="0" borderId="0"/>
    <xf numFmtId="43" fontId="2" fillId="0" borderId="0" applyFont="0" applyFill="0" applyBorder="0" applyAlignment="0" applyProtection="0"/>
    <xf numFmtId="0" fontId="1" fillId="0" borderId="0"/>
    <xf numFmtId="0" fontId="6" fillId="0" borderId="0"/>
    <xf numFmtId="43" fontId="7" fillId="0" borderId="0" applyFont="0" applyFill="0" applyBorder="0" applyAlignment="0" applyProtection="0"/>
    <xf numFmtId="0" fontId="6" fillId="0" borderId="0"/>
    <xf numFmtId="0" fontId="1" fillId="0" borderId="0"/>
    <xf numFmtId="165" fontId="4" fillId="0" borderId="0" applyBorder="0" applyProtection="0"/>
    <xf numFmtId="0" fontId="2" fillId="0" borderId="0"/>
    <xf numFmtId="44" fontId="9" fillId="0" borderId="0" applyFont="0" applyFill="0" applyBorder="0" applyAlignment="0" applyProtection="0"/>
    <xf numFmtId="0" fontId="10" fillId="0" borderId="0"/>
    <xf numFmtId="0" fontId="11" fillId="0" borderId="0"/>
    <xf numFmtId="0" fontId="12" fillId="0" borderId="0" applyNumberFormat="0" applyBorder="0" applyProtection="0"/>
    <xf numFmtId="165" fontId="12" fillId="0" borderId="0" applyBorder="0" applyProtection="0"/>
    <xf numFmtId="44" fontId="2" fillId="0" borderId="0" applyFont="0" applyFill="0" applyBorder="0" applyAlignment="0" applyProtection="0"/>
    <xf numFmtId="167" fontId="5" fillId="0" borderId="0" applyFont="0" applyBorder="0" applyProtection="0"/>
    <xf numFmtId="165" fontId="13" fillId="0" borderId="0" applyBorder="0" applyProtection="0"/>
    <xf numFmtId="167" fontId="5" fillId="0" borderId="0" applyFont="0" applyBorder="0" applyProtection="0"/>
    <xf numFmtId="165" fontId="4" fillId="0" borderId="0" applyBorder="0" applyProtection="0"/>
    <xf numFmtId="0" fontId="14" fillId="0" borderId="0" applyNumberFormat="0" applyBorder="0" applyProtection="0"/>
    <xf numFmtId="165" fontId="3" fillId="0" borderId="0" applyBorder="0" applyProtection="0"/>
    <xf numFmtId="0" fontId="12" fillId="0" borderId="0" applyNumberFormat="0" applyBorder="0" applyProtection="0"/>
    <xf numFmtId="0" fontId="15" fillId="0" borderId="0" applyNumberFormat="0" applyFill="0" applyBorder="0" applyProtection="0">
      <alignment vertical="top" wrapText="1"/>
    </xf>
    <xf numFmtId="0" fontId="2" fillId="0" borderId="0"/>
    <xf numFmtId="0" fontId="16"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17" fillId="0" borderId="0"/>
    <xf numFmtId="0" fontId="18" fillId="0" borderId="0"/>
    <xf numFmtId="9"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cellStyleXfs>
  <cellXfs count="191">
    <xf numFmtId="0" fontId="0" fillId="0" borderId="0" xfId="0"/>
    <xf numFmtId="0" fontId="19" fillId="2" borderId="1" xfId="0" applyFont="1" applyFill="1" applyBorder="1" applyAlignment="1">
      <alignment horizontal="left" vertical="center" wrapText="1"/>
    </xf>
    <xf numFmtId="0" fontId="20" fillId="3" borderId="1" xfId="5" applyFont="1" applyFill="1" applyBorder="1" applyAlignment="1">
      <alignment horizontal="left" vertical="center" wrapText="1"/>
    </xf>
    <xf numFmtId="0" fontId="20" fillId="4" borderId="1" xfId="19" applyFont="1" applyFill="1" applyBorder="1" applyAlignment="1">
      <alignment horizontal="left" vertical="center" wrapText="1"/>
    </xf>
    <xf numFmtId="0" fontId="20" fillId="3" borderId="7" xfId="5" applyFont="1" applyFill="1" applyBorder="1" applyAlignment="1">
      <alignment horizontal="left" vertical="center" wrapText="1"/>
    </xf>
    <xf numFmtId="0" fontId="22" fillId="2" borderId="7" xfId="0" applyFont="1" applyFill="1" applyBorder="1" applyAlignment="1">
      <alignment horizontal="center" vertical="center" wrapText="1"/>
    </xf>
    <xf numFmtId="0" fontId="23" fillId="0" borderId="7" xfId="0" applyFont="1" applyBorder="1" applyAlignment="1">
      <alignment horizontal="center" vertical="center" wrapText="1"/>
    </xf>
    <xf numFmtId="165" fontId="23" fillId="2" borderId="7" xfId="3" applyFont="1" applyFill="1" applyBorder="1" applyAlignment="1" applyProtection="1">
      <alignment horizontal="center" vertical="center" wrapText="1"/>
    </xf>
    <xf numFmtId="2" fontId="22" fillId="2" borderId="7" xfId="0" applyNumberFormat="1" applyFont="1" applyFill="1" applyBorder="1" applyAlignment="1">
      <alignment horizontal="center" vertical="center" wrapText="1"/>
    </xf>
    <xf numFmtId="166" fontId="23" fillId="2" borderId="7" xfId="3" applyNumberFormat="1" applyFont="1" applyFill="1" applyBorder="1" applyAlignment="1" applyProtection="1">
      <alignment horizontal="center" vertical="center" wrapText="1"/>
    </xf>
    <xf numFmtId="0" fontId="22" fillId="0" borderId="7" xfId="0" applyFont="1" applyBorder="1" applyAlignment="1">
      <alignment horizontal="center" vertical="center" wrapText="1"/>
    </xf>
    <xf numFmtId="0" fontId="19" fillId="0" borderId="0" xfId="0" applyFont="1"/>
    <xf numFmtId="0" fontId="19" fillId="0" borderId="2" xfId="0" applyFont="1" applyBorder="1" applyAlignment="1">
      <alignment horizontal="left" vertical="center" wrapText="1"/>
    </xf>
    <xf numFmtId="0" fontId="19" fillId="0" borderId="1" xfId="0" applyFont="1" applyBorder="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vertical="top"/>
    </xf>
    <xf numFmtId="0" fontId="22" fillId="0" borderId="3" xfId="0" applyFont="1" applyBorder="1" applyAlignment="1">
      <alignment horizontal="center"/>
    </xf>
    <xf numFmtId="164" fontId="22" fillId="0" borderId="4" xfId="0" applyNumberFormat="1" applyFont="1" applyBorder="1"/>
    <xf numFmtId="164" fontId="22" fillId="0" borderId="5" xfId="0" applyNumberFormat="1" applyFont="1" applyBorder="1"/>
    <xf numFmtId="164" fontId="19" fillId="0" borderId="0" xfId="0" applyNumberFormat="1" applyFont="1"/>
    <xf numFmtId="0" fontId="19" fillId="0" borderId="0" xfId="0" applyFont="1" applyAlignment="1">
      <alignment horizontal="center"/>
    </xf>
    <xf numFmtId="164" fontId="22" fillId="0" borderId="4" xfId="0" applyNumberFormat="1" applyFont="1" applyBorder="1" applyAlignment="1">
      <alignment horizontal="center" vertical="center" wrapText="1"/>
    </xf>
    <xf numFmtId="164" fontId="22" fillId="0" borderId="5" xfId="0" applyNumberFormat="1" applyFont="1" applyBorder="1" applyAlignment="1">
      <alignment horizontal="center" vertical="center" wrapText="1"/>
    </xf>
    <xf numFmtId="0" fontId="19" fillId="0" borderId="1" xfId="0" applyFont="1" applyBorder="1" applyAlignment="1">
      <alignment wrapText="1"/>
    </xf>
    <xf numFmtId="0" fontId="19" fillId="0" borderId="7" xfId="0" applyFont="1" applyBorder="1" applyAlignment="1">
      <alignment horizontal="center" vertical="center" wrapText="1"/>
    </xf>
    <xf numFmtId="0" fontId="24" fillId="2" borderId="1" xfId="0" applyFont="1" applyFill="1" applyBorder="1" applyAlignment="1">
      <alignment horizontal="left" vertical="center" wrapText="1"/>
    </xf>
    <xf numFmtId="0" fontId="22" fillId="0" borderId="1" xfId="0" applyFont="1" applyBorder="1" applyAlignment="1">
      <alignment horizontal="left" vertical="center"/>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164" fontId="22" fillId="0" borderId="0" xfId="0" applyNumberFormat="1" applyFont="1" applyAlignment="1">
      <alignment horizontal="center" vertical="center" wrapText="1"/>
    </xf>
    <xf numFmtId="165" fontId="23" fillId="6" borderId="7" xfId="3" applyFont="1" applyFill="1" applyBorder="1" applyAlignment="1" applyProtection="1">
      <alignment horizontal="center" vertical="center" wrapText="1"/>
    </xf>
    <xf numFmtId="0" fontId="22" fillId="6" borderId="7" xfId="0" applyFont="1" applyFill="1" applyBorder="1" applyAlignment="1">
      <alignment horizontal="center" vertical="center" wrapText="1"/>
    </xf>
    <xf numFmtId="0" fontId="24" fillId="6" borderId="7" xfId="0" applyFont="1" applyFill="1" applyBorder="1" applyAlignment="1">
      <alignment horizontal="center" vertical="center" wrapText="1"/>
    </xf>
    <xf numFmtId="166" fontId="19" fillId="0" borderId="10" xfId="0" applyNumberFormat="1" applyFont="1" applyBorder="1" applyAlignment="1">
      <alignment horizontal="center" vertical="center" wrapText="1"/>
    </xf>
    <xf numFmtId="164" fontId="22" fillId="0" borderId="3"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19" fillId="2" borderId="2" xfId="0" applyFont="1" applyFill="1" applyBorder="1" applyAlignment="1">
      <alignment horizontal="left" vertical="center" wrapText="1"/>
    </xf>
    <xf numFmtId="0" fontId="22" fillId="0" borderId="0" xfId="0" applyFont="1"/>
    <xf numFmtId="0" fontId="22" fillId="6"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1" xfId="0" applyFont="1" applyBorder="1" applyAlignment="1">
      <alignment horizontal="center" vertical="center"/>
    </xf>
    <xf numFmtId="0" fontId="19" fillId="0" borderId="10" xfId="0" applyFont="1" applyBorder="1" applyAlignment="1">
      <alignment horizontal="center" vertical="center" wrapText="1"/>
    </xf>
    <xf numFmtId="0" fontId="26" fillId="2" borderId="1" xfId="0" applyFont="1" applyFill="1" applyBorder="1" applyAlignment="1">
      <alignment horizontal="left" vertical="center" wrapText="1"/>
    </xf>
    <xf numFmtId="0" fontId="19" fillId="0" borderId="1" xfId="20" applyFont="1" applyBorder="1" applyAlignment="1">
      <alignment horizontal="left" vertical="center" wrapText="1"/>
    </xf>
    <xf numFmtId="0" fontId="21" fillId="5"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3" fontId="23" fillId="7" borderId="1" xfId="0" applyNumberFormat="1" applyFont="1" applyFill="1" applyBorder="1" applyAlignment="1">
      <alignment horizontal="center" vertical="center" wrapText="1"/>
    </xf>
    <xf numFmtId="168" fontId="23" fillId="7" borderId="1" xfId="0" applyNumberFormat="1" applyFont="1" applyFill="1" applyBorder="1" applyAlignment="1">
      <alignment horizontal="center" vertical="center"/>
    </xf>
    <xf numFmtId="0" fontId="23" fillId="7"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168" fontId="23" fillId="6" borderId="1" xfId="0" applyNumberFormat="1" applyFont="1" applyFill="1" applyBorder="1" applyAlignment="1">
      <alignment horizontal="center" vertical="center"/>
    </xf>
    <xf numFmtId="0" fontId="24" fillId="6" borderId="1" xfId="0" applyFont="1" applyFill="1" applyBorder="1" applyAlignment="1">
      <alignment horizontal="center" vertical="center" wrapText="1"/>
    </xf>
    <xf numFmtId="3" fontId="24" fillId="6" borderId="1" xfId="0" applyNumberFormat="1" applyFont="1" applyFill="1" applyBorder="1" applyAlignment="1">
      <alignment horizontal="center" vertical="center" wrapText="1"/>
    </xf>
    <xf numFmtId="0" fontId="24" fillId="6" borderId="1" xfId="0" applyFont="1" applyFill="1" applyBorder="1" applyAlignment="1">
      <alignment horizontal="center" vertical="center"/>
    </xf>
    <xf numFmtId="3" fontId="23" fillId="6" borderId="1" xfId="0" applyNumberFormat="1" applyFont="1" applyFill="1" applyBorder="1" applyAlignment="1">
      <alignment horizontal="center" vertical="center" wrapText="1"/>
    </xf>
    <xf numFmtId="0" fontId="19" fillId="0" borderId="1"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4" fillId="6" borderId="2" xfId="0" applyFont="1" applyFill="1" applyBorder="1" applyAlignment="1">
      <alignment horizontal="center" vertical="center"/>
    </xf>
    <xf numFmtId="0" fontId="19" fillId="0" borderId="2" xfId="0" applyFont="1" applyBorder="1" applyAlignment="1">
      <alignment wrapText="1"/>
    </xf>
    <xf numFmtId="0" fontId="19" fillId="2" borderId="2"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7" xfId="0" applyFont="1" applyFill="1" applyBorder="1" applyAlignment="1">
      <alignment horizontal="left" wrapText="1"/>
    </xf>
    <xf numFmtId="165" fontId="23" fillId="8" borderId="7" xfId="3" applyFont="1" applyFill="1" applyBorder="1" applyAlignment="1" applyProtection="1">
      <alignment horizontal="center" vertical="center" wrapText="1"/>
    </xf>
    <xf numFmtId="164" fontId="23" fillId="8" borderId="7" xfId="3" applyNumberFormat="1" applyFont="1" applyFill="1" applyBorder="1" applyAlignment="1" applyProtection="1">
      <alignment horizontal="center" vertical="center" wrapText="1"/>
    </xf>
    <xf numFmtId="0" fontId="22" fillId="8" borderId="1" xfId="0" applyFont="1" applyFill="1" applyBorder="1" applyAlignment="1">
      <alignment horizontal="center" vertical="center" wrapText="1"/>
    </xf>
    <xf numFmtId="3" fontId="23" fillId="9" borderId="1" xfId="0" applyNumberFormat="1" applyFont="1" applyFill="1" applyBorder="1" applyAlignment="1">
      <alignment horizontal="center" vertical="center" wrapText="1"/>
    </xf>
    <xf numFmtId="164" fontId="23" fillId="8" borderId="1" xfId="1" applyNumberFormat="1" applyFont="1" applyFill="1" applyBorder="1" applyAlignment="1">
      <alignment horizontal="center" vertical="center"/>
    </xf>
    <xf numFmtId="168" fontId="23" fillId="9" borderId="1" xfId="0" applyNumberFormat="1" applyFont="1" applyFill="1" applyBorder="1" applyAlignment="1">
      <alignment horizontal="center" vertical="center"/>
    </xf>
    <xf numFmtId="164" fontId="23" fillId="8" borderId="1" xfId="0" applyNumberFormat="1" applyFont="1" applyFill="1" applyBorder="1" applyAlignment="1">
      <alignment horizontal="center" vertical="center"/>
    </xf>
    <xf numFmtId="0" fontId="23" fillId="9" borderId="1" xfId="0" applyFont="1" applyFill="1" applyBorder="1" applyAlignment="1">
      <alignment horizontal="center" vertical="center" wrapText="1"/>
    </xf>
    <xf numFmtId="164" fontId="22" fillId="8" borderId="1" xfId="0" applyNumberFormat="1" applyFont="1" applyFill="1" applyBorder="1" applyAlignment="1">
      <alignment horizontal="center" vertical="center" wrapText="1"/>
    </xf>
    <xf numFmtId="0" fontId="23" fillId="8" borderId="1" xfId="0" applyFont="1" applyFill="1" applyBorder="1" applyAlignment="1">
      <alignment horizontal="center" vertical="center" wrapText="1"/>
    </xf>
    <xf numFmtId="168" fontId="23" fillId="8" borderId="1" xfId="0" applyNumberFormat="1" applyFont="1" applyFill="1" applyBorder="1" applyAlignment="1">
      <alignment horizontal="center" vertical="center"/>
    </xf>
    <xf numFmtId="0" fontId="24" fillId="8" borderId="1" xfId="0" applyFont="1" applyFill="1" applyBorder="1" applyAlignment="1">
      <alignment horizontal="center" vertical="center" wrapText="1"/>
    </xf>
    <xf numFmtId="164" fontId="22" fillId="8" borderId="1" xfId="0" applyNumberFormat="1" applyFont="1" applyFill="1" applyBorder="1" applyAlignment="1">
      <alignment horizontal="center" vertical="center"/>
    </xf>
    <xf numFmtId="3" fontId="24" fillId="8" borderId="1" xfId="0" applyNumberFormat="1" applyFont="1" applyFill="1" applyBorder="1" applyAlignment="1">
      <alignment horizontal="center" vertical="center" wrapText="1"/>
    </xf>
    <xf numFmtId="164" fontId="24" fillId="8" borderId="1" xfId="0" applyNumberFormat="1" applyFont="1" applyFill="1" applyBorder="1" applyAlignment="1">
      <alignment horizontal="center" vertical="center"/>
    </xf>
    <xf numFmtId="0" fontId="24" fillId="8" borderId="1" xfId="0" applyFont="1" applyFill="1" applyBorder="1" applyAlignment="1">
      <alignment horizontal="center" vertical="center"/>
    </xf>
    <xf numFmtId="164" fontId="20" fillId="8" borderId="1" xfId="0" applyNumberFormat="1" applyFont="1" applyFill="1" applyBorder="1" applyAlignment="1">
      <alignment horizontal="center" vertical="center"/>
    </xf>
    <xf numFmtId="3" fontId="23" fillId="8" borderId="1" xfId="0" applyNumberFormat="1" applyFont="1" applyFill="1" applyBorder="1" applyAlignment="1">
      <alignment horizontal="center" vertical="center" wrapText="1"/>
    </xf>
    <xf numFmtId="164" fontId="21" fillId="8" borderId="1" xfId="3" applyNumberFormat="1" applyFont="1" applyFill="1" applyBorder="1" applyAlignment="1" applyProtection="1">
      <alignment horizontal="center" vertical="center" wrapText="1"/>
    </xf>
    <xf numFmtId="0" fontId="24" fillId="8" borderId="2" xfId="0" applyFont="1" applyFill="1" applyBorder="1" applyAlignment="1">
      <alignment horizontal="center" vertical="center"/>
    </xf>
    <xf numFmtId="164" fontId="20" fillId="8" borderId="2" xfId="0" applyNumberFormat="1" applyFont="1" applyFill="1" applyBorder="1" applyAlignment="1">
      <alignment horizontal="center" vertical="center"/>
    </xf>
    <xf numFmtId="164" fontId="19" fillId="0" borderId="7" xfId="0" applyNumberFormat="1" applyFont="1" applyBorder="1" applyAlignment="1">
      <alignment horizontal="center" vertical="center"/>
    </xf>
    <xf numFmtId="164" fontId="19" fillId="0" borderId="2" xfId="0" applyNumberFormat="1"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6" borderId="7" xfId="0" applyFont="1" applyFill="1" applyBorder="1" applyAlignment="1">
      <alignment horizontal="center" vertical="center"/>
    </xf>
    <xf numFmtId="0" fontId="19"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2" xfId="0" applyFont="1" applyFill="1" applyBorder="1" applyAlignment="1">
      <alignment horizontal="center" vertical="center"/>
    </xf>
    <xf numFmtId="0" fontId="22" fillId="0" borderId="2" xfId="0" applyFont="1" applyBorder="1" applyAlignment="1">
      <alignment horizontal="center" vertical="center"/>
    </xf>
    <xf numFmtId="0" fontId="22" fillId="8" borderId="7" xfId="0" applyFont="1" applyFill="1" applyBorder="1" applyAlignment="1">
      <alignment horizontal="center" vertical="center"/>
    </xf>
    <xf numFmtId="0" fontId="22" fillId="8" borderId="2" xfId="0" applyFont="1" applyFill="1" applyBorder="1" applyAlignment="1">
      <alignment horizontal="center" vertical="center"/>
    </xf>
    <xf numFmtId="0" fontId="19" fillId="8" borderId="7" xfId="0" applyFont="1" applyFill="1" applyBorder="1" applyAlignment="1">
      <alignment horizontal="center" vertical="center"/>
    </xf>
    <xf numFmtId="0" fontId="19" fillId="8" borderId="2" xfId="0" applyFont="1" applyFill="1" applyBorder="1" applyAlignment="1">
      <alignment horizontal="center" vertical="center"/>
    </xf>
    <xf numFmtId="164" fontId="19" fillId="8" borderId="7" xfId="0" applyNumberFormat="1" applyFont="1" applyFill="1" applyBorder="1" applyAlignment="1">
      <alignment horizontal="center" vertical="center"/>
    </xf>
    <xf numFmtId="164" fontId="19" fillId="8" borderId="2" xfId="0" applyNumberFormat="1" applyFont="1" applyFill="1" applyBorder="1" applyAlignment="1">
      <alignment horizontal="center" vertical="center"/>
    </xf>
    <xf numFmtId="0" fontId="19" fillId="0" borderId="2" xfId="0" applyFont="1" applyBorder="1" applyAlignment="1">
      <alignment horizontal="center" vertical="center" wrapText="1"/>
    </xf>
    <xf numFmtId="164" fontId="19" fillId="0" borderId="1" xfId="0" applyNumberFormat="1" applyFont="1" applyBorder="1" applyAlignment="1">
      <alignment horizontal="center" vertical="center"/>
    </xf>
    <xf numFmtId="0" fontId="19" fillId="6" borderId="1" xfId="0" applyFont="1" applyFill="1" applyBorder="1" applyAlignment="1">
      <alignment horizontal="center" vertical="center"/>
    </xf>
    <xf numFmtId="0" fontId="22" fillId="6" borderId="1"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2" fillId="8" borderId="1" xfId="0" applyFont="1" applyFill="1" applyBorder="1" applyAlignment="1">
      <alignment horizontal="center" vertical="center"/>
    </xf>
    <xf numFmtId="0" fontId="19" fillId="8" borderId="1" xfId="0" applyFont="1" applyFill="1" applyBorder="1" applyAlignment="1">
      <alignment horizontal="center" vertical="center"/>
    </xf>
    <xf numFmtId="164" fontId="19" fillId="8" borderId="1" xfId="0" applyNumberFormat="1" applyFont="1" applyFill="1" applyBorder="1" applyAlignment="1">
      <alignment horizontal="center" vertical="center"/>
    </xf>
    <xf numFmtId="0" fontId="23" fillId="6" borderId="7" xfId="0" applyFont="1" applyFill="1" applyBorder="1" applyAlignment="1">
      <alignment horizontal="center" vertical="center" wrapText="1"/>
    </xf>
    <xf numFmtId="9" fontId="19" fillId="8" borderId="2" xfId="2" applyFont="1" applyFill="1" applyBorder="1" applyAlignment="1">
      <alignment horizontal="center" vertical="center"/>
    </xf>
    <xf numFmtId="9" fontId="19" fillId="8" borderId="7" xfId="2" applyFont="1" applyFill="1" applyBorder="1" applyAlignment="1">
      <alignment horizontal="center" vertical="center"/>
    </xf>
    <xf numFmtId="0" fontId="20" fillId="6" borderId="2" xfId="0" applyFont="1" applyFill="1" applyBorder="1" applyAlignment="1">
      <alignment horizontal="center" vertical="center"/>
    </xf>
    <xf numFmtId="0" fontId="20" fillId="6" borderId="1" xfId="0" applyFont="1" applyFill="1" applyBorder="1" applyAlignment="1">
      <alignment horizontal="center" vertical="center"/>
    </xf>
    <xf numFmtId="0" fontId="21" fillId="7"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9" fontId="19" fillId="8" borderId="1" xfId="2" applyFont="1" applyFill="1" applyBorder="1" applyAlignment="1">
      <alignment horizontal="center" vertical="center"/>
    </xf>
    <xf numFmtId="9" fontId="19" fillId="8" borderId="1" xfId="0" applyNumberFormat="1" applyFont="1" applyFill="1" applyBorder="1" applyAlignment="1">
      <alignment horizontal="center" vertical="center"/>
    </xf>
    <xf numFmtId="0" fontId="24" fillId="0" borderId="8" xfId="0" applyFont="1" applyBorder="1" applyAlignment="1">
      <alignment horizontal="right" vertical="center" wrapText="1"/>
    </xf>
    <xf numFmtId="165" fontId="20" fillId="2" borderId="1" xfId="16" applyFont="1" applyFill="1" applyBorder="1" applyAlignment="1">
      <alignment vertical="center" wrapText="1"/>
    </xf>
    <xf numFmtId="0" fontId="26" fillId="0" borderId="10" xfId="0" applyFont="1" applyBorder="1" applyAlignment="1">
      <alignment horizontal="left" vertical="top" wrapText="1"/>
    </xf>
    <xf numFmtId="0" fontId="19" fillId="0" borderId="10" xfId="0" applyFont="1" applyBorder="1" applyAlignment="1">
      <alignment horizontal="left" wrapText="1"/>
    </xf>
    <xf numFmtId="0" fontId="26" fillId="0" borderId="7" xfId="0" applyFont="1" applyBorder="1" applyAlignment="1">
      <alignment horizontal="left" wrapText="1"/>
    </xf>
    <xf numFmtId="0" fontId="26" fillId="0" borderId="2" xfId="0" applyFont="1" applyBorder="1" applyAlignment="1">
      <alignment horizontal="left" vertical="top" wrapText="1"/>
    </xf>
    <xf numFmtId="0" fontId="22" fillId="6" borderId="1" xfId="0" applyFont="1" applyFill="1" applyBorder="1" applyAlignment="1">
      <alignment horizontal="center"/>
    </xf>
    <xf numFmtId="0" fontId="22" fillId="8" borderId="1" xfId="0" applyFont="1" applyFill="1" applyBorder="1" applyAlignment="1">
      <alignment horizontal="center"/>
    </xf>
    <xf numFmtId="0" fontId="24" fillId="0" borderId="9" xfId="0" applyFont="1" applyBorder="1" applyAlignment="1">
      <alignment horizontal="left" vertical="center" wrapText="1"/>
    </xf>
    <xf numFmtId="0" fontId="24" fillId="0" borderId="11" xfId="0" applyFont="1" applyBorder="1" applyAlignment="1">
      <alignment horizontal="left" vertical="center" wrapText="1"/>
    </xf>
    <xf numFmtId="0" fontId="22" fillId="0" borderId="8" xfId="0" applyFont="1" applyBorder="1" applyAlignment="1">
      <alignment horizontal="right" vertical="center" wrapText="1"/>
    </xf>
    <xf numFmtId="0" fontId="22" fillId="0" borderId="9" xfId="0" applyFont="1" applyBorder="1" applyAlignment="1">
      <alignment horizontal="right" vertical="center" wrapText="1"/>
    </xf>
    <xf numFmtId="0" fontId="22" fillId="0" borderId="9" xfId="0" applyFont="1" applyBorder="1" applyAlignment="1">
      <alignment horizontal="left" vertical="center" wrapText="1"/>
    </xf>
    <xf numFmtId="0" fontId="22" fillId="0" borderId="11" xfId="0" applyFont="1" applyBorder="1" applyAlignment="1">
      <alignment horizontal="left" vertical="center" wrapText="1"/>
    </xf>
    <xf numFmtId="0" fontId="19" fillId="0" borderId="10" xfId="0" applyFont="1" applyBorder="1" applyAlignment="1">
      <alignment horizontal="center" vertical="center"/>
    </xf>
    <xf numFmtId="0" fontId="19" fillId="0" borderId="2" xfId="0" applyFont="1" applyBorder="1" applyAlignment="1">
      <alignment horizontal="center" vertical="center"/>
    </xf>
    <xf numFmtId="164" fontId="19" fillId="0" borderId="7" xfId="0" applyNumberFormat="1" applyFont="1" applyBorder="1" applyAlignment="1">
      <alignment horizontal="center" vertical="center"/>
    </xf>
    <xf numFmtId="164" fontId="19" fillId="0" borderId="2" xfId="0" applyNumberFormat="1" applyFont="1" applyBorder="1" applyAlignment="1">
      <alignment horizontal="center" vertical="center"/>
    </xf>
    <xf numFmtId="0" fontId="19" fillId="6" borderId="7" xfId="0" applyFont="1" applyFill="1" applyBorder="1" applyAlignment="1">
      <alignment horizontal="center" vertical="center"/>
    </xf>
    <xf numFmtId="0" fontId="19"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2" xfId="0" applyFont="1" applyFill="1" applyBorder="1" applyAlignment="1">
      <alignment horizontal="center" vertical="center"/>
    </xf>
    <xf numFmtId="0" fontId="19" fillId="0" borderId="7" xfId="0" applyFont="1" applyBorder="1" applyAlignment="1">
      <alignment horizontal="center" vertical="center"/>
    </xf>
    <xf numFmtId="0" fontId="19" fillId="8" borderId="7" xfId="0" applyFont="1" applyFill="1" applyBorder="1" applyAlignment="1">
      <alignment horizontal="center" vertical="center"/>
    </xf>
    <xf numFmtId="0" fontId="19" fillId="8" borderId="2" xfId="0" applyFont="1" applyFill="1" applyBorder="1" applyAlignment="1">
      <alignment horizontal="center" vertical="center"/>
    </xf>
    <xf numFmtId="164" fontId="19" fillId="0" borderId="10" xfId="0" applyNumberFormat="1"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xf>
    <xf numFmtId="0" fontId="22" fillId="8" borderId="7" xfId="0" applyFont="1" applyFill="1" applyBorder="1" applyAlignment="1">
      <alignment horizontal="center" vertical="center"/>
    </xf>
    <xf numFmtId="0" fontId="22" fillId="8" borderId="2" xfId="0" applyFont="1" applyFill="1" applyBorder="1" applyAlignment="1">
      <alignment horizontal="center" vertical="center"/>
    </xf>
    <xf numFmtId="164" fontId="19" fillId="8" borderId="7" xfId="0" applyNumberFormat="1" applyFont="1" applyFill="1" applyBorder="1" applyAlignment="1">
      <alignment horizontal="center" vertical="center"/>
    </xf>
    <xf numFmtId="164" fontId="19" fillId="8" borderId="2" xfId="0" applyNumberFormat="1" applyFont="1" applyFill="1" applyBorder="1" applyAlignment="1">
      <alignment horizontal="center" vertical="center"/>
    </xf>
    <xf numFmtId="9" fontId="19" fillId="8" borderId="7" xfId="2" applyFont="1" applyFill="1" applyBorder="1" applyAlignment="1">
      <alignment horizontal="center" vertical="center"/>
    </xf>
    <xf numFmtId="9" fontId="19" fillId="8" borderId="2" xfId="2" applyFont="1" applyFill="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19" fillId="6" borderId="14"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12" xfId="0" applyFont="1" applyFill="1" applyBorder="1" applyAlignment="1">
      <alignment horizontal="center" vertical="center"/>
    </xf>
    <xf numFmtId="0" fontId="22" fillId="6" borderId="12" xfId="0" applyFont="1" applyFill="1" applyBorder="1" applyAlignment="1">
      <alignment horizontal="center" vertical="center"/>
    </xf>
    <xf numFmtId="0" fontId="19" fillId="8" borderId="10" xfId="0" applyFont="1" applyFill="1" applyBorder="1" applyAlignment="1">
      <alignment horizontal="center" vertical="center"/>
    </xf>
    <xf numFmtId="0" fontId="22" fillId="8" borderId="12" xfId="0" applyFont="1" applyFill="1" applyBorder="1" applyAlignment="1">
      <alignment horizontal="center" vertical="center"/>
    </xf>
    <xf numFmtId="0" fontId="19" fillId="8" borderId="12" xfId="0" applyFont="1" applyFill="1" applyBorder="1" applyAlignment="1">
      <alignment horizontal="center" vertical="center"/>
    </xf>
    <xf numFmtId="164" fontId="19" fillId="8" borderId="10" xfId="0" applyNumberFormat="1" applyFont="1" applyFill="1" applyBorder="1" applyAlignment="1">
      <alignment horizontal="center" vertical="center"/>
    </xf>
    <xf numFmtId="9" fontId="19" fillId="8" borderId="10" xfId="2" applyFont="1" applyFill="1" applyBorder="1" applyAlignment="1">
      <alignment horizontal="center" vertical="center"/>
    </xf>
    <xf numFmtId="0" fontId="22" fillId="0" borderId="10" xfId="0" applyFont="1" applyBorder="1" applyAlignment="1">
      <alignment horizontal="center" vertical="center"/>
    </xf>
    <xf numFmtId="0" fontId="19" fillId="6" borderId="10" xfId="0" applyFont="1" applyFill="1" applyBorder="1" applyAlignment="1">
      <alignment horizontal="center" vertical="center"/>
    </xf>
    <xf numFmtId="0" fontId="22" fillId="6" borderId="10" xfId="0" applyFont="1" applyFill="1" applyBorder="1" applyAlignment="1">
      <alignment horizontal="center" vertical="center"/>
    </xf>
    <xf numFmtId="9" fontId="19" fillId="8" borderId="1" xfId="2" applyFont="1" applyFill="1" applyBorder="1" applyAlignment="1">
      <alignment horizontal="center" vertical="center"/>
    </xf>
    <xf numFmtId="164" fontId="19" fillId="0" borderId="1" xfId="0" applyNumberFormat="1" applyFont="1" applyBorder="1" applyAlignment="1">
      <alignment horizontal="center" vertical="center"/>
    </xf>
    <xf numFmtId="0" fontId="22" fillId="0" borderId="15" xfId="0" applyFont="1" applyBorder="1" applyAlignment="1">
      <alignment horizontal="center" vertical="center"/>
    </xf>
    <xf numFmtId="0" fontId="19" fillId="6" borderId="6"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8" borderId="1" xfId="0" applyFont="1" applyFill="1" applyBorder="1" applyAlignment="1">
      <alignment horizontal="center" vertical="center"/>
    </xf>
    <xf numFmtId="0" fontId="22" fillId="8" borderId="1" xfId="0" applyFont="1" applyFill="1" applyBorder="1" applyAlignment="1">
      <alignment horizontal="center" vertical="center"/>
    </xf>
    <xf numFmtId="164" fontId="19" fillId="8" borderId="1" xfId="0" applyNumberFormat="1" applyFont="1" applyFill="1" applyBorder="1" applyAlignment="1">
      <alignment horizontal="center" vertical="center"/>
    </xf>
    <xf numFmtId="3" fontId="22" fillId="0" borderId="2"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3" fontId="19" fillId="6" borderId="2" xfId="0" applyNumberFormat="1" applyFont="1" applyFill="1" applyBorder="1" applyAlignment="1">
      <alignment horizontal="center" vertical="center" wrapText="1"/>
    </xf>
    <xf numFmtId="3" fontId="19" fillId="6" borderId="1" xfId="0" applyNumberFormat="1" applyFont="1" applyFill="1" applyBorder="1" applyAlignment="1">
      <alignment horizontal="center" vertical="center" wrapText="1"/>
    </xf>
    <xf numFmtId="164" fontId="19" fillId="8" borderId="2" xfId="1" applyNumberFormat="1" applyFont="1" applyFill="1" applyBorder="1" applyAlignment="1">
      <alignment horizontal="center" vertical="center" wrapText="1"/>
    </xf>
    <xf numFmtId="164" fontId="19" fillId="8" borderId="1" xfId="1" applyNumberFormat="1" applyFont="1" applyFill="1" applyBorder="1" applyAlignment="1">
      <alignment horizontal="center" vertical="center" wrapText="1"/>
    </xf>
    <xf numFmtId="0" fontId="22" fillId="0" borderId="0" xfId="0" applyFont="1" applyAlignment="1">
      <alignment horizontal="left" vertical="top"/>
    </xf>
    <xf numFmtId="0" fontId="22" fillId="8" borderId="10" xfId="0" applyFont="1" applyFill="1" applyBorder="1" applyAlignment="1">
      <alignment horizontal="center" vertical="center"/>
    </xf>
    <xf numFmtId="4" fontId="19" fillId="8" borderId="7" xfId="0" applyNumberFormat="1" applyFont="1" applyFill="1" applyBorder="1" applyAlignment="1">
      <alignment horizontal="center" vertical="center"/>
    </xf>
    <xf numFmtId="4" fontId="19" fillId="8" borderId="10" xfId="0" applyNumberFormat="1" applyFont="1" applyFill="1" applyBorder="1" applyAlignment="1">
      <alignment horizontal="center" vertical="center"/>
    </xf>
    <xf numFmtId="4" fontId="19" fillId="8" borderId="2" xfId="0" applyNumberFormat="1" applyFont="1" applyFill="1" applyBorder="1" applyAlignment="1">
      <alignment horizontal="center" vertical="center"/>
    </xf>
    <xf numFmtId="4" fontId="19" fillId="8" borderId="10" xfId="0" applyNumberFormat="1" applyFont="1" applyFill="1" applyBorder="1" applyAlignment="1">
      <alignment horizontal="center" vertical="center" wrapText="1"/>
    </xf>
    <xf numFmtId="4" fontId="19" fillId="8" borderId="2" xfId="0" applyNumberFormat="1" applyFont="1" applyFill="1" applyBorder="1" applyAlignment="1">
      <alignment horizontal="center" vertical="center" wrapText="1"/>
    </xf>
  </cellXfs>
  <cellStyles count="42">
    <cellStyle name="Default" xfId="33"/>
    <cellStyle name="Default 1" xfId="28"/>
    <cellStyle name="Dziesiętny 2" xfId="10"/>
    <cellStyle name="Dziesiętny 8" xfId="13"/>
    <cellStyle name="Excel Built-in Currency" xfId="4"/>
    <cellStyle name="Excel Built-in Normal" xfId="19"/>
    <cellStyle name="Excel Built-in Normal 1" xfId="30"/>
    <cellStyle name="Excel Built-in Normal 2" xfId="21"/>
    <cellStyle name="Excel Built-in Normal 3" xfId="22"/>
    <cellStyle name="Normal 2" xfId="6"/>
    <cellStyle name="Normal 3" xfId="27"/>
    <cellStyle name="Normal 4" xfId="29"/>
    <cellStyle name="Normalny" xfId="0" builtinId="0"/>
    <cellStyle name="Normalny 2" xfId="12"/>
    <cellStyle name="Normalny 2 2" xfId="37"/>
    <cellStyle name="Normalny 2 3" xfId="31"/>
    <cellStyle name="Normalny 3" xfId="16"/>
    <cellStyle name="Normalny 3 2" xfId="38"/>
    <cellStyle name="Normalny 4" xfId="7"/>
    <cellStyle name="Normalny 5" xfId="15"/>
    <cellStyle name="Normalny 5 2" xfId="36"/>
    <cellStyle name="Normalny 6" xfId="11"/>
    <cellStyle name="Normalny 6 2" xfId="32"/>
    <cellStyle name="Normalny 7" xfId="9"/>
    <cellStyle name="Normalny 8" xfId="3"/>
    <cellStyle name="Normalny 8 2" xfId="17"/>
    <cellStyle name="Normalny 9" xfId="20"/>
    <cellStyle name="Normalny_Arkusz1_Arkusz2" xfId="5"/>
    <cellStyle name="Procentowy" xfId="2" builtinId="5"/>
    <cellStyle name="Procentowy 2" xfId="39"/>
    <cellStyle name="Standardowy 2" xfId="25"/>
    <cellStyle name="TableStyleLight1" xfId="14"/>
    <cellStyle name="Walutowe 2" xfId="26"/>
    <cellStyle name="Walutowy" xfId="1" builtinId="4"/>
    <cellStyle name="Walutowy 2" xfId="24"/>
    <cellStyle name="Walutowy 2 2" xfId="8"/>
    <cellStyle name="Walutowy 2 2 2" xfId="35"/>
    <cellStyle name="Walutowy 3" xfId="23"/>
    <cellStyle name="Walutowy 4" xfId="34"/>
    <cellStyle name="Walutowy 5" xfId="40"/>
    <cellStyle name="Walutowy 6" xfId="18"/>
    <cellStyle name="Walutowy 7"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9"/>
  <sheetViews>
    <sheetView tabSelected="1" topLeftCell="H406" zoomScaleNormal="100" workbookViewId="0">
      <selection activeCell="S438" sqref="S438"/>
    </sheetView>
    <sheetView tabSelected="1" topLeftCell="H391" workbookViewId="1">
      <selection activeCell="S438" sqref="S438"/>
    </sheetView>
  </sheetViews>
  <sheetFormatPr defaultColWidth="9.140625" defaultRowHeight="12"/>
  <cols>
    <col min="1" max="1" width="3.85546875" style="11" bestFit="1" customWidth="1"/>
    <col min="2" max="2" width="49.85546875" style="11" customWidth="1"/>
    <col min="3" max="3" width="6" style="11" bestFit="1" customWidth="1"/>
    <col min="4" max="4" width="16.5703125" style="11" bestFit="1" customWidth="1"/>
    <col min="5" max="5" width="15.42578125" style="39" bestFit="1" customWidth="1"/>
    <col min="6" max="6" width="6.140625" style="11" bestFit="1" customWidth="1"/>
    <col min="7" max="7" width="16.28515625" style="11" bestFit="1" customWidth="1"/>
    <col min="8" max="8" width="19.140625" style="11" bestFit="1" customWidth="1"/>
    <col min="9" max="9" width="11.85546875" style="11" bestFit="1" customWidth="1"/>
    <col min="10" max="10" width="12.28515625" style="11" bestFit="1" customWidth="1"/>
    <col min="11" max="11" width="22.42578125" style="11" bestFit="1" customWidth="1"/>
    <col min="12" max="12" width="19.7109375" style="39" bestFit="1" customWidth="1"/>
    <col min="13" max="13" width="19.7109375" style="11" bestFit="1" customWidth="1"/>
    <col min="14" max="14" width="17.42578125" style="19" customWidth="1"/>
    <col min="15" max="15" width="16.85546875" style="11" bestFit="1" customWidth="1"/>
    <col min="16" max="17" width="16.140625" style="11" bestFit="1" customWidth="1"/>
    <col min="18" max="18" width="17.42578125" style="11" bestFit="1" customWidth="1"/>
    <col min="19" max="19" width="18.28515625" style="11" bestFit="1" customWidth="1"/>
    <col min="20" max="21" width="9.140625" style="11"/>
    <col min="22" max="22" width="3.140625" style="11" bestFit="1" customWidth="1"/>
    <col min="23" max="24" width="14.42578125" style="11" bestFit="1" customWidth="1"/>
    <col min="25" max="25" width="3.140625" style="11" bestFit="1" customWidth="1"/>
    <col min="26" max="16384" width="9.140625" style="11"/>
  </cols>
  <sheetData>
    <row r="1" spans="1:19">
      <c r="C1" s="126" t="s">
        <v>256</v>
      </c>
      <c r="D1" s="126"/>
      <c r="E1" s="126"/>
      <c r="F1" s="126"/>
      <c r="K1" s="127" t="s">
        <v>257</v>
      </c>
      <c r="L1" s="127"/>
      <c r="M1" s="127"/>
      <c r="N1" s="127"/>
      <c r="O1" s="127"/>
      <c r="P1" s="39"/>
      <c r="Q1" s="39"/>
      <c r="R1" s="39"/>
      <c r="S1" s="39"/>
    </row>
    <row r="2" spans="1:19" ht="36.75" thickBot="1">
      <c r="A2" s="5" t="s">
        <v>1</v>
      </c>
      <c r="B2" s="6" t="s">
        <v>2</v>
      </c>
      <c r="C2" s="111" t="s">
        <v>3</v>
      </c>
      <c r="D2" s="32" t="s">
        <v>4</v>
      </c>
      <c r="E2" s="33" t="s">
        <v>153</v>
      </c>
      <c r="F2" s="34" t="s">
        <v>7</v>
      </c>
      <c r="G2" s="5" t="s">
        <v>258</v>
      </c>
      <c r="H2" s="8" t="s">
        <v>5</v>
      </c>
      <c r="I2" s="7" t="s">
        <v>6</v>
      </c>
      <c r="J2" s="7" t="s">
        <v>156</v>
      </c>
      <c r="K2" s="66" t="s">
        <v>161</v>
      </c>
      <c r="L2" s="66" t="s">
        <v>162</v>
      </c>
      <c r="M2" s="66" t="s">
        <v>163</v>
      </c>
      <c r="N2" s="67" t="s">
        <v>154</v>
      </c>
      <c r="O2" s="66" t="s">
        <v>155</v>
      </c>
      <c r="P2" s="9" t="s">
        <v>157</v>
      </c>
      <c r="Q2" s="9" t="s">
        <v>158</v>
      </c>
      <c r="R2" s="10" t="s">
        <v>159</v>
      </c>
      <c r="S2" s="10" t="s">
        <v>160</v>
      </c>
    </row>
    <row r="3" spans="1:19" ht="15.75" customHeight="1" thickBot="1">
      <c r="A3" s="120">
        <v>1</v>
      </c>
      <c r="B3" s="128" t="s">
        <v>255</v>
      </c>
      <c r="C3" s="128"/>
      <c r="D3" s="128"/>
      <c r="E3" s="128"/>
      <c r="F3" s="128"/>
      <c r="G3" s="128"/>
      <c r="H3" s="128"/>
      <c r="I3" s="128"/>
      <c r="J3" s="128"/>
      <c r="K3" s="128"/>
      <c r="L3" s="128"/>
      <c r="M3" s="128"/>
      <c r="N3" s="128"/>
      <c r="O3" s="128"/>
      <c r="P3" s="128"/>
      <c r="Q3" s="128"/>
      <c r="R3" s="128"/>
      <c r="S3" s="129"/>
    </row>
    <row r="4" spans="1:19">
      <c r="A4" s="95" t="s">
        <v>10</v>
      </c>
      <c r="B4" s="12" t="s">
        <v>14</v>
      </c>
      <c r="C4" s="92" t="s">
        <v>0</v>
      </c>
      <c r="D4" s="92">
        <v>20</v>
      </c>
      <c r="E4" s="94">
        <v>60</v>
      </c>
      <c r="F4" s="92">
        <v>20</v>
      </c>
      <c r="G4" s="102"/>
      <c r="H4" s="90"/>
      <c r="I4" s="90"/>
      <c r="J4" s="90"/>
      <c r="K4" s="99"/>
      <c r="L4" s="97"/>
      <c r="M4" s="99"/>
      <c r="N4" s="101"/>
      <c r="O4" s="112"/>
      <c r="P4" s="88">
        <f>ROUND(L4*N4,2)</f>
        <v>0</v>
      </c>
      <c r="Q4" s="88">
        <f>ROUND(P4+P4*O4,2)</f>
        <v>0</v>
      </c>
      <c r="R4" s="88">
        <f>ROUND(M4*N4,2)</f>
        <v>0</v>
      </c>
      <c r="S4" s="88">
        <f>ROUND(R4+R4*O4,2)</f>
        <v>0</v>
      </c>
    </row>
    <row r="5" spans="1:19" ht="12.75" thickBot="1">
      <c r="A5" s="43" t="s">
        <v>16</v>
      </c>
      <c r="B5" s="13" t="s">
        <v>15</v>
      </c>
      <c r="C5" s="104" t="s">
        <v>0</v>
      </c>
      <c r="D5" s="104">
        <v>20</v>
      </c>
      <c r="E5" s="105">
        <v>60</v>
      </c>
      <c r="F5" s="104">
        <v>20</v>
      </c>
      <c r="G5" s="106"/>
      <c r="H5" s="107"/>
      <c r="I5" s="107"/>
      <c r="J5" s="107"/>
      <c r="K5" s="109"/>
      <c r="L5" s="108"/>
      <c r="M5" s="109"/>
      <c r="N5" s="110"/>
      <c r="O5" s="113"/>
      <c r="P5" s="88">
        <f>ROUND(L5*N5,2)</f>
        <v>0</v>
      </c>
      <c r="Q5" s="87">
        <f>ROUND(P5+P5*O5,2)</f>
        <v>0</v>
      </c>
      <c r="R5" s="88">
        <f>ROUND(M5*N5,2)</f>
        <v>0</v>
      </c>
      <c r="S5" s="87">
        <f>ROUND(R5+R5*O5,2)</f>
        <v>0</v>
      </c>
    </row>
    <row r="6" spans="1:19" ht="12.75" thickBot="1">
      <c r="A6" s="14"/>
      <c r="B6" s="15"/>
      <c r="O6" s="16" t="s">
        <v>11</v>
      </c>
      <c r="P6" s="17">
        <f>SUM(P4:P5)</f>
        <v>0</v>
      </c>
      <c r="Q6" s="17">
        <f>SUM(Q4:Q5)</f>
        <v>0</v>
      </c>
      <c r="R6" s="17">
        <f>SUM(R4:R5)</f>
        <v>0</v>
      </c>
      <c r="S6" s="18">
        <f>SUM(S4:S5)</f>
        <v>0</v>
      </c>
    </row>
    <row r="7" spans="1:19" ht="12.75" thickBot="1">
      <c r="A7" s="14"/>
      <c r="B7" s="15"/>
      <c r="O7" s="20"/>
    </row>
    <row r="8" spans="1:19" ht="15" customHeight="1" thickBot="1">
      <c r="A8" s="14"/>
      <c r="B8" s="15"/>
      <c r="F8" s="29"/>
      <c r="N8" s="130">
        <f>COUNTIF($A$2:A2,"Lp.")</f>
        <v>1</v>
      </c>
      <c r="O8" s="131"/>
      <c r="P8" s="132" t="s">
        <v>255</v>
      </c>
      <c r="Q8" s="133"/>
    </row>
    <row r="9" spans="1:19" ht="24.75" thickBot="1">
      <c r="A9" s="14"/>
      <c r="B9" s="15"/>
      <c r="F9" s="30"/>
      <c r="N9" s="37" t="s">
        <v>12</v>
      </c>
      <c r="O9" s="44" t="s">
        <v>13</v>
      </c>
      <c r="P9" s="35" t="s">
        <v>8</v>
      </c>
      <c r="Q9" s="35" t="s">
        <v>9</v>
      </c>
    </row>
    <row r="10" spans="1:19" ht="12.75" thickBot="1">
      <c r="F10" s="31"/>
      <c r="N10" s="36">
        <f>P6</f>
        <v>0</v>
      </c>
      <c r="O10" s="21">
        <f>Q6</f>
        <v>0</v>
      </c>
      <c r="P10" s="21">
        <f>R6</f>
        <v>0</v>
      </c>
      <c r="Q10" s="22">
        <f>S6</f>
        <v>0</v>
      </c>
    </row>
    <row r="15" spans="1:19">
      <c r="C15" s="126" t="s">
        <v>256</v>
      </c>
      <c r="D15" s="126"/>
      <c r="E15" s="126"/>
      <c r="F15" s="126"/>
      <c r="K15" s="127" t="s">
        <v>257</v>
      </c>
      <c r="L15" s="127"/>
      <c r="M15" s="127"/>
      <c r="N15" s="127"/>
      <c r="O15" s="127"/>
      <c r="P15" s="39"/>
      <c r="Q15" s="39"/>
      <c r="R15" s="39"/>
      <c r="S15" s="39"/>
    </row>
    <row r="16" spans="1:19" ht="36.75" thickBot="1">
      <c r="A16" s="5" t="s">
        <v>1</v>
      </c>
      <c r="B16" s="6" t="s">
        <v>2</v>
      </c>
      <c r="C16" s="111" t="s">
        <v>3</v>
      </c>
      <c r="D16" s="32" t="s">
        <v>4</v>
      </c>
      <c r="E16" s="33" t="s">
        <v>153</v>
      </c>
      <c r="F16" s="34" t="s">
        <v>7</v>
      </c>
      <c r="G16" s="5" t="s">
        <v>258</v>
      </c>
      <c r="H16" s="8" t="s">
        <v>5</v>
      </c>
      <c r="I16" s="7" t="s">
        <v>6</v>
      </c>
      <c r="J16" s="7" t="s">
        <v>156</v>
      </c>
      <c r="K16" s="66" t="s">
        <v>161</v>
      </c>
      <c r="L16" s="66" t="s">
        <v>162</v>
      </c>
      <c r="M16" s="66" t="s">
        <v>163</v>
      </c>
      <c r="N16" s="67" t="s">
        <v>154</v>
      </c>
      <c r="O16" s="66" t="s">
        <v>155</v>
      </c>
      <c r="P16" s="9" t="s">
        <v>157</v>
      </c>
      <c r="Q16" s="9" t="s">
        <v>158</v>
      </c>
      <c r="R16" s="10" t="s">
        <v>159</v>
      </c>
      <c r="S16" s="10" t="s">
        <v>160</v>
      </c>
    </row>
    <row r="17" spans="1:19" ht="15.75" customHeight="1" thickBot="1">
      <c r="A17" s="120">
        <v>2</v>
      </c>
      <c r="B17" s="128" t="s">
        <v>255</v>
      </c>
      <c r="C17" s="128"/>
      <c r="D17" s="128"/>
      <c r="E17" s="128"/>
      <c r="F17" s="128"/>
      <c r="G17" s="128"/>
      <c r="H17" s="128"/>
      <c r="I17" s="128"/>
      <c r="J17" s="128"/>
      <c r="K17" s="128"/>
      <c r="L17" s="128"/>
      <c r="M17" s="128"/>
      <c r="N17" s="128"/>
      <c r="O17" s="128"/>
      <c r="P17" s="128"/>
      <c r="Q17" s="128"/>
      <c r="R17" s="128"/>
      <c r="S17" s="129"/>
    </row>
    <row r="18" spans="1:19" ht="24.75" thickBot="1">
      <c r="A18" s="95" t="s">
        <v>10</v>
      </c>
      <c r="B18" s="12" t="s">
        <v>18</v>
      </c>
      <c r="C18" s="92" t="s">
        <v>33</v>
      </c>
      <c r="D18" s="92">
        <v>5</v>
      </c>
      <c r="E18" s="94">
        <v>10</v>
      </c>
      <c r="F18" s="104">
        <v>5</v>
      </c>
      <c r="G18" s="102"/>
      <c r="H18" s="90"/>
      <c r="I18" s="90"/>
      <c r="J18" s="90"/>
      <c r="K18" s="99"/>
      <c r="L18" s="97"/>
      <c r="M18" s="109"/>
      <c r="N18" s="101"/>
      <c r="O18" s="112"/>
      <c r="P18" s="103">
        <f t="shared" ref="P18" si="0">ROUND(L18*N18,2)</f>
        <v>0</v>
      </c>
      <c r="Q18" s="103">
        <f t="shared" ref="Q18" si="1">ROUND(P18+P18*O18,2)</f>
        <v>0</v>
      </c>
      <c r="R18" s="103">
        <f t="shared" ref="R18" si="2">ROUND(M18*N18,2)</f>
        <v>0</v>
      </c>
      <c r="S18" s="103">
        <f t="shared" ref="S18" si="3">ROUND(R18+R18*O18,2)</f>
        <v>0</v>
      </c>
    </row>
    <row r="19" spans="1:19" ht="12.75" thickBot="1">
      <c r="O19" s="16" t="s">
        <v>11</v>
      </c>
      <c r="P19" s="17">
        <f>SUM(P18)</f>
        <v>0</v>
      </c>
      <c r="Q19" s="17">
        <f t="shared" ref="Q19:S19" si="4">SUM(Q18)</f>
        <v>0</v>
      </c>
      <c r="R19" s="17">
        <f t="shared" si="4"/>
        <v>0</v>
      </c>
      <c r="S19" s="17">
        <f t="shared" si="4"/>
        <v>0</v>
      </c>
    </row>
    <row r="20" spans="1:19" ht="12.75" thickBot="1">
      <c r="O20" s="20"/>
    </row>
    <row r="21" spans="1:19" ht="12.75" thickBot="1">
      <c r="N21" s="130">
        <v>2</v>
      </c>
      <c r="O21" s="131"/>
      <c r="P21" s="132" t="s">
        <v>255</v>
      </c>
      <c r="Q21" s="133"/>
    </row>
    <row r="22" spans="1:19" ht="24.75" thickBot="1">
      <c r="N22" s="37" t="s">
        <v>12</v>
      </c>
      <c r="O22" s="44" t="s">
        <v>13</v>
      </c>
      <c r="P22" s="35" t="s">
        <v>8</v>
      </c>
      <c r="Q22" s="35" t="s">
        <v>9</v>
      </c>
    </row>
    <row r="23" spans="1:19" ht="12.75" thickBot="1">
      <c r="N23" s="36">
        <f>P19</f>
        <v>0</v>
      </c>
      <c r="O23" s="21">
        <f>Q19</f>
        <v>0</v>
      </c>
      <c r="P23" s="21">
        <f>R19</f>
        <v>0</v>
      </c>
      <c r="Q23" s="22">
        <f>S19</f>
        <v>0</v>
      </c>
    </row>
    <row r="28" spans="1:19">
      <c r="C28" s="126" t="s">
        <v>256</v>
      </c>
      <c r="D28" s="126"/>
      <c r="E28" s="126"/>
      <c r="F28" s="126"/>
      <c r="K28" s="127" t="s">
        <v>257</v>
      </c>
      <c r="L28" s="127"/>
      <c r="M28" s="127"/>
      <c r="N28" s="127"/>
      <c r="O28" s="127"/>
      <c r="P28" s="39"/>
      <c r="Q28" s="39"/>
      <c r="R28" s="39"/>
      <c r="S28" s="39"/>
    </row>
    <row r="29" spans="1:19" ht="36.75" thickBot="1">
      <c r="A29" s="5" t="s">
        <v>1</v>
      </c>
      <c r="B29" s="6" t="s">
        <v>2</v>
      </c>
      <c r="C29" s="111" t="s">
        <v>3</v>
      </c>
      <c r="D29" s="32" t="s">
        <v>4</v>
      </c>
      <c r="E29" s="33" t="s">
        <v>153</v>
      </c>
      <c r="F29" s="34" t="s">
        <v>7</v>
      </c>
      <c r="G29" s="5" t="s">
        <v>258</v>
      </c>
      <c r="H29" s="8" t="s">
        <v>5</v>
      </c>
      <c r="I29" s="7" t="s">
        <v>6</v>
      </c>
      <c r="J29" s="7" t="s">
        <v>156</v>
      </c>
      <c r="K29" s="66" t="s">
        <v>161</v>
      </c>
      <c r="L29" s="66" t="s">
        <v>162</v>
      </c>
      <c r="M29" s="66" t="s">
        <v>163</v>
      </c>
      <c r="N29" s="67" t="s">
        <v>154</v>
      </c>
      <c r="O29" s="66" t="s">
        <v>155</v>
      </c>
      <c r="P29" s="9" t="s">
        <v>157</v>
      </c>
      <c r="Q29" s="9" t="s">
        <v>158</v>
      </c>
      <c r="R29" s="10" t="s">
        <v>159</v>
      </c>
      <c r="S29" s="10" t="s">
        <v>160</v>
      </c>
    </row>
    <row r="30" spans="1:19" ht="15.75" customHeight="1" thickBot="1">
      <c r="A30" s="120">
        <v>3</v>
      </c>
      <c r="B30" s="128" t="s">
        <v>255</v>
      </c>
      <c r="C30" s="128"/>
      <c r="D30" s="128"/>
      <c r="E30" s="128"/>
      <c r="F30" s="128"/>
      <c r="G30" s="128"/>
      <c r="H30" s="128"/>
      <c r="I30" s="128"/>
      <c r="J30" s="128"/>
      <c r="K30" s="128"/>
      <c r="L30" s="128"/>
      <c r="M30" s="128"/>
      <c r="N30" s="128"/>
      <c r="O30" s="128"/>
      <c r="P30" s="128"/>
      <c r="Q30" s="128"/>
      <c r="R30" s="128"/>
      <c r="S30" s="129"/>
    </row>
    <row r="31" spans="1:19">
      <c r="A31" s="43" t="s">
        <v>10</v>
      </c>
      <c r="B31" s="1" t="s">
        <v>19</v>
      </c>
      <c r="C31" s="104" t="s">
        <v>0</v>
      </c>
      <c r="D31" s="104">
        <v>210</v>
      </c>
      <c r="E31" s="105">
        <v>450</v>
      </c>
      <c r="F31" s="104">
        <v>240</v>
      </c>
      <c r="G31" s="106"/>
      <c r="H31" s="107"/>
      <c r="I31" s="107"/>
      <c r="J31" s="107"/>
      <c r="K31" s="109"/>
      <c r="L31" s="108"/>
      <c r="M31" s="109"/>
      <c r="N31" s="110"/>
      <c r="O31" s="118"/>
      <c r="P31" s="87">
        <f t="shared" ref="P31:P32" si="5">ROUND(L31*N31,2)</f>
        <v>0</v>
      </c>
      <c r="Q31" s="87">
        <f t="shared" ref="Q31:Q32" si="6">ROUND(P31+P31*O31,2)</f>
        <v>0</v>
      </c>
      <c r="R31" s="87">
        <f t="shared" ref="R31:R32" si="7">ROUND(M31*N31,2)</f>
        <v>0</v>
      </c>
      <c r="S31" s="87">
        <f t="shared" ref="S31:S32" si="8">ROUND(R31+R31*O31,2)</f>
        <v>0</v>
      </c>
    </row>
    <row r="32" spans="1:19" ht="12.75" thickBot="1">
      <c r="A32" s="43" t="s">
        <v>16</v>
      </c>
      <c r="B32" s="2" t="s">
        <v>20</v>
      </c>
      <c r="C32" s="104" t="s">
        <v>0</v>
      </c>
      <c r="D32" s="104">
        <v>60</v>
      </c>
      <c r="E32" s="105">
        <v>150</v>
      </c>
      <c r="F32" s="104">
        <v>90</v>
      </c>
      <c r="G32" s="106"/>
      <c r="H32" s="107"/>
      <c r="I32" s="107"/>
      <c r="J32" s="107"/>
      <c r="K32" s="109"/>
      <c r="L32" s="108"/>
      <c r="M32" s="109"/>
      <c r="N32" s="110"/>
      <c r="O32" s="118"/>
      <c r="P32" s="87">
        <f t="shared" si="5"/>
        <v>0</v>
      </c>
      <c r="Q32" s="87">
        <f t="shared" si="6"/>
        <v>0</v>
      </c>
      <c r="R32" s="87">
        <f t="shared" si="7"/>
        <v>0</v>
      </c>
      <c r="S32" s="87">
        <f t="shared" si="8"/>
        <v>0</v>
      </c>
    </row>
    <row r="33" spans="1:19" ht="12.75" thickBot="1">
      <c r="A33" s="14"/>
      <c r="B33" s="15"/>
      <c r="F33" s="19"/>
      <c r="O33" s="16" t="s">
        <v>11</v>
      </c>
      <c r="P33" s="17">
        <f>SUM(P31:P32)</f>
        <v>0</v>
      </c>
      <c r="Q33" s="17">
        <f t="shared" ref="Q33" si="9">SUM(Q31:Q32)</f>
        <v>0</v>
      </c>
      <c r="R33" s="17">
        <f t="shared" ref="R33" si="10">SUM(R31:R32)</f>
        <v>0</v>
      </c>
      <c r="S33" s="18">
        <f t="shared" ref="S33" si="11">SUM(S31:S32)</f>
        <v>0</v>
      </c>
    </row>
    <row r="34" spans="1:19" ht="12.75" thickBot="1">
      <c r="A34" s="14"/>
      <c r="B34" s="15"/>
      <c r="F34" s="19"/>
      <c r="O34" s="20"/>
    </row>
    <row r="35" spans="1:19" ht="12.75" thickBot="1">
      <c r="A35" s="14"/>
      <c r="B35" s="15"/>
      <c r="F35" s="19"/>
      <c r="N35" s="130">
        <v>3</v>
      </c>
      <c r="O35" s="131"/>
      <c r="P35" s="132" t="s">
        <v>255</v>
      </c>
      <c r="Q35" s="133"/>
    </row>
    <row r="36" spans="1:19" ht="24.75" thickBot="1">
      <c r="A36" s="14"/>
      <c r="B36" s="15"/>
      <c r="F36" s="19"/>
      <c r="N36" s="37" t="s">
        <v>12</v>
      </c>
      <c r="O36" s="44" t="s">
        <v>13</v>
      </c>
      <c r="P36" s="35" t="s">
        <v>8</v>
      </c>
      <c r="Q36" s="35" t="s">
        <v>9</v>
      </c>
    </row>
    <row r="37" spans="1:19" ht="12.75" thickBot="1">
      <c r="F37" s="19"/>
      <c r="N37" s="36">
        <f>P33</f>
        <v>0</v>
      </c>
      <c r="O37" s="21">
        <f>Q33</f>
        <v>0</v>
      </c>
      <c r="P37" s="21">
        <f>R33</f>
        <v>0</v>
      </c>
      <c r="Q37" s="22">
        <f>S33</f>
        <v>0</v>
      </c>
    </row>
    <row r="38" spans="1:19">
      <c r="F38" s="19"/>
      <c r="N38" s="31"/>
      <c r="O38" s="31"/>
      <c r="P38" s="31"/>
      <c r="Q38" s="31"/>
    </row>
    <row r="42" spans="1:19">
      <c r="C42" s="126" t="s">
        <v>256</v>
      </c>
      <c r="D42" s="126"/>
      <c r="E42" s="126"/>
      <c r="F42" s="126"/>
      <c r="K42" s="127" t="s">
        <v>257</v>
      </c>
      <c r="L42" s="127"/>
      <c r="M42" s="127"/>
      <c r="N42" s="127"/>
      <c r="O42" s="127"/>
      <c r="P42" s="39"/>
      <c r="Q42" s="39"/>
      <c r="R42" s="39"/>
      <c r="S42" s="39"/>
    </row>
    <row r="43" spans="1:19" ht="36.75" thickBot="1">
      <c r="A43" s="5" t="s">
        <v>1</v>
      </c>
      <c r="B43" s="6" t="s">
        <v>2</v>
      </c>
      <c r="C43" s="111" t="s">
        <v>3</v>
      </c>
      <c r="D43" s="32" t="s">
        <v>4</v>
      </c>
      <c r="E43" s="33" t="s">
        <v>153</v>
      </c>
      <c r="F43" s="34" t="s">
        <v>7</v>
      </c>
      <c r="G43" s="5" t="s">
        <v>258</v>
      </c>
      <c r="H43" s="8" t="s">
        <v>5</v>
      </c>
      <c r="I43" s="7" t="s">
        <v>6</v>
      </c>
      <c r="J43" s="7" t="s">
        <v>156</v>
      </c>
      <c r="K43" s="66" t="s">
        <v>161</v>
      </c>
      <c r="L43" s="66" t="s">
        <v>162</v>
      </c>
      <c r="M43" s="66" t="s">
        <v>163</v>
      </c>
      <c r="N43" s="67" t="s">
        <v>154</v>
      </c>
      <c r="O43" s="66" t="s">
        <v>155</v>
      </c>
      <c r="P43" s="9" t="s">
        <v>157</v>
      </c>
      <c r="Q43" s="9" t="s">
        <v>158</v>
      </c>
      <c r="R43" s="10" t="s">
        <v>159</v>
      </c>
      <c r="S43" s="10" t="s">
        <v>160</v>
      </c>
    </row>
    <row r="44" spans="1:19" ht="15.75" customHeight="1" thickBot="1">
      <c r="A44" s="120">
        <v>4</v>
      </c>
      <c r="B44" s="128" t="s">
        <v>255</v>
      </c>
      <c r="C44" s="128"/>
      <c r="D44" s="128"/>
      <c r="E44" s="128"/>
      <c r="F44" s="128"/>
      <c r="G44" s="128"/>
      <c r="H44" s="128"/>
      <c r="I44" s="128"/>
      <c r="J44" s="128"/>
      <c r="K44" s="128"/>
      <c r="L44" s="128"/>
      <c r="M44" s="128"/>
      <c r="N44" s="128"/>
      <c r="O44" s="128"/>
      <c r="P44" s="128"/>
      <c r="Q44" s="128"/>
      <c r="R44" s="128"/>
      <c r="S44" s="129"/>
    </row>
    <row r="45" spans="1:19" ht="201.75" customHeight="1">
      <c r="A45" s="43" t="s">
        <v>10</v>
      </c>
      <c r="B45" s="1" t="s">
        <v>21</v>
      </c>
      <c r="C45" s="104" t="s">
        <v>0</v>
      </c>
      <c r="D45" s="104">
        <v>2</v>
      </c>
      <c r="E45" s="105">
        <v>5</v>
      </c>
      <c r="F45" s="104">
        <v>3</v>
      </c>
      <c r="G45" s="106"/>
      <c r="H45" s="107"/>
      <c r="I45" s="107"/>
      <c r="J45" s="107"/>
      <c r="K45" s="109"/>
      <c r="L45" s="108"/>
      <c r="M45" s="109"/>
      <c r="N45" s="110"/>
      <c r="O45" s="118"/>
      <c r="P45" s="103">
        <f t="shared" ref="P45:P46" si="12">ROUND(L45*N45,2)</f>
        <v>0</v>
      </c>
      <c r="Q45" s="103">
        <f t="shared" ref="Q45:Q46" si="13">ROUND(P45+P45*O45,2)</f>
        <v>0</v>
      </c>
      <c r="R45" s="103">
        <f t="shared" ref="R45:R46" si="14">ROUND(M45*N45,2)</f>
        <v>0</v>
      </c>
      <c r="S45" s="103">
        <f t="shared" ref="S45:S46" si="15">ROUND(R45+R45*O45,2)</f>
        <v>0</v>
      </c>
    </row>
    <row r="46" spans="1:19" ht="155.25" customHeight="1" thickBot="1">
      <c r="A46" s="43" t="s">
        <v>16</v>
      </c>
      <c r="B46" s="2" t="s">
        <v>22</v>
      </c>
      <c r="C46" s="104" t="s">
        <v>0</v>
      </c>
      <c r="D46" s="104">
        <v>2</v>
      </c>
      <c r="E46" s="105">
        <v>7</v>
      </c>
      <c r="F46" s="104">
        <v>4</v>
      </c>
      <c r="G46" s="106"/>
      <c r="H46" s="107"/>
      <c r="I46" s="107"/>
      <c r="J46" s="107"/>
      <c r="K46" s="109"/>
      <c r="L46" s="108"/>
      <c r="M46" s="109"/>
      <c r="N46" s="110"/>
      <c r="O46" s="118"/>
      <c r="P46" s="103">
        <f t="shared" si="12"/>
        <v>0</v>
      </c>
      <c r="Q46" s="103">
        <f t="shared" si="13"/>
        <v>0</v>
      </c>
      <c r="R46" s="103">
        <f t="shared" si="14"/>
        <v>0</v>
      </c>
      <c r="S46" s="103">
        <f t="shared" si="15"/>
        <v>0</v>
      </c>
    </row>
    <row r="47" spans="1:19" ht="12.75" thickBot="1">
      <c r="A47" s="14"/>
      <c r="B47" s="15"/>
      <c r="F47" s="19"/>
      <c r="O47" s="16" t="s">
        <v>11</v>
      </c>
      <c r="P47" s="17">
        <f>SUM(P45:P46)</f>
        <v>0</v>
      </c>
      <c r="Q47" s="17">
        <f t="shared" ref="Q47:S47" si="16">SUM(Q45:Q46)</f>
        <v>0</v>
      </c>
      <c r="R47" s="17">
        <f t="shared" si="16"/>
        <v>0</v>
      </c>
      <c r="S47" s="17">
        <f t="shared" si="16"/>
        <v>0</v>
      </c>
    </row>
    <row r="48" spans="1:19" ht="12.75" thickBot="1">
      <c r="A48" s="14"/>
      <c r="B48" s="15"/>
      <c r="F48" s="19"/>
      <c r="O48" s="20"/>
    </row>
    <row r="49" spans="1:19" ht="12.75" thickBot="1">
      <c r="A49" s="14"/>
      <c r="B49" s="15"/>
      <c r="F49" s="19"/>
      <c r="N49" s="130">
        <v>4</v>
      </c>
      <c r="O49" s="131"/>
      <c r="P49" s="132" t="s">
        <v>255</v>
      </c>
      <c r="Q49" s="133"/>
    </row>
    <row r="50" spans="1:19" ht="24.75" thickBot="1">
      <c r="A50" s="14"/>
      <c r="B50" s="15"/>
      <c r="F50" s="19"/>
      <c r="N50" s="37" t="s">
        <v>12</v>
      </c>
      <c r="O50" s="44" t="s">
        <v>13</v>
      </c>
      <c r="P50" s="35" t="s">
        <v>8</v>
      </c>
      <c r="Q50" s="35" t="s">
        <v>9</v>
      </c>
    </row>
    <row r="51" spans="1:19" ht="12.75" thickBot="1">
      <c r="F51" s="19"/>
      <c r="N51" s="36">
        <f>P47</f>
        <v>0</v>
      </c>
      <c r="O51" s="21">
        <f>Q47</f>
        <v>0</v>
      </c>
      <c r="P51" s="21">
        <f>R47</f>
        <v>0</v>
      </c>
      <c r="Q51" s="22">
        <f>S47</f>
        <v>0</v>
      </c>
    </row>
    <row r="56" spans="1:19">
      <c r="C56" s="126" t="s">
        <v>256</v>
      </c>
      <c r="D56" s="126"/>
      <c r="E56" s="126"/>
      <c r="F56" s="126"/>
      <c r="K56" s="127" t="s">
        <v>257</v>
      </c>
      <c r="L56" s="127"/>
      <c r="M56" s="127"/>
      <c r="N56" s="127"/>
      <c r="O56" s="127"/>
      <c r="P56" s="39"/>
      <c r="Q56" s="39"/>
      <c r="R56" s="39"/>
      <c r="S56" s="39"/>
    </row>
    <row r="57" spans="1:19" ht="36.75" thickBot="1">
      <c r="A57" s="5" t="s">
        <v>1</v>
      </c>
      <c r="B57" s="6" t="s">
        <v>2</v>
      </c>
      <c r="C57" s="111" t="s">
        <v>3</v>
      </c>
      <c r="D57" s="32" t="s">
        <v>4</v>
      </c>
      <c r="E57" s="33" t="s">
        <v>153</v>
      </c>
      <c r="F57" s="34" t="s">
        <v>7</v>
      </c>
      <c r="G57" s="5" t="s">
        <v>258</v>
      </c>
      <c r="H57" s="8" t="s">
        <v>5</v>
      </c>
      <c r="I57" s="7" t="s">
        <v>6</v>
      </c>
      <c r="J57" s="7" t="s">
        <v>156</v>
      </c>
      <c r="K57" s="66" t="s">
        <v>161</v>
      </c>
      <c r="L57" s="66" t="s">
        <v>162</v>
      </c>
      <c r="M57" s="66" t="s">
        <v>163</v>
      </c>
      <c r="N57" s="67" t="s">
        <v>154</v>
      </c>
      <c r="O57" s="66" t="s">
        <v>155</v>
      </c>
      <c r="P57" s="9" t="s">
        <v>157</v>
      </c>
      <c r="Q57" s="9" t="s">
        <v>158</v>
      </c>
      <c r="R57" s="10" t="s">
        <v>159</v>
      </c>
      <c r="S57" s="10" t="s">
        <v>160</v>
      </c>
    </row>
    <row r="58" spans="1:19" ht="15.75" customHeight="1" thickBot="1">
      <c r="A58" s="120">
        <v>5</v>
      </c>
      <c r="B58" s="128" t="s">
        <v>255</v>
      </c>
      <c r="C58" s="128"/>
      <c r="D58" s="128"/>
      <c r="E58" s="128"/>
      <c r="F58" s="128"/>
      <c r="G58" s="128"/>
      <c r="H58" s="128"/>
      <c r="I58" s="128"/>
      <c r="J58" s="128"/>
      <c r="K58" s="128"/>
      <c r="L58" s="128"/>
      <c r="M58" s="128"/>
      <c r="N58" s="128"/>
      <c r="O58" s="128"/>
      <c r="P58" s="128"/>
      <c r="Q58" s="128"/>
      <c r="R58" s="128"/>
      <c r="S58" s="129"/>
    </row>
    <row r="59" spans="1:19" ht="24">
      <c r="A59" s="95" t="s">
        <v>10</v>
      </c>
      <c r="B59" s="62" t="s">
        <v>24</v>
      </c>
      <c r="C59" s="92" t="s">
        <v>0</v>
      </c>
      <c r="D59" s="92">
        <v>5</v>
      </c>
      <c r="E59" s="94">
        <v>10</v>
      </c>
      <c r="F59" s="92">
        <v>10</v>
      </c>
      <c r="G59" s="102"/>
      <c r="H59" s="90"/>
      <c r="I59" s="90"/>
      <c r="J59" s="90"/>
      <c r="K59" s="99"/>
      <c r="L59" s="97"/>
      <c r="M59" s="99"/>
      <c r="N59" s="101"/>
      <c r="O59" s="112"/>
      <c r="P59" s="103">
        <f t="shared" ref="P59:P65" si="17">ROUND(L59*N59,2)</f>
        <v>0</v>
      </c>
      <c r="Q59" s="103">
        <f t="shared" ref="Q59:Q65" si="18">ROUND(P59+P59*O59,2)</f>
        <v>0</v>
      </c>
      <c r="R59" s="103">
        <f t="shared" ref="R59:R65" si="19">ROUND(M59*N59,2)</f>
        <v>0</v>
      </c>
      <c r="S59" s="103">
        <f t="shared" ref="S59:S65" si="20">ROUND(R59+R59*O59,2)</f>
        <v>0</v>
      </c>
    </row>
    <row r="60" spans="1:19" ht="24">
      <c r="A60" s="43" t="s">
        <v>16</v>
      </c>
      <c r="B60" s="23" t="s">
        <v>25</v>
      </c>
      <c r="C60" s="104" t="s">
        <v>0</v>
      </c>
      <c r="D60" s="104">
        <v>10</v>
      </c>
      <c r="E60" s="105">
        <v>25</v>
      </c>
      <c r="F60" s="104">
        <v>20</v>
      </c>
      <c r="G60" s="106"/>
      <c r="H60" s="107"/>
      <c r="I60" s="107"/>
      <c r="J60" s="107"/>
      <c r="K60" s="109"/>
      <c r="L60" s="108"/>
      <c r="M60" s="109"/>
      <c r="N60" s="110"/>
      <c r="O60" s="112"/>
      <c r="P60" s="103">
        <f t="shared" si="17"/>
        <v>0</v>
      </c>
      <c r="Q60" s="103">
        <f t="shared" si="18"/>
        <v>0</v>
      </c>
      <c r="R60" s="103">
        <f t="shared" si="19"/>
        <v>0</v>
      </c>
      <c r="S60" s="103">
        <f t="shared" si="20"/>
        <v>0</v>
      </c>
    </row>
    <row r="61" spans="1:19" ht="36">
      <c r="A61" s="43" t="s">
        <v>17</v>
      </c>
      <c r="B61" s="23" t="s">
        <v>26</v>
      </c>
      <c r="C61" s="104" t="s">
        <v>0</v>
      </c>
      <c r="D61" s="104">
        <v>5</v>
      </c>
      <c r="E61" s="105">
        <v>10</v>
      </c>
      <c r="F61" s="104">
        <v>10</v>
      </c>
      <c r="G61" s="106"/>
      <c r="H61" s="107"/>
      <c r="I61" s="107"/>
      <c r="J61" s="107"/>
      <c r="K61" s="109"/>
      <c r="L61" s="108"/>
      <c r="M61" s="109"/>
      <c r="N61" s="110"/>
      <c r="O61" s="112"/>
      <c r="P61" s="103">
        <f t="shared" si="17"/>
        <v>0</v>
      </c>
      <c r="Q61" s="103">
        <f t="shared" si="18"/>
        <v>0</v>
      </c>
      <c r="R61" s="103">
        <f t="shared" si="19"/>
        <v>0</v>
      </c>
      <c r="S61" s="103">
        <f t="shared" si="20"/>
        <v>0</v>
      </c>
    </row>
    <row r="62" spans="1:19" ht="36">
      <c r="A62" s="43" t="s">
        <v>164</v>
      </c>
      <c r="B62" s="23" t="s">
        <v>27</v>
      </c>
      <c r="C62" s="104" t="s">
        <v>0</v>
      </c>
      <c r="D62" s="104">
        <v>5</v>
      </c>
      <c r="E62" s="105">
        <v>10</v>
      </c>
      <c r="F62" s="104">
        <v>10</v>
      </c>
      <c r="G62" s="106"/>
      <c r="H62" s="107"/>
      <c r="I62" s="107"/>
      <c r="J62" s="107"/>
      <c r="K62" s="109"/>
      <c r="L62" s="108"/>
      <c r="M62" s="109"/>
      <c r="N62" s="110"/>
      <c r="O62" s="112"/>
      <c r="P62" s="103">
        <f t="shared" si="17"/>
        <v>0</v>
      </c>
      <c r="Q62" s="103">
        <f t="shared" si="18"/>
        <v>0</v>
      </c>
      <c r="R62" s="103">
        <f t="shared" si="19"/>
        <v>0</v>
      </c>
      <c r="S62" s="103">
        <f t="shared" si="20"/>
        <v>0</v>
      </c>
    </row>
    <row r="63" spans="1:19" ht="72" customHeight="1">
      <c r="A63" s="43" t="s">
        <v>165</v>
      </c>
      <c r="B63" s="1" t="s">
        <v>28</v>
      </c>
      <c r="C63" s="104" t="s">
        <v>33</v>
      </c>
      <c r="D63" s="104">
        <v>15</v>
      </c>
      <c r="E63" s="105">
        <v>30</v>
      </c>
      <c r="F63" s="104">
        <v>25</v>
      </c>
      <c r="G63" s="106"/>
      <c r="H63" s="107"/>
      <c r="I63" s="107"/>
      <c r="J63" s="107"/>
      <c r="K63" s="109"/>
      <c r="L63" s="108"/>
      <c r="M63" s="109"/>
      <c r="N63" s="110"/>
      <c r="O63" s="112"/>
      <c r="P63" s="103">
        <f t="shared" si="17"/>
        <v>0</v>
      </c>
      <c r="Q63" s="103">
        <f t="shared" si="18"/>
        <v>0</v>
      </c>
      <c r="R63" s="103">
        <f t="shared" si="19"/>
        <v>0</v>
      </c>
      <c r="S63" s="103">
        <f t="shared" si="20"/>
        <v>0</v>
      </c>
    </row>
    <row r="64" spans="1:19" ht="84">
      <c r="A64" s="43" t="s">
        <v>166</v>
      </c>
      <c r="B64" s="1" t="s">
        <v>29</v>
      </c>
      <c r="C64" s="104" t="s">
        <v>0</v>
      </c>
      <c r="D64" s="104">
        <v>20</v>
      </c>
      <c r="E64" s="105">
        <v>25</v>
      </c>
      <c r="F64" s="104">
        <v>20</v>
      </c>
      <c r="G64" s="106"/>
      <c r="H64" s="107"/>
      <c r="I64" s="107"/>
      <c r="J64" s="107"/>
      <c r="K64" s="109"/>
      <c r="L64" s="108"/>
      <c r="M64" s="109"/>
      <c r="N64" s="110"/>
      <c r="O64" s="112"/>
      <c r="P64" s="103">
        <f t="shared" si="17"/>
        <v>0</v>
      </c>
      <c r="Q64" s="103">
        <f t="shared" si="18"/>
        <v>0</v>
      </c>
      <c r="R64" s="103">
        <f t="shared" si="19"/>
        <v>0</v>
      </c>
      <c r="S64" s="103">
        <f t="shared" si="20"/>
        <v>0</v>
      </c>
    </row>
    <row r="65" spans="1:19" ht="84.75" thickBot="1">
      <c r="A65" s="43" t="s">
        <v>167</v>
      </c>
      <c r="B65" s="1" t="s">
        <v>30</v>
      </c>
      <c r="C65" s="104" t="s">
        <v>0</v>
      </c>
      <c r="D65" s="104">
        <v>2</v>
      </c>
      <c r="E65" s="105">
        <v>10</v>
      </c>
      <c r="F65" s="104">
        <v>10</v>
      </c>
      <c r="G65" s="106"/>
      <c r="H65" s="107"/>
      <c r="I65" s="107"/>
      <c r="J65" s="107"/>
      <c r="K65" s="109"/>
      <c r="L65" s="108"/>
      <c r="M65" s="109"/>
      <c r="N65" s="110"/>
      <c r="O65" s="112"/>
      <c r="P65" s="103">
        <f t="shared" si="17"/>
        <v>0</v>
      </c>
      <c r="Q65" s="103">
        <f t="shared" si="18"/>
        <v>0</v>
      </c>
      <c r="R65" s="103">
        <f t="shared" si="19"/>
        <v>0</v>
      </c>
      <c r="S65" s="103">
        <f t="shared" si="20"/>
        <v>0</v>
      </c>
    </row>
    <row r="66" spans="1:19" ht="12.75" thickBot="1">
      <c r="A66" s="14"/>
      <c r="B66" s="15"/>
      <c r="O66" s="16" t="s">
        <v>11</v>
      </c>
      <c r="P66" s="17">
        <f>SUM(P59:P65)</f>
        <v>0</v>
      </c>
      <c r="Q66" s="17">
        <f t="shared" ref="Q66:S66" si="21">SUM(Q59:Q65)</f>
        <v>0</v>
      </c>
      <c r="R66" s="17">
        <f t="shared" si="21"/>
        <v>0</v>
      </c>
      <c r="S66" s="17">
        <f t="shared" si="21"/>
        <v>0</v>
      </c>
    </row>
    <row r="67" spans="1:19" ht="12.75" thickBot="1">
      <c r="A67" s="14"/>
      <c r="B67" s="15"/>
      <c r="O67" s="20"/>
    </row>
    <row r="68" spans="1:19" ht="12.75" thickBot="1">
      <c r="A68" s="14"/>
      <c r="B68" s="15" t="s">
        <v>252</v>
      </c>
      <c r="N68" s="130">
        <v>5</v>
      </c>
      <c r="O68" s="131"/>
      <c r="P68" s="132" t="s">
        <v>255</v>
      </c>
      <c r="Q68" s="133"/>
    </row>
    <row r="69" spans="1:19" ht="24.75" thickBot="1">
      <c r="N69" s="37" t="s">
        <v>12</v>
      </c>
      <c r="O69" s="44" t="s">
        <v>13</v>
      </c>
      <c r="P69" s="35" t="s">
        <v>8</v>
      </c>
      <c r="Q69" s="35" t="s">
        <v>9</v>
      </c>
    </row>
    <row r="70" spans="1:19" ht="12.75" thickBot="1">
      <c r="N70" s="36">
        <f>P66</f>
        <v>0</v>
      </c>
      <c r="O70" s="21">
        <f>Q66</f>
        <v>0</v>
      </c>
      <c r="P70" s="21">
        <f>R66</f>
        <v>0</v>
      </c>
      <c r="Q70" s="22">
        <f>S66</f>
        <v>0</v>
      </c>
    </row>
    <row r="71" spans="1:19">
      <c r="N71" s="11"/>
    </row>
    <row r="72" spans="1:19">
      <c r="N72" s="11"/>
    </row>
    <row r="73" spans="1:19">
      <c r="N73" s="11"/>
    </row>
    <row r="74" spans="1:19">
      <c r="N74" s="11"/>
    </row>
    <row r="75" spans="1:19">
      <c r="C75" s="126" t="s">
        <v>256</v>
      </c>
      <c r="D75" s="126"/>
      <c r="E75" s="126"/>
      <c r="F75" s="126"/>
      <c r="K75" s="127" t="s">
        <v>257</v>
      </c>
      <c r="L75" s="127"/>
      <c r="M75" s="127"/>
      <c r="N75" s="127"/>
      <c r="O75" s="127"/>
      <c r="P75" s="39"/>
      <c r="Q75" s="39"/>
      <c r="R75" s="39"/>
      <c r="S75" s="39"/>
    </row>
    <row r="76" spans="1:19" ht="36.75" thickBot="1">
      <c r="A76" s="5" t="s">
        <v>1</v>
      </c>
      <c r="B76" s="6" t="s">
        <v>2</v>
      </c>
      <c r="C76" s="111" t="s">
        <v>3</v>
      </c>
      <c r="D76" s="32" t="s">
        <v>4</v>
      </c>
      <c r="E76" s="33" t="s">
        <v>153</v>
      </c>
      <c r="F76" s="34" t="s">
        <v>7</v>
      </c>
      <c r="G76" s="5" t="s">
        <v>258</v>
      </c>
      <c r="H76" s="8" t="s">
        <v>5</v>
      </c>
      <c r="I76" s="7" t="s">
        <v>6</v>
      </c>
      <c r="J76" s="7" t="s">
        <v>156</v>
      </c>
      <c r="K76" s="66" t="s">
        <v>161</v>
      </c>
      <c r="L76" s="66" t="s">
        <v>162</v>
      </c>
      <c r="M76" s="66" t="s">
        <v>163</v>
      </c>
      <c r="N76" s="67" t="s">
        <v>154</v>
      </c>
      <c r="O76" s="66" t="s">
        <v>155</v>
      </c>
      <c r="P76" s="9" t="s">
        <v>157</v>
      </c>
      <c r="Q76" s="9" t="s">
        <v>158</v>
      </c>
      <c r="R76" s="10" t="s">
        <v>159</v>
      </c>
      <c r="S76" s="10" t="s">
        <v>160</v>
      </c>
    </row>
    <row r="77" spans="1:19" ht="15.75" customHeight="1" thickBot="1">
      <c r="A77" s="120">
        <v>6</v>
      </c>
      <c r="B77" s="128" t="s">
        <v>255</v>
      </c>
      <c r="C77" s="128"/>
      <c r="D77" s="128"/>
      <c r="E77" s="128"/>
      <c r="F77" s="128"/>
      <c r="G77" s="128"/>
      <c r="H77" s="128"/>
      <c r="I77" s="128"/>
      <c r="J77" s="128"/>
      <c r="K77" s="128"/>
      <c r="L77" s="128"/>
      <c r="M77" s="128"/>
      <c r="N77" s="128"/>
      <c r="O77" s="128"/>
      <c r="P77" s="128"/>
      <c r="Q77" s="128"/>
      <c r="R77" s="128"/>
      <c r="S77" s="129"/>
    </row>
    <row r="78" spans="1:19" ht="84">
      <c r="A78" s="95" t="s">
        <v>10</v>
      </c>
      <c r="B78" s="38" t="s">
        <v>173</v>
      </c>
      <c r="C78" s="92" t="s">
        <v>0</v>
      </c>
      <c r="D78" s="92">
        <v>20</v>
      </c>
      <c r="E78" s="94">
        <v>40</v>
      </c>
      <c r="F78" s="92">
        <v>20</v>
      </c>
      <c r="G78" s="102"/>
      <c r="H78" s="90"/>
      <c r="I78" s="90"/>
      <c r="J78" s="90"/>
      <c r="K78" s="99"/>
      <c r="L78" s="97"/>
      <c r="M78" s="99"/>
      <c r="N78" s="101"/>
      <c r="O78" s="112"/>
      <c r="P78" s="103">
        <f t="shared" ref="P78:P80" si="22">ROUND(L78*N78,2)</f>
        <v>0</v>
      </c>
      <c r="Q78" s="103">
        <f t="shared" ref="Q78:Q80" si="23">ROUND(P78+P78*O78,2)</f>
        <v>0</v>
      </c>
      <c r="R78" s="103">
        <f t="shared" ref="R78:R80" si="24">ROUND(M78*N78,2)</f>
        <v>0</v>
      </c>
      <c r="S78" s="103">
        <f t="shared" ref="S78:S80" si="25">ROUND(R78+R78*O78,2)</f>
        <v>0</v>
      </c>
    </row>
    <row r="79" spans="1:19" ht="225.75" customHeight="1">
      <c r="A79" s="43" t="s">
        <v>16</v>
      </c>
      <c r="B79" s="2" t="s">
        <v>31</v>
      </c>
      <c r="C79" s="104" t="s">
        <v>0</v>
      </c>
      <c r="D79" s="104">
        <v>10</v>
      </c>
      <c r="E79" s="105">
        <v>20</v>
      </c>
      <c r="F79" s="104">
        <v>20</v>
      </c>
      <c r="G79" s="106"/>
      <c r="H79" s="107"/>
      <c r="I79" s="107"/>
      <c r="J79" s="107"/>
      <c r="K79" s="109"/>
      <c r="L79" s="108"/>
      <c r="M79" s="109"/>
      <c r="N79" s="110"/>
      <c r="O79" s="118"/>
      <c r="P79" s="103">
        <f t="shared" si="22"/>
        <v>0</v>
      </c>
      <c r="Q79" s="103">
        <f t="shared" si="23"/>
        <v>0</v>
      </c>
      <c r="R79" s="103">
        <f t="shared" si="24"/>
        <v>0</v>
      </c>
      <c r="S79" s="103">
        <f t="shared" si="25"/>
        <v>0</v>
      </c>
    </row>
    <row r="80" spans="1:19" ht="141.75" customHeight="1" thickBot="1">
      <c r="A80" s="43" t="s">
        <v>17</v>
      </c>
      <c r="B80" s="2" t="s">
        <v>32</v>
      </c>
      <c r="C80" s="104" t="s">
        <v>23</v>
      </c>
      <c r="D80" s="104">
        <v>10</v>
      </c>
      <c r="E80" s="105">
        <v>20</v>
      </c>
      <c r="F80" s="104">
        <v>20</v>
      </c>
      <c r="G80" s="106"/>
      <c r="H80" s="107"/>
      <c r="I80" s="107"/>
      <c r="J80" s="107"/>
      <c r="K80" s="109"/>
      <c r="L80" s="108"/>
      <c r="M80" s="109"/>
      <c r="N80" s="110"/>
      <c r="O80" s="118"/>
      <c r="P80" s="103">
        <f t="shared" si="22"/>
        <v>0</v>
      </c>
      <c r="Q80" s="103">
        <f t="shared" si="23"/>
        <v>0</v>
      </c>
      <c r="R80" s="103">
        <f t="shared" si="24"/>
        <v>0</v>
      </c>
      <c r="S80" s="103">
        <f t="shared" si="25"/>
        <v>0</v>
      </c>
    </row>
    <row r="81" spans="1:19" ht="12.75" thickBot="1">
      <c r="A81" s="14"/>
      <c r="B81" s="15"/>
      <c r="F81" s="19"/>
      <c r="O81" s="16" t="s">
        <v>11</v>
      </c>
      <c r="P81" s="17">
        <f>SUM(P78:P80)</f>
        <v>0</v>
      </c>
      <c r="Q81" s="17">
        <f t="shared" ref="Q81:S81" si="26">SUM(Q78:Q80)</f>
        <v>0</v>
      </c>
      <c r="R81" s="17">
        <f t="shared" si="26"/>
        <v>0</v>
      </c>
      <c r="S81" s="17">
        <f t="shared" si="26"/>
        <v>0</v>
      </c>
    </row>
    <row r="82" spans="1:19" ht="12.75" thickBot="1">
      <c r="A82" s="14"/>
      <c r="B82" s="15"/>
      <c r="F82" s="19"/>
      <c r="O82" s="20"/>
    </row>
    <row r="83" spans="1:19" ht="12.75" thickBot="1">
      <c r="A83" s="14"/>
      <c r="B83" s="15"/>
      <c r="F83" s="19"/>
      <c r="N83" s="130">
        <v>6</v>
      </c>
      <c r="O83" s="131"/>
      <c r="P83" s="132" t="s">
        <v>255</v>
      </c>
      <c r="Q83" s="133"/>
    </row>
    <row r="84" spans="1:19" ht="24.75" thickBot="1">
      <c r="A84" s="14"/>
      <c r="B84" s="15"/>
      <c r="F84" s="19"/>
      <c r="N84" s="37" t="s">
        <v>12</v>
      </c>
      <c r="O84" s="44" t="s">
        <v>13</v>
      </c>
      <c r="P84" s="35" t="s">
        <v>8</v>
      </c>
      <c r="Q84" s="35" t="s">
        <v>9</v>
      </c>
    </row>
    <row r="85" spans="1:19" ht="12.75" thickBot="1">
      <c r="F85" s="19"/>
      <c r="N85" s="36">
        <f>P81</f>
        <v>0</v>
      </c>
      <c r="O85" s="21">
        <f>Q81</f>
        <v>0</v>
      </c>
      <c r="P85" s="21">
        <f>R81</f>
        <v>0</v>
      </c>
      <c r="Q85" s="22">
        <f>S81</f>
        <v>0</v>
      </c>
    </row>
    <row r="90" spans="1:19">
      <c r="C90" s="126" t="s">
        <v>256</v>
      </c>
      <c r="D90" s="126"/>
      <c r="E90" s="126"/>
      <c r="F90" s="126"/>
      <c r="K90" s="127" t="s">
        <v>257</v>
      </c>
      <c r="L90" s="127"/>
      <c r="M90" s="127"/>
      <c r="N90" s="127"/>
      <c r="O90" s="127"/>
      <c r="P90" s="39"/>
      <c r="Q90" s="39"/>
      <c r="R90" s="39"/>
      <c r="S90" s="39"/>
    </row>
    <row r="91" spans="1:19" ht="36.75" thickBot="1">
      <c r="A91" s="5" t="s">
        <v>1</v>
      </c>
      <c r="B91" s="6" t="s">
        <v>2</v>
      </c>
      <c r="C91" s="111" t="s">
        <v>3</v>
      </c>
      <c r="D91" s="32" t="s">
        <v>4</v>
      </c>
      <c r="E91" s="33" t="s">
        <v>153</v>
      </c>
      <c r="F91" s="34" t="s">
        <v>7</v>
      </c>
      <c r="G91" s="5" t="s">
        <v>258</v>
      </c>
      <c r="H91" s="8" t="s">
        <v>5</v>
      </c>
      <c r="I91" s="7" t="s">
        <v>6</v>
      </c>
      <c r="J91" s="7" t="s">
        <v>156</v>
      </c>
      <c r="K91" s="66" t="s">
        <v>161</v>
      </c>
      <c r="L91" s="66" t="s">
        <v>162</v>
      </c>
      <c r="M91" s="66" t="s">
        <v>163</v>
      </c>
      <c r="N91" s="67" t="s">
        <v>154</v>
      </c>
      <c r="O91" s="66" t="s">
        <v>155</v>
      </c>
      <c r="P91" s="9" t="s">
        <v>157</v>
      </c>
      <c r="Q91" s="9" t="s">
        <v>158</v>
      </c>
      <c r="R91" s="10" t="s">
        <v>159</v>
      </c>
      <c r="S91" s="10" t="s">
        <v>160</v>
      </c>
    </row>
    <row r="92" spans="1:19" ht="15.75" customHeight="1" thickBot="1">
      <c r="A92" s="120">
        <v>7</v>
      </c>
      <c r="B92" s="128" t="s">
        <v>255</v>
      </c>
      <c r="C92" s="128"/>
      <c r="D92" s="128"/>
      <c r="E92" s="128"/>
      <c r="F92" s="128"/>
      <c r="G92" s="128"/>
      <c r="H92" s="128"/>
      <c r="I92" s="128"/>
      <c r="J92" s="128"/>
      <c r="K92" s="128"/>
      <c r="L92" s="128"/>
      <c r="M92" s="128"/>
      <c r="N92" s="128"/>
      <c r="O92" s="128"/>
      <c r="P92" s="128"/>
      <c r="Q92" s="128"/>
      <c r="R92" s="128"/>
      <c r="S92" s="129"/>
    </row>
    <row r="93" spans="1:19" ht="409.6" customHeight="1" thickBot="1">
      <c r="A93" s="95" t="s">
        <v>10</v>
      </c>
      <c r="B93" s="38" t="s">
        <v>174</v>
      </c>
      <c r="C93" s="92" t="s">
        <v>23</v>
      </c>
      <c r="D93" s="92">
        <v>40</v>
      </c>
      <c r="E93" s="94">
        <v>40</v>
      </c>
      <c r="F93" s="92">
        <v>0</v>
      </c>
      <c r="G93" s="102"/>
      <c r="H93" s="90"/>
      <c r="I93" s="90"/>
      <c r="J93" s="90"/>
      <c r="K93" s="99"/>
      <c r="L93" s="97"/>
      <c r="M93" s="99"/>
      <c r="N93" s="101"/>
      <c r="O93" s="112"/>
      <c r="P93" s="88">
        <f t="shared" ref="P93" si="27">ROUND(L93*N93,2)</f>
        <v>0</v>
      </c>
      <c r="Q93" s="88">
        <f t="shared" ref="Q93" si="28">ROUND(P93+P93*O93,2)</f>
        <v>0</v>
      </c>
      <c r="R93" s="88">
        <f t="shared" ref="R93" si="29">ROUND(M93*N93,2)</f>
        <v>0</v>
      </c>
      <c r="S93" s="88">
        <f t="shared" ref="S93" si="30">ROUND(R93+R93*O93,2)</f>
        <v>0</v>
      </c>
    </row>
    <row r="94" spans="1:19" ht="12.75" thickBot="1">
      <c r="A94" s="14"/>
      <c r="B94" s="15"/>
      <c r="F94" s="19"/>
      <c r="O94" s="16" t="s">
        <v>11</v>
      </c>
      <c r="P94" s="17">
        <f>SUM(P93)</f>
        <v>0</v>
      </c>
      <c r="Q94" s="17">
        <f t="shared" ref="Q94:S94" si="31">SUM(Q93)</f>
        <v>0</v>
      </c>
      <c r="R94" s="17">
        <f t="shared" si="31"/>
        <v>0</v>
      </c>
      <c r="S94" s="17">
        <f t="shared" si="31"/>
        <v>0</v>
      </c>
    </row>
    <row r="95" spans="1:19" ht="12.75" thickBot="1">
      <c r="A95" s="14"/>
      <c r="B95" s="15"/>
      <c r="F95" s="19"/>
      <c r="O95" s="20"/>
    </row>
    <row r="96" spans="1:19" ht="12.75" thickBot="1">
      <c r="A96" s="14"/>
      <c r="B96" s="15"/>
      <c r="F96" s="19"/>
      <c r="N96" s="130">
        <v>7</v>
      </c>
      <c r="O96" s="131"/>
      <c r="P96" s="132" t="s">
        <v>255</v>
      </c>
      <c r="Q96" s="133"/>
    </row>
    <row r="97" spans="1:19" ht="24.75" thickBot="1">
      <c r="A97" s="14"/>
      <c r="B97" s="15"/>
      <c r="F97" s="19"/>
      <c r="N97" s="37" t="s">
        <v>12</v>
      </c>
      <c r="O97" s="44" t="s">
        <v>13</v>
      </c>
      <c r="P97" s="35" t="s">
        <v>8</v>
      </c>
      <c r="Q97" s="35" t="s">
        <v>9</v>
      </c>
    </row>
    <row r="98" spans="1:19" ht="12.75" thickBot="1">
      <c r="F98" s="19"/>
      <c r="N98" s="36">
        <f>P94</f>
        <v>0</v>
      </c>
      <c r="O98" s="21">
        <f>Q94</f>
        <v>0</v>
      </c>
      <c r="P98" s="21">
        <f>R94</f>
        <v>0</v>
      </c>
      <c r="Q98" s="22">
        <f>S94</f>
        <v>0</v>
      </c>
    </row>
    <row r="102" spans="1:19">
      <c r="C102" s="126" t="s">
        <v>256</v>
      </c>
      <c r="D102" s="126"/>
      <c r="E102" s="126"/>
      <c r="F102" s="126"/>
      <c r="K102" s="127" t="s">
        <v>257</v>
      </c>
      <c r="L102" s="127"/>
      <c r="M102" s="127"/>
      <c r="N102" s="127"/>
      <c r="O102" s="127"/>
      <c r="P102" s="39"/>
      <c r="Q102" s="39"/>
      <c r="R102" s="39"/>
      <c r="S102" s="39"/>
    </row>
    <row r="103" spans="1:19" ht="36.75" thickBot="1">
      <c r="A103" s="5" t="s">
        <v>1</v>
      </c>
      <c r="B103" s="6" t="s">
        <v>2</v>
      </c>
      <c r="C103" s="111" t="s">
        <v>3</v>
      </c>
      <c r="D103" s="32" t="s">
        <v>4</v>
      </c>
      <c r="E103" s="33" t="s">
        <v>153</v>
      </c>
      <c r="F103" s="34" t="s">
        <v>7</v>
      </c>
      <c r="G103" s="5" t="s">
        <v>258</v>
      </c>
      <c r="H103" s="8" t="s">
        <v>5</v>
      </c>
      <c r="I103" s="7" t="s">
        <v>6</v>
      </c>
      <c r="J103" s="7" t="s">
        <v>156</v>
      </c>
      <c r="K103" s="66" t="s">
        <v>161</v>
      </c>
      <c r="L103" s="66" t="s">
        <v>162</v>
      </c>
      <c r="M103" s="66" t="s">
        <v>163</v>
      </c>
      <c r="N103" s="67" t="s">
        <v>154</v>
      </c>
      <c r="O103" s="66" t="s">
        <v>155</v>
      </c>
      <c r="P103" s="9" t="s">
        <v>157</v>
      </c>
      <c r="Q103" s="9" t="s">
        <v>158</v>
      </c>
      <c r="R103" s="10" t="s">
        <v>159</v>
      </c>
      <c r="S103" s="10" t="s">
        <v>160</v>
      </c>
    </row>
    <row r="104" spans="1:19" ht="15.75" customHeight="1" thickBot="1">
      <c r="A104" s="120">
        <v>8</v>
      </c>
      <c r="B104" s="128" t="s">
        <v>255</v>
      </c>
      <c r="C104" s="128"/>
      <c r="D104" s="128"/>
      <c r="E104" s="128"/>
      <c r="F104" s="128"/>
      <c r="G104" s="128"/>
      <c r="H104" s="128"/>
      <c r="I104" s="128"/>
      <c r="J104" s="128"/>
      <c r="K104" s="128"/>
      <c r="L104" s="128"/>
      <c r="M104" s="128"/>
      <c r="N104" s="128"/>
      <c r="O104" s="128"/>
      <c r="P104" s="128"/>
      <c r="Q104" s="128"/>
      <c r="R104" s="128"/>
      <c r="S104" s="129"/>
    </row>
    <row r="105" spans="1:19" ht="48.75" thickBot="1">
      <c r="A105" s="43" t="s">
        <v>10</v>
      </c>
      <c r="B105" s="1" t="s">
        <v>175</v>
      </c>
      <c r="C105" s="104" t="s">
        <v>0</v>
      </c>
      <c r="D105" s="104">
        <v>1</v>
      </c>
      <c r="E105" s="105">
        <v>2</v>
      </c>
      <c r="F105" s="104">
        <v>2</v>
      </c>
      <c r="G105" s="106"/>
      <c r="H105" s="107"/>
      <c r="I105" s="107"/>
      <c r="J105" s="107"/>
      <c r="K105" s="109"/>
      <c r="L105" s="108"/>
      <c r="M105" s="109"/>
      <c r="N105" s="110"/>
      <c r="O105" s="118"/>
      <c r="P105" s="88">
        <f t="shared" ref="P105" si="32">ROUND(L105*N105,2)</f>
        <v>0</v>
      </c>
      <c r="Q105" s="88">
        <f t="shared" ref="Q105" si="33">ROUND(P105+P105*O105,2)</f>
        <v>0</v>
      </c>
      <c r="R105" s="88">
        <f t="shared" ref="R105" si="34">ROUND(M105*N105,2)</f>
        <v>0</v>
      </c>
      <c r="S105" s="88">
        <f t="shared" ref="S105" si="35">ROUND(R105+R105*O105,2)</f>
        <v>0</v>
      </c>
    </row>
    <row r="106" spans="1:19" ht="12.75" thickBot="1">
      <c r="A106" s="14"/>
      <c r="B106" s="15"/>
      <c r="F106" s="19"/>
      <c r="O106" s="16" t="s">
        <v>11</v>
      </c>
      <c r="P106" s="17">
        <f>SUM(P105)</f>
        <v>0</v>
      </c>
      <c r="Q106" s="17">
        <f t="shared" ref="Q106:S106" si="36">SUM(Q105)</f>
        <v>0</v>
      </c>
      <c r="R106" s="17">
        <f t="shared" si="36"/>
        <v>0</v>
      </c>
      <c r="S106" s="17">
        <f t="shared" si="36"/>
        <v>0</v>
      </c>
    </row>
    <row r="107" spans="1:19" ht="12.75" thickBot="1">
      <c r="A107" s="14"/>
      <c r="B107" s="15"/>
      <c r="F107" s="19"/>
      <c r="O107" s="20"/>
    </row>
    <row r="108" spans="1:19" ht="12.75" thickBot="1">
      <c r="A108" s="14"/>
      <c r="B108" s="15"/>
      <c r="F108" s="19"/>
      <c r="N108" s="130">
        <v>8</v>
      </c>
      <c r="O108" s="131"/>
      <c r="P108" s="132" t="s">
        <v>255</v>
      </c>
      <c r="Q108" s="133"/>
    </row>
    <row r="109" spans="1:19" ht="24.75" thickBot="1">
      <c r="A109" s="14"/>
      <c r="B109" s="15"/>
      <c r="F109" s="19"/>
      <c r="N109" s="37" t="s">
        <v>12</v>
      </c>
      <c r="O109" s="44" t="s">
        <v>13</v>
      </c>
      <c r="P109" s="35" t="s">
        <v>8</v>
      </c>
      <c r="Q109" s="35" t="s">
        <v>9</v>
      </c>
    </row>
    <row r="110" spans="1:19" ht="12.75" thickBot="1">
      <c r="F110" s="19"/>
      <c r="N110" s="36">
        <f>P106</f>
        <v>0</v>
      </c>
      <c r="O110" s="21">
        <f>Q106</f>
        <v>0</v>
      </c>
      <c r="P110" s="21">
        <f>R106</f>
        <v>0</v>
      </c>
      <c r="Q110" s="22">
        <f>S106</f>
        <v>0</v>
      </c>
    </row>
    <row r="115" spans="1:19">
      <c r="C115" s="126" t="s">
        <v>256</v>
      </c>
      <c r="D115" s="126"/>
      <c r="E115" s="126"/>
      <c r="F115" s="126"/>
      <c r="K115" s="127" t="s">
        <v>257</v>
      </c>
      <c r="L115" s="127"/>
      <c r="M115" s="127"/>
      <c r="N115" s="127"/>
      <c r="O115" s="127"/>
      <c r="P115" s="39"/>
      <c r="Q115" s="39"/>
      <c r="R115" s="39"/>
      <c r="S115" s="39"/>
    </row>
    <row r="116" spans="1:19" ht="36.75" thickBot="1">
      <c r="A116" s="5" t="s">
        <v>1</v>
      </c>
      <c r="B116" s="6" t="s">
        <v>2</v>
      </c>
      <c r="C116" s="111" t="s">
        <v>3</v>
      </c>
      <c r="D116" s="32" t="s">
        <v>4</v>
      </c>
      <c r="E116" s="33" t="s">
        <v>153</v>
      </c>
      <c r="F116" s="34" t="s">
        <v>7</v>
      </c>
      <c r="G116" s="5" t="s">
        <v>258</v>
      </c>
      <c r="H116" s="8" t="s">
        <v>5</v>
      </c>
      <c r="I116" s="7" t="s">
        <v>6</v>
      </c>
      <c r="J116" s="7" t="s">
        <v>156</v>
      </c>
      <c r="K116" s="66" t="s">
        <v>161</v>
      </c>
      <c r="L116" s="66" t="s">
        <v>162</v>
      </c>
      <c r="M116" s="66" t="s">
        <v>163</v>
      </c>
      <c r="N116" s="67" t="s">
        <v>154</v>
      </c>
      <c r="O116" s="66" t="s">
        <v>155</v>
      </c>
      <c r="P116" s="9" t="s">
        <v>157</v>
      </c>
      <c r="Q116" s="9" t="s">
        <v>158</v>
      </c>
      <c r="R116" s="10" t="s">
        <v>159</v>
      </c>
      <c r="S116" s="10" t="s">
        <v>160</v>
      </c>
    </row>
    <row r="117" spans="1:19" ht="15.75" customHeight="1" thickBot="1">
      <c r="A117" s="120">
        <v>9</v>
      </c>
      <c r="B117" s="128" t="s">
        <v>255</v>
      </c>
      <c r="C117" s="128"/>
      <c r="D117" s="128"/>
      <c r="E117" s="128"/>
      <c r="F117" s="128"/>
      <c r="G117" s="128"/>
      <c r="H117" s="128"/>
      <c r="I117" s="128"/>
      <c r="J117" s="128"/>
      <c r="K117" s="128"/>
      <c r="L117" s="128"/>
      <c r="M117" s="128"/>
      <c r="N117" s="128"/>
      <c r="O117" s="128"/>
      <c r="P117" s="128"/>
      <c r="Q117" s="128"/>
      <c r="R117" s="128"/>
      <c r="S117" s="129"/>
    </row>
    <row r="118" spans="1:19" ht="222.75" customHeight="1">
      <c r="A118" s="43" t="s">
        <v>10</v>
      </c>
      <c r="B118" s="1" t="s">
        <v>176</v>
      </c>
      <c r="C118" s="104" t="s">
        <v>0</v>
      </c>
      <c r="D118" s="104">
        <v>210</v>
      </c>
      <c r="E118" s="105">
        <v>450</v>
      </c>
      <c r="F118" s="104">
        <v>330</v>
      </c>
      <c r="G118" s="106"/>
      <c r="H118" s="107"/>
      <c r="I118" s="107"/>
      <c r="J118" s="107"/>
      <c r="K118" s="109"/>
      <c r="L118" s="108"/>
      <c r="M118" s="109"/>
      <c r="N118" s="110"/>
      <c r="O118" s="118"/>
      <c r="P118" s="88">
        <f t="shared" ref="P118:P119" si="37">ROUND(L118*N118,2)</f>
        <v>0</v>
      </c>
      <c r="Q118" s="88">
        <f t="shared" ref="Q118:Q119" si="38">ROUND(P118+P118*O118,2)</f>
        <v>0</v>
      </c>
      <c r="R118" s="88">
        <f t="shared" ref="R118:R119" si="39">ROUND(M118*N118,2)</f>
        <v>0</v>
      </c>
      <c r="S118" s="88">
        <f t="shared" ref="S118:S119" si="40">ROUND(R118+R118*O118,2)</f>
        <v>0</v>
      </c>
    </row>
    <row r="119" spans="1:19" ht="348.75" customHeight="1" thickBot="1">
      <c r="A119" s="43">
        <v>2</v>
      </c>
      <c r="B119" s="2" t="s">
        <v>177</v>
      </c>
      <c r="C119" s="104" t="s">
        <v>0</v>
      </c>
      <c r="D119" s="104">
        <v>150</v>
      </c>
      <c r="E119" s="105">
        <v>300</v>
      </c>
      <c r="F119" s="104">
        <v>240</v>
      </c>
      <c r="G119" s="106"/>
      <c r="H119" s="107"/>
      <c r="I119" s="107"/>
      <c r="J119" s="107"/>
      <c r="K119" s="109"/>
      <c r="L119" s="108"/>
      <c r="M119" s="109"/>
      <c r="N119" s="110"/>
      <c r="O119" s="118"/>
      <c r="P119" s="88">
        <f t="shared" si="37"/>
        <v>0</v>
      </c>
      <c r="Q119" s="88">
        <f t="shared" si="38"/>
        <v>0</v>
      </c>
      <c r="R119" s="88">
        <f t="shared" si="39"/>
        <v>0</v>
      </c>
      <c r="S119" s="88">
        <f t="shared" si="40"/>
        <v>0</v>
      </c>
    </row>
    <row r="120" spans="1:19" ht="12.75" thickBot="1">
      <c r="A120" s="14"/>
      <c r="B120" s="15"/>
      <c r="F120" s="19"/>
      <c r="O120" s="16" t="s">
        <v>11</v>
      </c>
      <c r="P120" s="17">
        <f>SUM(P118:P119)</f>
        <v>0</v>
      </c>
      <c r="Q120" s="17">
        <f t="shared" ref="Q120:S120" si="41">SUM(Q118:Q119)</f>
        <v>0</v>
      </c>
      <c r="R120" s="17">
        <f t="shared" si="41"/>
        <v>0</v>
      </c>
      <c r="S120" s="17">
        <f t="shared" si="41"/>
        <v>0</v>
      </c>
    </row>
    <row r="121" spans="1:19" ht="12.75" thickBot="1">
      <c r="A121" s="14"/>
      <c r="B121" s="15"/>
      <c r="F121" s="19"/>
      <c r="O121" s="20"/>
    </row>
    <row r="122" spans="1:19" ht="12.75" thickBot="1">
      <c r="A122" s="14"/>
      <c r="B122" s="15"/>
      <c r="F122" s="19"/>
      <c r="N122" s="130">
        <v>9</v>
      </c>
      <c r="O122" s="131"/>
      <c r="P122" s="132" t="s">
        <v>255</v>
      </c>
      <c r="Q122" s="133"/>
    </row>
    <row r="123" spans="1:19" ht="24.75" thickBot="1">
      <c r="A123" s="14"/>
      <c r="B123" s="15"/>
      <c r="F123" s="19"/>
      <c r="N123" s="37" t="s">
        <v>12</v>
      </c>
      <c r="O123" s="44" t="s">
        <v>13</v>
      </c>
      <c r="P123" s="35" t="s">
        <v>8</v>
      </c>
      <c r="Q123" s="35" t="s">
        <v>9</v>
      </c>
    </row>
    <row r="124" spans="1:19" ht="12.75" thickBot="1">
      <c r="F124" s="19"/>
      <c r="N124" s="36">
        <f>P120</f>
        <v>0</v>
      </c>
      <c r="O124" s="21">
        <f>Q120</f>
        <v>0</v>
      </c>
      <c r="P124" s="21">
        <f>R120</f>
        <v>0</v>
      </c>
      <c r="Q124" s="22">
        <f>S120</f>
        <v>0</v>
      </c>
    </row>
    <row r="125" spans="1:19">
      <c r="F125" s="19"/>
      <c r="N125" s="31"/>
      <c r="O125" s="31"/>
      <c r="P125" s="31"/>
      <c r="Q125" s="31"/>
    </row>
    <row r="129" spans="1:19">
      <c r="C129" s="126" t="s">
        <v>256</v>
      </c>
      <c r="D129" s="126"/>
      <c r="E129" s="126"/>
      <c r="F129" s="126"/>
      <c r="K129" s="127" t="s">
        <v>257</v>
      </c>
      <c r="L129" s="127"/>
      <c r="M129" s="127"/>
      <c r="N129" s="127"/>
      <c r="O129" s="127"/>
      <c r="P129" s="39"/>
      <c r="Q129" s="39"/>
      <c r="R129" s="39"/>
      <c r="S129" s="39"/>
    </row>
    <row r="130" spans="1:19" ht="36.75" thickBot="1">
      <c r="A130" s="5" t="s">
        <v>1</v>
      </c>
      <c r="B130" s="6" t="s">
        <v>2</v>
      </c>
      <c r="C130" s="111" t="s">
        <v>3</v>
      </c>
      <c r="D130" s="32" t="s">
        <v>4</v>
      </c>
      <c r="E130" s="33" t="s">
        <v>153</v>
      </c>
      <c r="F130" s="34" t="s">
        <v>7</v>
      </c>
      <c r="G130" s="5" t="s">
        <v>258</v>
      </c>
      <c r="H130" s="8" t="s">
        <v>5</v>
      </c>
      <c r="I130" s="7" t="s">
        <v>6</v>
      </c>
      <c r="J130" s="7" t="s">
        <v>156</v>
      </c>
      <c r="K130" s="66" t="s">
        <v>161</v>
      </c>
      <c r="L130" s="66" t="s">
        <v>162</v>
      </c>
      <c r="M130" s="66" t="s">
        <v>163</v>
      </c>
      <c r="N130" s="67" t="s">
        <v>154</v>
      </c>
      <c r="O130" s="66" t="s">
        <v>155</v>
      </c>
      <c r="P130" s="9" t="s">
        <v>157</v>
      </c>
      <c r="Q130" s="9" t="s">
        <v>158</v>
      </c>
      <c r="R130" s="10" t="s">
        <v>159</v>
      </c>
      <c r="S130" s="10" t="s">
        <v>160</v>
      </c>
    </row>
    <row r="131" spans="1:19" ht="15.75" customHeight="1" thickBot="1">
      <c r="A131" s="120">
        <v>10</v>
      </c>
      <c r="B131" s="128" t="s">
        <v>255</v>
      </c>
      <c r="C131" s="128"/>
      <c r="D131" s="128"/>
      <c r="E131" s="128"/>
      <c r="F131" s="128"/>
      <c r="G131" s="128"/>
      <c r="H131" s="128"/>
      <c r="I131" s="128"/>
      <c r="J131" s="128"/>
      <c r="K131" s="128"/>
      <c r="L131" s="128"/>
      <c r="M131" s="128"/>
      <c r="N131" s="128"/>
      <c r="O131" s="128"/>
      <c r="P131" s="128"/>
      <c r="Q131" s="128"/>
      <c r="R131" s="128"/>
      <c r="S131" s="129"/>
    </row>
    <row r="132" spans="1:19" ht="398.25" customHeight="1">
      <c r="A132" s="155" t="s">
        <v>10</v>
      </c>
      <c r="B132" s="64" t="s">
        <v>178</v>
      </c>
      <c r="C132" s="157" t="s">
        <v>23</v>
      </c>
      <c r="D132" s="158">
        <v>60</v>
      </c>
      <c r="E132" s="159">
        <v>120</v>
      </c>
      <c r="F132" s="158">
        <v>90</v>
      </c>
      <c r="G132" s="172"/>
      <c r="H132" s="135"/>
      <c r="I132" s="135"/>
      <c r="J132" s="135"/>
      <c r="K132" s="144"/>
      <c r="L132" s="149"/>
      <c r="M132" s="144"/>
      <c r="N132" s="151"/>
      <c r="O132" s="153"/>
      <c r="P132" s="137">
        <f t="shared" ref="P132" si="42">ROUND(L132*N132,2)</f>
        <v>0</v>
      </c>
      <c r="Q132" s="137">
        <f t="shared" ref="Q132" si="43">ROUND(P132+P132*O132,2)</f>
        <v>0</v>
      </c>
      <c r="R132" s="137">
        <f t="shared" ref="R132" si="44">ROUND(M132*N132,2)</f>
        <v>0</v>
      </c>
      <c r="S132" s="137">
        <f t="shared" ref="S132" si="45">ROUND(R132+R132*O132,2)</f>
        <v>0</v>
      </c>
    </row>
    <row r="133" spans="1:19" ht="409.5" customHeight="1">
      <c r="A133" s="170"/>
      <c r="B133" s="64" t="s">
        <v>179</v>
      </c>
      <c r="C133" s="171"/>
      <c r="D133" s="139"/>
      <c r="E133" s="141"/>
      <c r="F133" s="139"/>
      <c r="G133" s="173"/>
      <c r="H133" s="174"/>
      <c r="I133" s="174"/>
      <c r="J133" s="174"/>
      <c r="K133" s="175"/>
      <c r="L133" s="176"/>
      <c r="M133" s="175"/>
      <c r="N133" s="177"/>
      <c r="O133" s="168"/>
      <c r="P133" s="169"/>
      <c r="Q133" s="169"/>
      <c r="R133" s="169"/>
      <c r="S133" s="169"/>
    </row>
    <row r="134" spans="1:19" ht="332.25" customHeight="1">
      <c r="A134" s="170" t="s">
        <v>16</v>
      </c>
      <c r="B134" s="65" t="s">
        <v>180</v>
      </c>
      <c r="C134" s="171" t="s">
        <v>23</v>
      </c>
      <c r="D134" s="138">
        <v>30</v>
      </c>
      <c r="E134" s="140">
        <v>60</v>
      </c>
      <c r="F134" s="138">
        <v>50</v>
      </c>
      <c r="G134" s="173"/>
      <c r="H134" s="174"/>
      <c r="I134" s="174"/>
      <c r="J134" s="173"/>
      <c r="K134" s="175"/>
      <c r="L134" s="176"/>
      <c r="M134" s="175"/>
      <c r="N134" s="177"/>
      <c r="O134" s="168"/>
      <c r="P134" s="169">
        <f t="shared" ref="P134" si="46">ROUND(L134*N134,2)</f>
        <v>0</v>
      </c>
      <c r="Q134" s="169">
        <f t="shared" ref="Q134" si="47">ROUND(P134+P134*O134,2)</f>
        <v>0</v>
      </c>
      <c r="R134" s="169">
        <f t="shared" ref="R134" si="48">ROUND(M134*N134,2)</f>
        <v>0</v>
      </c>
      <c r="S134" s="169">
        <f t="shared" ref="S134" si="49">ROUND(R134+R134*O134,2)</f>
        <v>0</v>
      </c>
    </row>
    <row r="135" spans="1:19" ht="341.25" customHeight="1">
      <c r="A135" s="170"/>
      <c r="B135" s="63" t="s">
        <v>181</v>
      </c>
      <c r="C135" s="171"/>
      <c r="D135" s="139"/>
      <c r="E135" s="141"/>
      <c r="F135" s="139"/>
      <c r="G135" s="173"/>
      <c r="H135" s="174"/>
      <c r="I135" s="174"/>
      <c r="J135" s="173"/>
      <c r="K135" s="175"/>
      <c r="L135" s="176"/>
      <c r="M135" s="175"/>
      <c r="N135" s="177"/>
      <c r="O135" s="168"/>
      <c r="P135" s="169"/>
      <c r="Q135" s="169"/>
      <c r="R135" s="169"/>
      <c r="S135" s="169"/>
    </row>
    <row r="136" spans="1:19" ht="390" customHeight="1" thickBot="1">
      <c r="A136" s="43" t="s">
        <v>17</v>
      </c>
      <c r="B136" s="63" t="s">
        <v>254</v>
      </c>
      <c r="C136" s="104"/>
      <c r="D136" s="104">
        <v>30</v>
      </c>
      <c r="E136" s="105">
        <v>90</v>
      </c>
      <c r="F136" s="104">
        <v>90</v>
      </c>
      <c r="G136" s="106"/>
      <c r="H136" s="107"/>
      <c r="I136" s="107"/>
      <c r="J136" s="107"/>
      <c r="K136" s="109"/>
      <c r="L136" s="108"/>
      <c r="M136" s="109"/>
      <c r="N136" s="110"/>
      <c r="O136" s="113"/>
      <c r="P136" s="87">
        <f t="shared" ref="P136" si="50">ROUND(L136*N136,2)</f>
        <v>0</v>
      </c>
      <c r="Q136" s="87">
        <f t="shared" ref="Q136" si="51">ROUND(P136+P136*O136,2)</f>
        <v>0</v>
      </c>
      <c r="R136" s="87">
        <f t="shared" ref="R136" si="52">ROUND(M136*N136,2)</f>
        <v>0</v>
      </c>
      <c r="S136" s="87">
        <f t="shared" ref="S136" si="53">ROUND(R136+R136*O136,2)</f>
        <v>0</v>
      </c>
    </row>
    <row r="137" spans="1:19" ht="12.75" thickBot="1">
      <c r="A137" s="14"/>
      <c r="B137" s="15"/>
      <c r="F137" s="19"/>
      <c r="O137" s="16" t="s">
        <v>11</v>
      </c>
      <c r="P137" s="17">
        <f>SUM(P132:P136)</f>
        <v>0</v>
      </c>
      <c r="Q137" s="17">
        <f t="shared" ref="Q137:S137" si="54">SUM(Q132:Q136)</f>
        <v>0</v>
      </c>
      <c r="R137" s="17">
        <f t="shared" si="54"/>
        <v>0</v>
      </c>
      <c r="S137" s="18">
        <f t="shared" si="54"/>
        <v>0</v>
      </c>
    </row>
    <row r="138" spans="1:19" ht="12.75" thickBot="1">
      <c r="A138" s="14"/>
      <c r="B138" s="15"/>
      <c r="F138" s="19"/>
      <c r="O138" s="20"/>
    </row>
    <row r="139" spans="1:19" ht="12.75" customHeight="1" thickBot="1">
      <c r="A139" s="14"/>
      <c r="B139" s="15"/>
      <c r="F139" s="19"/>
      <c r="N139" s="130">
        <v>10</v>
      </c>
      <c r="O139" s="131"/>
      <c r="P139" s="132" t="s">
        <v>255</v>
      </c>
      <c r="Q139" s="133"/>
    </row>
    <row r="140" spans="1:19" ht="24.75" thickBot="1">
      <c r="A140" s="14"/>
      <c r="B140" s="15"/>
      <c r="F140" s="19"/>
      <c r="N140" s="37" t="s">
        <v>12</v>
      </c>
      <c r="O140" s="44" t="s">
        <v>13</v>
      </c>
      <c r="P140" s="35" t="s">
        <v>8</v>
      </c>
      <c r="Q140" s="35" t="s">
        <v>9</v>
      </c>
    </row>
    <row r="141" spans="1:19" ht="12.75" thickBot="1">
      <c r="F141" s="19"/>
      <c r="N141" s="36">
        <f>P137</f>
        <v>0</v>
      </c>
      <c r="O141" s="21">
        <f>Q137</f>
        <v>0</v>
      </c>
      <c r="P141" s="21">
        <f>R137</f>
        <v>0</v>
      </c>
      <c r="Q141" s="22">
        <f>S137</f>
        <v>0</v>
      </c>
    </row>
    <row r="146" spans="1:19">
      <c r="C146" s="126" t="s">
        <v>256</v>
      </c>
      <c r="D146" s="126"/>
      <c r="E146" s="126"/>
      <c r="F146" s="126"/>
      <c r="K146" s="127" t="s">
        <v>257</v>
      </c>
      <c r="L146" s="127"/>
      <c r="M146" s="127"/>
      <c r="N146" s="127"/>
      <c r="O146" s="127"/>
      <c r="P146" s="39"/>
      <c r="Q146" s="39"/>
      <c r="R146" s="39"/>
      <c r="S146" s="39"/>
    </row>
    <row r="147" spans="1:19" ht="36.75" thickBot="1">
      <c r="A147" s="5" t="s">
        <v>1</v>
      </c>
      <c r="B147" s="6" t="s">
        <v>2</v>
      </c>
      <c r="C147" s="111" t="s">
        <v>3</v>
      </c>
      <c r="D147" s="32" t="s">
        <v>4</v>
      </c>
      <c r="E147" s="33" t="s">
        <v>153</v>
      </c>
      <c r="F147" s="34" t="s">
        <v>7</v>
      </c>
      <c r="G147" s="5" t="s">
        <v>258</v>
      </c>
      <c r="H147" s="8" t="s">
        <v>5</v>
      </c>
      <c r="I147" s="7" t="s">
        <v>6</v>
      </c>
      <c r="J147" s="7" t="s">
        <v>156</v>
      </c>
      <c r="K147" s="66" t="s">
        <v>161</v>
      </c>
      <c r="L147" s="66" t="s">
        <v>162</v>
      </c>
      <c r="M147" s="66" t="s">
        <v>163</v>
      </c>
      <c r="N147" s="67" t="s">
        <v>154</v>
      </c>
      <c r="O147" s="66" t="s">
        <v>155</v>
      </c>
      <c r="P147" s="9" t="s">
        <v>157</v>
      </c>
      <c r="Q147" s="9" t="s">
        <v>158</v>
      </c>
      <c r="R147" s="10" t="s">
        <v>159</v>
      </c>
      <c r="S147" s="10" t="s">
        <v>160</v>
      </c>
    </row>
    <row r="148" spans="1:19" ht="15.75" customHeight="1" thickBot="1">
      <c r="A148" s="120">
        <v>11</v>
      </c>
      <c r="B148" s="128" t="s">
        <v>255</v>
      </c>
      <c r="C148" s="128"/>
      <c r="D148" s="128"/>
      <c r="E148" s="128"/>
      <c r="F148" s="128"/>
      <c r="G148" s="128"/>
      <c r="H148" s="128"/>
      <c r="I148" s="128"/>
      <c r="J148" s="128"/>
      <c r="K148" s="128"/>
      <c r="L148" s="128"/>
      <c r="M148" s="128"/>
      <c r="N148" s="128"/>
      <c r="O148" s="128"/>
      <c r="P148" s="128"/>
      <c r="Q148" s="128"/>
      <c r="R148" s="128"/>
      <c r="S148" s="129"/>
    </row>
    <row r="149" spans="1:19" ht="243" customHeight="1" thickBot="1">
      <c r="A149" s="43" t="s">
        <v>10</v>
      </c>
      <c r="B149" s="1" t="s">
        <v>182</v>
      </c>
      <c r="C149" s="104" t="s">
        <v>0</v>
      </c>
      <c r="D149" s="104">
        <v>10</v>
      </c>
      <c r="E149" s="105">
        <v>30</v>
      </c>
      <c r="F149" s="104">
        <v>20</v>
      </c>
      <c r="G149" s="106"/>
      <c r="H149" s="107"/>
      <c r="I149" s="107"/>
      <c r="J149" s="107"/>
      <c r="K149" s="109"/>
      <c r="L149" s="108"/>
      <c r="M149" s="109"/>
      <c r="N149" s="110"/>
      <c r="O149" s="118"/>
      <c r="P149" s="88">
        <f t="shared" ref="P149" si="55">ROUND(L149*N149,2)</f>
        <v>0</v>
      </c>
      <c r="Q149" s="88">
        <f t="shared" ref="Q149" si="56">ROUND(P149+P149*O149,2)</f>
        <v>0</v>
      </c>
      <c r="R149" s="88">
        <f t="shared" ref="R149" si="57">ROUND(M149*N149,2)</f>
        <v>0</v>
      </c>
      <c r="S149" s="88">
        <f t="shared" ref="S149" si="58">ROUND(R149+R149*O149,2)</f>
        <v>0</v>
      </c>
    </row>
    <row r="150" spans="1:19" ht="12.75" thickBot="1">
      <c r="A150" s="14"/>
      <c r="B150" s="15"/>
      <c r="F150" s="19"/>
      <c r="O150" s="16" t="s">
        <v>11</v>
      </c>
      <c r="P150" s="17">
        <f>SUM(P149)</f>
        <v>0</v>
      </c>
      <c r="Q150" s="17">
        <f t="shared" ref="Q150:S150" si="59">SUM(Q149)</f>
        <v>0</v>
      </c>
      <c r="R150" s="17">
        <f t="shared" si="59"/>
        <v>0</v>
      </c>
      <c r="S150" s="17">
        <f t="shared" si="59"/>
        <v>0</v>
      </c>
    </row>
    <row r="151" spans="1:19" ht="12.75" thickBot="1">
      <c r="A151" s="14"/>
      <c r="B151" s="184" t="s">
        <v>183</v>
      </c>
      <c r="C151" s="184"/>
      <c r="D151" s="184"/>
      <c r="E151" s="184"/>
      <c r="F151" s="184"/>
      <c r="O151" s="20"/>
    </row>
    <row r="152" spans="1:19" ht="12.75" thickBot="1">
      <c r="A152" s="14"/>
      <c r="B152" s="15"/>
      <c r="F152" s="19"/>
      <c r="N152" s="130">
        <v>11</v>
      </c>
      <c r="O152" s="131"/>
      <c r="P152" s="132" t="s">
        <v>255</v>
      </c>
      <c r="Q152" s="133"/>
    </row>
    <row r="153" spans="1:19" ht="24.75" thickBot="1">
      <c r="A153" s="14"/>
      <c r="B153" s="15"/>
      <c r="F153" s="19"/>
      <c r="N153" s="37" t="s">
        <v>12</v>
      </c>
      <c r="O153" s="44" t="s">
        <v>13</v>
      </c>
      <c r="P153" s="35" t="s">
        <v>8</v>
      </c>
      <c r="Q153" s="35" t="s">
        <v>9</v>
      </c>
    </row>
    <row r="154" spans="1:19" ht="12.75" thickBot="1">
      <c r="A154" s="14"/>
      <c r="B154" s="15"/>
      <c r="F154" s="19"/>
      <c r="N154" s="36">
        <f>P150</f>
        <v>0</v>
      </c>
      <c r="O154" s="21">
        <f>Q150</f>
        <v>0</v>
      </c>
      <c r="P154" s="21">
        <f>R150</f>
        <v>0</v>
      </c>
      <c r="Q154" s="22">
        <f>S150</f>
        <v>0</v>
      </c>
    </row>
    <row r="155" spans="1:19">
      <c r="A155" s="14"/>
      <c r="B155" s="15"/>
      <c r="F155" s="19"/>
      <c r="N155" s="11"/>
    </row>
    <row r="156" spans="1:19">
      <c r="A156" s="14"/>
      <c r="B156" s="15"/>
      <c r="F156" s="19"/>
      <c r="N156" s="11"/>
    </row>
    <row r="157" spans="1:19">
      <c r="A157" s="14"/>
      <c r="B157" s="15"/>
      <c r="F157" s="19"/>
      <c r="N157" s="11"/>
    </row>
    <row r="158" spans="1:19">
      <c r="A158" s="14"/>
      <c r="B158" s="15"/>
      <c r="F158" s="19"/>
      <c r="N158" s="11"/>
    </row>
    <row r="159" spans="1:19">
      <c r="C159" s="126" t="s">
        <v>256</v>
      </c>
      <c r="D159" s="126"/>
      <c r="E159" s="126"/>
      <c r="F159" s="126"/>
      <c r="K159" s="127" t="s">
        <v>257</v>
      </c>
      <c r="L159" s="127"/>
      <c r="M159" s="127"/>
      <c r="N159" s="127"/>
      <c r="O159" s="127"/>
      <c r="P159" s="39"/>
      <c r="Q159" s="39"/>
      <c r="R159" s="39"/>
      <c r="S159" s="39"/>
    </row>
    <row r="160" spans="1:19" ht="36.75" thickBot="1">
      <c r="A160" s="5" t="s">
        <v>1</v>
      </c>
      <c r="B160" s="6" t="s">
        <v>2</v>
      </c>
      <c r="C160" s="111" t="s">
        <v>3</v>
      </c>
      <c r="D160" s="32" t="s">
        <v>4</v>
      </c>
      <c r="E160" s="33" t="s">
        <v>153</v>
      </c>
      <c r="F160" s="34" t="s">
        <v>7</v>
      </c>
      <c r="G160" s="5" t="s">
        <v>258</v>
      </c>
      <c r="H160" s="8" t="s">
        <v>5</v>
      </c>
      <c r="I160" s="7" t="s">
        <v>6</v>
      </c>
      <c r="J160" s="7" t="s">
        <v>156</v>
      </c>
      <c r="K160" s="66" t="s">
        <v>161</v>
      </c>
      <c r="L160" s="66" t="s">
        <v>162</v>
      </c>
      <c r="M160" s="66" t="s">
        <v>163</v>
      </c>
      <c r="N160" s="67" t="s">
        <v>154</v>
      </c>
      <c r="O160" s="66" t="s">
        <v>155</v>
      </c>
      <c r="P160" s="9" t="s">
        <v>157</v>
      </c>
      <c r="Q160" s="9" t="s">
        <v>158</v>
      </c>
      <c r="R160" s="10" t="s">
        <v>159</v>
      </c>
      <c r="S160" s="10" t="s">
        <v>160</v>
      </c>
    </row>
    <row r="161" spans="1:19" ht="15.75" customHeight="1" thickBot="1">
      <c r="A161" s="120">
        <v>12</v>
      </c>
      <c r="B161" s="128" t="s">
        <v>255</v>
      </c>
      <c r="C161" s="128"/>
      <c r="D161" s="128"/>
      <c r="E161" s="128"/>
      <c r="F161" s="128"/>
      <c r="G161" s="128"/>
      <c r="H161" s="128"/>
      <c r="I161" s="128"/>
      <c r="J161" s="128"/>
      <c r="K161" s="128"/>
      <c r="L161" s="128"/>
      <c r="M161" s="128"/>
      <c r="N161" s="128"/>
      <c r="O161" s="128"/>
      <c r="P161" s="128"/>
      <c r="Q161" s="128"/>
      <c r="R161" s="128"/>
      <c r="S161" s="129"/>
    </row>
    <row r="162" spans="1:19">
      <c r="A162" s="178" t="s">
        <v>10</v>
      </c>
      <c r="B162" s="42" t="s">
        <v>34</v>
      </c>
      <c r="C162" s="180" t="s">
        <v>0</v>
      </c>
      <c r="D162" s="158">
        <v>20</v>
      </c>
      <c r="E162" s="159">
        <v>60</v>
      </c>
      <c r="F162" s="158">
        <v>20</v>
      </c>
      <c r="G162" s="134"/>
      <c r="H162" s="134"/>
      <c r="I162" s="134"/>
      <c r="J162" s="134"/>
      <c r="K162" s="189"/>
      <c r="L162" s="161"/>
      <c r="M162" s="162"/>
      <c r="N162" s="182"/>
      <c r="O162" s="164"/>
      <c r="P162" s="145">
        <f t="shared" ref="P162" si="60">ROUND(L162*N162,2)</f>
        <v>0</v>
      </c>
      <c r="Q162" s="145">
        <f t="shared" ref="Q162" si="61">ROUND(P162+P162*O162,2)</f>
        <v>0</v>
      </c>
      <c r="R162" s="145">
        <f t="shared" ref="R162" si="62">ROUND(M162*N162,2)</f>
        <v>0</v>
      </c>
      <c r="S162" s="145">
        <f t="shared" ref="S162" si="63">ROUND(R162+R162*O162,2)</f>
        <v>0</v>
      </c>
    </row>
    <row r="163" spans="1:19" ht="108">
      <c r="A163" s="179"/>
      <c r="B163" s="13" t="s">
        <v>35</v>
      </c>
      <c r="C163" s="181"/>
      <c r="D163" s="166"/>
      <c r="E163" s="167"/>
      <c r="F163" s="166"/>
      <c r="G163" s="134"/>
      <c r="H163" s="134"/>
      <c r="I163" s="134"/>
      <c r="J163" s="134"/>
      <c r="K163" s="189"/>
      <c r="L163" s="185"/>
      <c r="M163" s="160"/>
      <c r="N163" s="183"/>
      <c r="O163" s="164"/>
      <c r="P163" s="145"/>
      <c r="Q163" s="145"/>
      <c r="R163" s="145"/>
      <c r="S163" s="145"/>
    </row>
    <row r="164" spans="1:19" ht="168">
      <c r="A164" s="179"/>
      <c r="B164" s="13" t="s">
        <v>36</v>
      </c>
      <c r="C164" s="181"/>
      <c r="D164" s="166"/>
      <c r="E164" s="167"/>
      <c r="F164" s="166"/>
      <c r="G164" s="134"/>
      <c r="H164" s="134"/>
      <c r="I164" s="134"/>
      <c r="J164" s="134"/>
      <c r="K164" s="189"/>
      <c r="L164" s="185"/>
      <c r="M164" s="160"/>
      <c r="N164" s="183"/>
      <c r="O164" s="164"/>
      <c r="P164" s="145"/>
      <c r="Q164" s="145"/>
      <c r="R164" s="145"/>
      <c r="S164" s="145"/>
    </row>
    <row r="165" spans="1:19" ht="96">
      <c r="A165" s="179"/>
      <c r="B165" s="13" t="s">
        <v>37</v>
      </c>
      <c r="C165" s="181"/>
      <c r="D165" s="166"/>
      <c r="E165" s="167"/>
      <c r="F165" s="166"/>
      <c r="G165" s="134"/>
      <c r="H165" s="134"/>
      <c r="I165" s="134"/>
      <c r="J165" s="134"/>
      <c r="K165" s="189"/>
      <c r="L165" s="185"/>
      <c r="M165" s="160"/>
      <c r="N165" s="183"/>
      <c r="O165" s="164"/>
      <c r="P165" s="145"/>
      <c r="Q165" s="145"/>
      <c r="R165" s="145"/>
      <c r="S165" s="145"/>
    </row>
    <row r="166" spans="1:19" ht="168">
      <c r="A166" s="179"/>
      <c r="B166" s="13" t="s">
        <v>38</v>
      </c>
      <c r="C166" s="181"/>
      <c r="D166" s="166"/>
      <c r="E166" s="167"/>
      <c r="F166" s="166"/>
      <c r="G166" s="134"/>
      <c r="H166" s="134"/>
      <c r="I166" s="134"/>
      <c r="J166" s="134"/>
      <c r="K166" s="189"/>
      <c r="L166" s="185"/>
      <c r="M166" s="160"/>
      <c r="N166" s="183"/>
      <c r="O166" s="164"/>
      <c r="P166" s="145"/>
      <c r="Q166" s="145"/>
      <c r="R166" s="145"/>
      <c r="S166" s="145"/>
    </row>
    <row r="167" spans="1:19" ht="204">
      <c r="A167" s="179"/>
      <c r="B167" s="28" t="s">
        <v>39</v>
      </c>
      <c r="C167" s="181"/>
      <c r="D167" s="166"/>
      <c r="E167" s="167"/>
      <c r="F167" s="166"/>
      <c r="G167" s="134"/>
      <c r="H167" s="134"/>
      <c r="I167" s="134"/>
      <c r="J167" s="134"/>
      <c r="K167" s="189"/>
      <c r="L167" s="185"/>
      <c r="M167" s="160"/>
      <c r="N167" s="183"/>
      <c r="O167" s="164"/>
      <c r="P167" s="145"/>
      <c r="Q167" s="145"/>
      <c r="R167" s="145"/>
      <c r="S167" s="145"/>
    </row>
    <row r="168" spans="1:19" ht="24">
      <c r="A168" s="179"/>
      <c r="B168" s="13" t="s">
        <v>40</v>
      </c>
      <c r="C168" s="181"/>
      <c r="D168" s="166"/>
      <c r="E168" s="167"/>
      <c r="F168" s="166"/>
      <c r="G168" s="134"/>
      <c r="H168" s="134"/>
      <c r="I168" s="134"/>
      <c r="J168" s="134"/>
      <c r="K168" s="189"/>
      <c r="L168" s="185"/>
      <c r="M168" s="160"/>
      <c r="N168" s="183"/>
      <c r="O168" s="164"/>
      <c r="P168" s="145"/>
      <c r="Q168" s="145"/>
      <c r="R168" s="145"/>
      <c r="S168" s="145"/>
    </row>
    <row r="169" spans="1:19" ht="36">
      <c r="A169" s="179"/>
      <c r="B169" s="13" t="s">
        <v>41</v>
      </c>
      <c r="C169" s="181"/>
      <c r="D169" s="166"/>
      <c r="E169" s="167"/>
      <c r="F169" s="166"/>
      <c r="G169" s="134"/>
      <c r="H169" s="134"/>
      <c r="I169" s="134"/>
      <c r="J169" s="134"/>
      <c r="K169" s="189"/>
      <c r="L169" s="185"/>
      <c r="M169" s="160"/>
      <c r="N169" s="183"/>
      <c r="O169" s="164"/>
      <c r="P169" s="145"/>
      <c r="Q169" s="145"/>
      <c r="R169" s="145"/>
      <c r="S169" s="145"/>
    </row>
    <row r="170" spans="1:19">
      <c r="A170" s="179"/>
      <c r="B170" s="13" t="s">
        <v>42</v>
      </c>
      <c r="C170" s="181"/>
      <c r="D170" s="166"/>
      <c r="E170" s="167"/>
      <c r="F170" s="166"/>
      <c r="G170" s="134"/>
      <c r="H170" s="134"/>
      <c r="I170" s="134"/>
      <c r="J170" s="134"/>
      <c r="K170" s="189"/>
      <c r="L170" s="185"/>
      <c r="M170" s="160"/>
      <c r="N170" s="183"/>
      <c r="O170" s="164"/>
      <c r="P170" s="145"/>
      <c r="Q170" s="145"/>
      <c r="R170" s="145"/>
      <c r="S170" s="145"/>
    </row>
    <row r="171" spans="1:19">
      <c r="A171" s="179"/>
      <c r="B171" s="13" t="s">
        <v>43</v>
      </c>
      <c r="C171" s="181"/>
      <c r="D171" s="166"/>
      <c r="E171" s="167"/>
      <c r="F171" s="166"/>
      <c r="G171" s="134"/>
      <c r="H171" s="134"/>
      <c r="I171" s="134"/>
      <c r="J171" s="134"/>
      <c r="K171" s="189"/>
      <c r="L171" s="185"/>
      <c r="M171" s="160"/>
      <c r="N171" s="183"/>
      <c r="O171" s="164"/>
      <c r="P171" s="145"/>
      <c r="Q171" s="145"/>
      <c r="R171" s="145"/>
      <c r="S171" s="145"/>
    </row>
    <row r="172" spans="1:19">
      <c r="A172" s="179"/>
      <c r="B172" s="13" t="s">
        <v>44</v>
      </c>
      <c r="C172" s="181"/>
      <c r="D172" s="166"/>
      <c r="E172" s="167"/>
      <c r="F172" s="166"/>
      <c r="G172" s="134"/>
      <c r="H172" s="134"/>
      <c r="I172" s="134"/>
      <c r="J172" s="134"/>
      <c r="K172" s="189"/>
      <c r="L172" s="185"/>
      <c r="M172" s="160"/>
      <c r="N172" s="183"/>
      <c r="O172" s="164"/>
      <c r="P172" s="145"/>
      <c r="Q172" s="145"/>
      <c r="R172" s="145"/>
      <c r="S172" s="145"/>
    </row>
    <row r="173" spans="1:19">
      <c r="A173" s="179"/>
      <c r="B173" s="13" t="s">
        <v>45</v>
      </c>
      <c r="C173" s="181"/>
      <c r="D173" s="166"/>
      <c r="E173" s="167"/>
      <c r="F173" s="166"/>
      <c r="G173" s="134"/>
      <c r="H173" s="134"/>
      <c r="I173" s="134"/>
      <c r="J173" s="134"/>
      <c r="K173" s="189"/>
      <c r="L173" s="185"/>
      <c r="M173" s="160"/>
      <c r="N173" s="183"/>
      <c r="O173" s="164"/>
      <c r="P173" s="145"/>
      <c r="Q173" s="145"/>
      <c r="R173" s="145"/>
      <c r="S173" s="145"/>
    </row>
    <row r="174" spans="1:19">
      <c r="A174" s="179"/>
      <c r="B174" s="13" t="s">
        <v>46</v>
      </c>
      <c r="C174" s="181"/>
      <c r="D174" s="166"/>
      <c r="E174" s="167"/>
      <c r="F174" s="166"/>
      <c r="G174" s="134"/>
      <c r="H174" s="134"/>
      <c r="I174" s="134"/>
      <c r="J174" s="134"/>
      <c r="K174" s="189"/>
      <c r="L174" s="185"/>
      <c r="M174" s="160"/>
      <c r="N174" s="183"/>
      <c r="O174" s="164"/>
      <c r="P174" s="145"/>
      <c r="Q174" s="145"/>
      <c r="R174" s="145"/>
      <c r="S174" s="145"/>
    </row>
    <row r="175" spans="1:19">
      <c r="A175" s="179"/>
      <c r="B175" s="13" t="s">
        <v>47</v>
      </c>
      <c r="C175" s="181"/>
      <c r="D175" s="166"/>
      <c r="E175" s="167"/>
      <c r="F175" s="166"/>
      <c r="G175" s="134"/>
      <c r="H175" s="134"/>
      <c r="I175" s="134"/>
      <c r="J175" s="134"/>
      <c r="K175" s="189"/>
      <c r="L175" s="185"/>
      <c r="M175" s="160"/>
      <c r="N175" s="183"/>
      <c r="O175" s="164"/>
      <c r="P175" s="145"/>
      <c r="Q175" s="145"/>
      <c r="R175" s="145"/>
      <c r="S175" s="145"/>
    </row>
    <row r="176" spans="1:19">
      <c r="A176" s="179"/>
      <c r="B176" s="13" t="s">
        <v>48</v>
      </c>
      <c r="C176" s="181"/>
      <c r="D176" s="166"/>
      <c r="E176" s="167"/>
      <c r="F176" s="166"/>
      <c r="G176" s="134"/>
      <c r="H176" s="134"/>
      <c r="I176" s="134"/>
      <c r="J176" s="134"/>
      <c r="K176" s="189"/>
      <c r="L176" s="185"/>
      <c r="M176" s="160"/>
      <c r="N176" s="183"/>
      <c r="O176" s="164"/>
      <c r="P176" s="145"/>
      <c r="Q176" s="145"/>
      <c r="R176" s="145"/>
      <c r="S176" s="145"/>
    </row>
    <row r="177" spans="1:19">
      <c r="A177" s="179"/>
      <c r="B177" s="13" t="s">
        <v>49</v>
      </c>
      <c r="C177" s="181"/>
      <c r="D177" s="166"/>
      <c r="E177" s="167"/>
      <c r="F177" s="166"/>
      <c r="G177" s="134"/>
      <c r="H177" s="134"/>
      <c r="I177" s="134"/>
      <c r="J177" s="134"/>
      <c r="K177" s="189"/>
      <c r="L177" s="185"/>
      <c r="M177" s="160"/>
      <c r="N177" s="183"/>
      <c r="O177" s="164"/>
      <c r="P177" s="145"/>
      <c r="Q177" s="145"/>
      <c r="R177" s="145"/>
      <c r="S177" s="145"/>
    </row>
    <row r="178" spans="1:19" ht="24">
      <c r="A178" s="179"/>
      <c r="B178" s="3" t="s">
        <v>50</v>
      </c>
      <c r="C178" s="181"/>
      <c r="D178" s="166"/>
      <c r="E178" s="167"/>
      <c r="F178" s="166"/>
      <c r="G178" s="134"/>
      <c r="H178" s="134"/>
      <c r="I178" s="134"/>
      <c r="J178" s="134"/>
      <c r="K178" s="189"/>
      <c r="L178" s="185"/>
      <c r="M178" s="160"/>
      <c r="N178" s="183"/>
      <c r="O178" s="164"/>
      <c r="P178" s="145"/>
      <c r="Q178" s="145"/>
      <c r="R178" s="145"/>
      <c r="S178" s="145"/>
    </row>
    <row r="179" spans="1:19">
      <c r="A179" s="179"/>
      <c r="B179" s="13" t="s">
        <v>51</v>
      </c>
      <c r="C179" s="181"/>
      <c r="D179" s="166"/>
      <c r="E179" s="167"/>
      <c r="F179" s="166"/>
      <c r="G179" s="134"/>
      <c r="H179" s="134"/>
      <c r="I179" s="134"/>
      <c r="J179" s="134"/>
      <c r="K179" s="189"/>
      <c r="L179" s="185"/>
      <c r="M179" s="160"/>
      <c r="N179" s="183"/>
      <c r="O179" s="164"/>
      <c r="P179" s="145"/>
      <c r="Q179" s="145"/>
      <c r="R179" s="145"/>
      <c r="S179" s="145"/>
    </row>
    <row r="180" spans="1:19" ht="24">
      <c r="A180" s="179"/>
      <c r="B180" s="13" t="s">
        <v>52</v>
      </c>
      <c r="C180" s="181"/>
      <c r="D180" s="166"/>
      <c r="E180" s="167"/>
      <c r="F180" s="166"/>
      <c r="G180" s="134"/>
      <c r="H180" s="134"/>
      <c r="I180" s="134"/>
      <c r="J180" s="134"/>
      <c r="K180" s="189"/>
      <c r="L180" s="185"/>
      <c r="M180" s="160"/>
      <c r="N180" s="183"/>
      <c r="O180" s="164"/>
      <c r="P180" s="145"/>
      <c r="Q180" s="145"/>
      <c r="R180" s="145"/>
      <c r="S180" s="145"/>
    </row>
    <row r="181" spans="1:19" ht="108">
      <c r="A181" s="179"/>
      <c r="B181" s="13" t="s">
        <v>53</v>
      </c>
      <c r="C181" s="181"/>
      <c r="D181" s="166"/>
      <c r="E181" s="167"/>
      <c r="F181" s="166"/>
      <c r="G181" s="134"/>
      <c r="H181" s="134"/>
      <c r="I181" s="134"/>
      <c r="J181" s="134"/>
      <c r="K181" s="189"/>
      <c r="L181" s="185"/>
      <c r="M181" s="160"/>
      <c r="N181" s="183"/>
      <c r="O181" s="164"/>
      <c r="P181" s="145"/>
      <c r="Q181" s="145"/>
      <c r="R181" s="145"/>
      <c r="S181" s="145"/>
    </row>
    <row r="182" spans="1:19" ht="252">
      <c r="A182" s="179"/>
      <c r="B182" s="41" t="s">
        <v>54</v>
      </c>
      <c r="C182" s="181"/>
      <c r="D182" s="139"/>
      <c r="E182" s="141"/>
      <c r="F182" s="139"/>
      <c r="G182" s="135"/>
      <c r="H182" s="135"/>
      <c r="I182" s="135"/>
      <c r="J182" s="135"/>
      <c r="K182" s="190"/>
      <c r="L182" s="149"/>
      <c r="M182" s="144"/>
      <c r="N182" s="183"/>
      <c r="O182" s="153"/>
      <c r="P182" s="137"/>
      <c r="Q182" s="137"/>
      <c r="R182" s="137"/>
      <c r="S182" s="137"/>
    </row>
    <row r="183" spans="1:19">
      <c r="A183" s="146" t="s">
        <v>16</v>
      </c>
      <c r="B183" s="25" t="s">
        <v>55</v>
      </c>
      <c r="C183" s="138" t="s">
        <v>0</v>
      </c>
      <c r="D183" s="138">
        <v>30</v>
      </c>
      <c r="E183" s="140">
        <v>90</v>
      </c>
      <c r="F183" s="138">
        <v>40</v>
      </c>
      <c r="G183" s="142"/>
      <c r="H183" s="142"/>
      <c r="I183" s="142"/>
      <c r="J183" s="142"/>
      <c r="K183" s="186"/>
      <c r="L183" s="148"/>
      <c r="M183" s="143"/>
      <c r="N183" s="150"/>
      <c r="O183" s="152"/>
      <c r="P183" s="136">
        <f>ROUND(L183*N183,2)</f>
        <v>0</v>
      </c>
      <c r="Q183" s="136">
        <f>ROUND(P183+P183*O183,2)</f>
        <v>0</v>
      </c>
      <c r="R183" s="136">
        <f>ROUND(M183*N183,2)</f>
        <v>0</v>
      </c>
      <c r="S183" s="136">
        <f>ROUND(R183+R183*O183,2)</f>
        <v>0</v>
      </c>
    </row>
    <row r="184" spans="1:19" ht="108">
      <c r="A184" s="165"/>
      <c r="B184" s="13" t="s">
        <v>56</v>
      </c>
      <c r="C184" s="166"/>
      <c r="D184" s="166"/>
      <c r="E184" s="167"/>
      <c r="F184" s="166"/>
      <c r="G184" s="134"/>
      <c r="H184" s="134"/>
      <c r="I184" s="134"/>
      <c r="J184" s="134"/>
      <c r="K184" s="187"/>
      <c r="L184" s="185"/>
      <c r="M184" s="160"/>
      <c r="N184" s="163"/>
      <c r="O184" s="164"/>
      <c r="P184" s="145"/>
      <c r="Q184" s="145"/>
      <c r="R184" s="145"/>
      <c r="S184" s="145"/>
    </row>
    <row r="185" spans="1:19">
      <c r="A185" s="165"/>
      <c r="B185" s="41" t="s">
        <v>57</v>
      </c>
      <c r="C185" s="166"/>
      <c r="D185" s="166"/>
      <c r="E185" s="167"/>
      <c r="F185" s="166"/>
      <c r="G185" s="134"/>
      <c r="H185" s="134"/>
      <c r="I185" s="134"/>
      <c r="J185" s="134"/>
      <c r="K185" s="187"/>
      <c r="L185" s="185"/>
      <c r="M185" s="160"/>
      <c r="N185" s="163"/>
      <c r="O185" s="164"/>
      <c r="P185" s="145"/>
      <c r="Q185" s="145"/>
      <c r="R185" s="145"/>
      <c r="S185" s="145"/>
    </row>
    <row r="186" spans="1:19" ht="108">
      <c r="A186" s="165"/>
      <c r="B186" s="41" t="s">
        <v>58</v>
      </c>
      <c r="C186" s="166"/>
      <c r="D186" s="166"/>
      <c r="E186" s="167"/>
      <c r="F186" s="166"/>
      <c r="G186" s="134"/>
      <c r="H186" s="134"/>
      <c r="I186" s="134"/>
      <c r="J186" s="134"/>
      <c r="K186" s="187"/>
      <c r="L186" s="185"/>
      <c r="M186" s="160"/>
      <c r="N186" s="163"/>
      <c r="O186" s="164"/>
      <c r="P186" s="145"/>
      <c r="Q186" s="145"/>
      <c r="R186" s="145"/>
      <c r="S186" s="145"/>
    </row>
    <row r="187" spans="1:19" ht="84">
      <c r="A187" s="147"/>
      <c r="B187" s="41" t="s">
        <v>59</v>
      </c>
      <c r="C187" s="139"/>
      <c r="D187" s="139"/>
      <c r="E187" s="141"/>
      <c r="F187" s="139"/>
      <c r="G187" s="135"/>
      <c r="H187" s="135"/>
      <c r="I187" s="135"/>
      <c r="J187" s="135"/>
      <c r="K187" s="188"/>
      <c r="L187" s="149"/>
      <c r="M187" s="144"/>
      <c r="N187" s="151"/>
      <c r="O187" s="153"/>
      <c r="P187" s="137"/>
      <c r="Q187" s="137"/>
      <c r="R187" s="137"/>
      <c r="S187" s="137"/>
    </row>
    <row r="188" spans="1:19">
      <c r="A188" s="146" t="s">
        <v>17</v>
      </c>
      <c r="B188" s="26" t="s">
        <v>60</v>
      </c>
      <c r="C188" s="138" t="s">
        <v>0</v>
      </c>
      <c r="D188" s="138">
        <v>30</v>
      </c>
      <c r="E188" s="140">
        <v>90</v>
      </c>
      <c r="F188" s="138">
        <v>40</v>
      </c>
      <c r="G188" s="142"/>
      <c r="H188" s="142"/>
      <c r="I188" s="142"/>
      <c r="J188" s="142"/>
      <c r="K188" s="186"/>
      <c r="L188" s="148"/>
      <c r="M188" s="143"/>
      <c r="N188" s="150"/>
      <c r="O188" s="152"/>
      <c r="P188" s="136">
        <f>ROUND(L188*N188,2)</f>
        <v>0</v>
      </c>
      <c r="Q188" s="136">
        <f>ROUND(P188+P188*O188,2)</f>
        <v>0</v>
      </c>
      <c r="R188" s="136">
        <f>ROUND(M188*N188,2)</f>
        <v>0</v>
      </c>
      <c r="S188" s="136">
        <f>ROUND(R188+R188*O188,2)</f>
        <v>0</v>
      </c>
    </row>
    <row r="189" spans="1:19" ht="108">
      <c r="A189" s="165"/>
      <c r="B189" s="13" t="s">
        <v>56</v>
      </c>
      <c r="C189" s="166"/>
      <c r="D189" s="166"/>
      <c r="E189" s="167"/>
      <c r="F189" s="166"/>
      <c r="G189" s="134"/>
      <c r="H189" s="134"/>
      <c r="I189" s="134"/>
      <c r="J189" s="134"/>
      <c r="K189" s="187"/>
      <c r="L189" s="185"/>
      <c r="M189" s="160"/>
      <c r="N189" s="163"/>
      <c r="O189" s="164"/>
      <c r="P189" s="145"/>
      <c r="Q189" s="145"/>
      <c r="R189" s="145"/>
      <c r="S189" s="145"/>
    </row>
    <row r="190" spans="1:19" ht="36">
      <c r="A190" s="165"/>
      <c r="B190" s="13" t="s">
        <v>61</v>
      </c>
      <c r="C190" s="166"/>
      <c r="D190" s="166"/>
      <c r="E190" s="167"/>
      <c r="F190" s="166"/>
      <c r="G190" s="134"/>
      <c r="H190" s="134"/>
      <c r="I190" s="134"/>
      <c r="J190" s="134"/>
      <c r="K190" s="187"/>
      <c r="L190" s="185"/>
      <c r="M190" s="160"/>
      <c r="N190" s="163"/>
      <c r="O190" s="164"/>
      <c r="P190" s="145"/>
      <c r="Q190" s="145"/>
      <c r="R190" s="145"/>
      <c r="S190" s="145"/>
    </row>
    <row r="191" spans="1:19">
      <c r="A191" s="165"/>
      <c r="B191" s="13" t="s">
        <v>62</v>
      </c>
      <c r="C191" s="166"/>
      <c r="D191" s="166"/>
      <c r="E191" s="167"/>
      <c r="F191" s="166"/>
      <c r="G191" s="134"/>
      <c r="H191" s="134"/>
      <c r="I191" s="134"/>
      <c r="J191" s="134"/>
      <c r="K191" s="187"/>
      <c r="L191" s="185"/>
      <c r="M191" s="160"/>
      <c r="N191" s="163"/>
      <c r="O191" s="164"/>
      <c r="P191" s="145"/>
      <c r="Q191" s="145"/>
      <c r="R191" s="145"/>
      <c r="S191" s="145"/>
    </row>
    <row r="192" spans="1:19" ht="48">
      <c r="A192" s="165"/>
      <c r="B192" s="13" t="s">
        <v>63</v>
      </c>
      <c r="C192" s="166"/>
      <c r="D192" s="166"/>
      <c r="E192" s="167"/>
      <c r="F192" s="166"/>
      <c r="G192" s="134"/>
      <c r="H192" s="134"/>
      <c r="I192" s="134"/>
      <c r="J192" s="134"/>
      <c r="K192" s="187"/>
      <c r="L192" s="185"/>
      <c r="M192" s="160"/>
      <c r="N192" s="163"/>
      <c r="O192" s="164"/>
      <c r="P192" s="145"/>
      <c r="Q192" s="145"/>
      <c r="R192" s="145"/>
      <c r="S192" s="145"/>
    </row>
    <row r="193" spans="1:19" ht="72">
      <c r="A193" s="165"/>
      <c r="B193" s="13" t="s">
        <v>64</v>
      </c>
      <c r="C193" s="166"/>
      <c r="D193" s="166"/>
      <c r="E193" s="167"/>
      <c r="F193" s="166"/>
      <c r="G193" s="134"/>
      <c r="H193" s="134"/>
      <c r="I193" s="134"/>
      <c r="J193" s="134"/>
      <c r="K193" s="187"/>
      <c r="L193" s="185"/>
      <c r="M193" s="160"/>
      <c r="N193" s="163"/>
      <c r="O193" s="164"/>
      <c r="P193" s="145"/>
      <c r="Q193" s="145"/>
      <c r="R193" s="145"/>
      <c r="S193" s="145"/>
    </row>
    <row r="194" spans="1:19" ht="156">
      <c r="A194" s="147"/>
      <c r="B194" s="41" t="s">
        <v>65</v>
      </c>
      <c r="C194" s="139"/>
      <c r="D194" s="139"/>
      <c r="E194" s="141"/>
      <c r="F194" s="139"/>
      <c r="G194" s="135"/>
      <c r="H194" s="135"/>
      <c r="I194" s="135"/>
      <c r="J194" s="135"/>
      <c r="K194" s="188"/>
      <c r="L194" s="149"/>
      <c r="M194" s="144"/>
      <c r="N194" s="151"/>
      <c r="O194" s="153"/>
      <c r="P194" s="137"/>
      <c r="Q194" s="137"/>
      <c r="R194" s="137"/>
      <c r="S194" s="137"/>
    </row>
    <row r="195" spans="1:19">
      <c r="A195" s="146" t="s">
        <v>164</v>
      </c>
      <c r="B195" s="25" t="s">
        <v>66</v>
      </c>
      <c r="C195" s="138" t="s">
        <v>0</v>
      </c>
      <c r="D195" s="138">
        <v>110</v>
      </c>
      <c r="E195" s="140">
        <v>360</v>
      </c>
      <c r="F195" s="138">
        <v>140</v>
      </c>
      <c r="G195" s="142"/>
      <c r="H195" s="142"/>
      <c r="I195" s="142"/>
      <c r="J195" s="142"/>
      <c r="K195" s="186"/>
      <c r="L195" s="148"/>
      <c r="M195" s="143"/>
      <c r="N195" s="150"/>
      <c r="O195" s="152"/>
      <c r="P195" s="136">
        <f>ROUND(L195*N195,2)</f>
        <v>0</v>
      </c>
      <c r="Q195" s="136">
        <f>ROUND(P195+P195*O195,2)</f>
        <v>0</v>
      </c>
      <c r="R195" s="136">
        <f>ROUND(M195*N195,2)</f>
        <v>0</v>
      </c>
      <c r="S195" s="136">
        <f>ROUND(R195+R195*O195,2)</f>
        <v>0</v>
      </c>
    </row>
    <row r="196" spans="1:19" ht="108">
      <c r="A196" s="165"/>
      <c r="B196" s="13" t="s">
        <v>67</v>
      </c>
      <c r="C196" s="166"/>
      <c r="D196" s="166"/>
      <c r="E196" s="167"/>
      <c r="F196" s="166"/>
      <c r="G196" s="134"/>
      <c r="H196" s="134"/>
      <c r="I196" s="134"/>
      <c r="J196" s="134"/>
      <c r="K196" s="187"/>
      <c r="L196" s="185"/>
      <c r="M196" s="160"/>
      <c r="N196" s="163"/>
      <c r="O196" s="164"/>
      <c r="P196" s="145"/>
      <c r="Q196" s="145"/>
      <c r="R196" s="145"/>
      <c r="S196" s="145"/>
    </row>
    <row r="197" spans="1:19">
      <c r="A197" s="165"/>
      <c r="B197" s="13" t="s">
        <v>68</v>
      </c>
      <c r="C197" s="166"/>
      <c r="D197" s="166"/>
      <c r="E197" s="167"/>
      <c r="F197" s="166"/>
      <c r="G197" s="134"/>
      <c r="H197" s="134"/>
      <c r="I197" s="134"/>
      <c r="J197" s="134"/>
      <c r="K197" s="187"/>
      <c r="L197" s="185"/>
      <c r="M197" s="160"/>
      <c r="N197" s="163"/>
      <c r="O197" s="164"/>
      <c r="P197" s="145"/>
      <c r="Q197" s="145"/>
      <c r="R197" s="145"/>
      <c r="S197" s="145"/>
    </row>
    <row r="198" spans="1:19" ht="72">
      <c r="A198" s="165"/>
      <c r="B198" s="13" t="s">
        <v>69</v>
      </c>
      <c r="C198" s="166"/>
      <c r="D198" s="166"/>
      <c r="E198" s="167"/>
      <c r="F198" s="166"/>
      <c r="G198" s="134"/>
      <c r="H198" s="134"/>
      <c r="I198" s="134"/>
      <c r="J198" s="134"/>
      <c r="K198" s="187"/>
      <c r="L198" s="185"/>
      <c r="M198" s="160"/>
      <c r="N198" s="163"/>
      <c r="O198" s="164"/>
      <c r="P198" s="145"/>
      <c r="Q198" s="145"/>
      <c r="R198" s="145"/>
      <c r="S198" s="145"/>
    </row>
    <row r="199" spans="1:19" ht="84.75" thickBot="1">
      <c r="A199" s="147"/>
      <c r="B199" s="13" t="s">
        <v>70</v>
      </c>
      <c r="C199" s="139"/>
      <c r="D199" s="139"/>
      <c r="E199" s="141"/>
      <c r="F199" s="139"/>
      <c r="G199" s="135"/>
      <c r="H199" s="135"/>
      <c r="I199" s="135"/>
      <c r="J199" s="135"/>
      <c r="K199" s="188"/>
      <c r="L199" s="149"/>
      <c r="M199" s="144"/>
      <c r="N199" s="151"/>
      <c r="O199" s="153"/>
      <c r="P199" s="137"/>
      <c r="Q199" s="137"/>
      <c r="R199" s="137"/>
      <c r="S199" s="137"/>
    </row>
    <row r="200" spans="1:19" ht="12.75" thickBot="1">
      <c r="O200" s="16" t="s">
        <v>11</v>
      </c>
      <c r="P200" s="17">
        <f>SUM(P162:P199)</f>
        <v>0</v>
      </c>
      <c r="Q200" s="17">
        <f t="shared" ref="Q200:S200" si="64">SUM(Q162:Q199)</f>
        <v>0</v>
      </c>
      <c r="R200" s="17">
        <f t="shared" si="64"/>
        <v>0</v>
      </c>
      <c r="S200" s="17">
        <f t="shared" si="64"/>
        <v>0</v>
      </c>
    </row>
    <row r="201" spans="1:19" ht="12.75" thickBot="1">
      <c r="O201" s="20"/>
    </row>
    <row r="202" spans="1:19" ht="12.75" thickBot="1">
      <c r="N202" s="130">
        <v>12</v>
      </c>
      <c r="O202" s="131"/>
      <c r="P202" s="132" t="s">
        <v>255</v>
      </c>
      <c r="Q202" s="133"/>
    </row>
    <row r="203" spans="1:19" ht="24.75" thickBot="1">
      <c r="N203" s="37" t="s">
        <v>12</v>
      </c>
      <c r="O203" s="44" t="s">
        <v>13</v>
      </c>
      <c r="P203" s="35" t="s">
        <v>8</v>
      </c>
      <c r="Q203" s="35" t="s">
        <v>9</v>
      </c>
    </row>
    <row r="204" spans="1:19" ht="12.75" thickBot="1">
      <c r="N204" s="36">
        <f>P200</f>
        <v>0</v>
      </c>
      <c r="O204" s="21">
        <f>Q200</f>
        <v>0</v>
      </c>
      <c r="P204" s="21">
        <f>R200</f>
        <v>0</v>
      </c>
      <c r="Q204" s="22">
        <f>S200</f>
        <v>0</v>
      </c>
    </row>
    <row r="209" spans="1:19">
      <c r="C209" s="126" t="s">
        <v>256</v>
      </c>
      <c r="D209" s="126"/>
      <c r="E209" s="126"/>
      <c r="F209" s="126"/>
      <c r="K209" s="127" t="s">
        <v>257</v>
      </c>
      <c r="L209" s="127"/>
      <c r="M209" s="127"/>
      <c r="N209" s="127"/>
      <c r="O209" s="127"/>
      <c r="P209" s="39"/>
      <c r="Q209" s="39"/>
      <c r="R209" s="39"/>
      <c r="S209" s="39"/>
    </row>
    <row r="210" spans="1:19" ht="36.75" thickBot="1">
      <c r="A210" s="5" t="s">
        <v>1</v>
      </c>
      <c r="B210" s="6" t="s">
        <v>2</v>
      </c>
      <c r="C210" s="111" t="s">
        <v>3</v>
      </c>
      <c r="D210" s="32" t="s">
        <v>4</v>
      </c>
      <c r="E210" s="33" t="s">
        <v>153</v>
      </c>
      <c r="F210" s="34" t="s">
        <v>7</v>
      </c>
      <c r="G210" s="5" t="s">
        <v>258</v>
      </c>
      <c r="H210" s="8" t="s">
        <v>5</v>
      </c>
      <c r="I210" s="7" t="s">
        <v>6</v>
      </c>
      <c r="J210" s="7" t="s">
        <v>156</v>
      </c>
      <c r="K210" s="66" t="s">
        <v>161</v>
      </c>
      <c r="L210" s="66" t="s">
        <v>162</v>
      </c>
      <c r="M210" s="66" t="s">
        <v>163</v>
      </c>
      <c r="N210" s="67" t="s">
        <v>154</v>
      </c>
      <c r="O210" s="66" t="s">
        <v>155</v>
      </c>
      <c r="P210" s="9" t="s">
        <v>157</v>
      </c>
      <c r="Q210" s="9" t="s">
        <v>158</v>
      </c>
      <c r="R210" s="10" t="s">
        <v>159</v>
      </c>
      <c r="S210" s="10" t="s">
        <v>160</v>
      </c>
    </row>
    <row r="211" spans="1:19" ht="15.75" customHeight="1" thickBot="1">
      <c r="A211" s="120">
        <v>13</v>
      </c>
      <c r="B211" s="128" t="s">
        <v>255</v>
      </c>
      <c r="C211" s="128"/>
      <c r="D211" s="128"/>
      <c r="E211" s="128"/>
      <c r="F211" s="128"/>
      <c r="G211" s="128"/>
      <c r="H211" s="128"/>
      <c r="I211" s="128"/>
      <c r="J211" s="128"/>
      <c r="K211" s="128"/>
      <c r="L211" s="128"/>
      <c r="M211" s="128"/>
      <c r="N211" s="128"/>
      <c r="O211" s="128"/>
      <c r="P211" s="128"/>
      <c r="Q211" s="128"/>
      <c r="R211" s="128"/>
      <c r="S211" s="129"/>
    </row>
    <row r="212" spans="1:19" ht="84">
      <c r="A212" s="43" t="s">
        <v>10</v>
      </c>
      <c r="B212" s="1" t="s">
        <v>184</v>
      </c>
      <c r="C212" s="104" t="s">
        <v>0</v>
      </c>
      <c r="D212" s="104">
        <v>60</v>
      </c>
      <c r="E212" s="105">
        <v>120</v>
      </c>
      <c r="F212" s="104">
        <v>20</v>
      </c>
      <c r="G212" s="106"/>
      <c r="H212" s="107"/>
      <c r="I212" s="107"/>
      <c r="J212" s="107"/>
      <c r="K212" s="109"/>
      <c r="L212" s="108"/>
      <c r="M212" s="109"/>
      <c r="N212" s="110"/>
      <c r="O212" s="118"/>
      <c r="P212" s="88">
        <f t="shared" ref="P212:P218" si="65">ROUND(L212*N212,2)</f>
        <v>0</v>
      </c>
      <c r="Q212" s="88">
        <f t="shared" ref="Q212:Q218" si="66">ROUND(P212+P212*O212,2)</f>
        <v>0</v>
      </c>
      <c r="R212" s="88">
        <f t="shared" ref="R212:R218" si="67">ROUND(M212*N212,2)</f>
        <v>0</v>
      </c>
      <c r="S212" s="88">
        <f t="shared" ref="S212:S218" si="68">ROUND(R212+R212*O212,2)</f>
        <v>0</v>
      </c>
    </row>
    <row r="213" spans="1:19" ht="96">
      <c r="A213" s="43" t="s">
        <v>16</v>
      </c>
      <c r="B213" s="2" t="s">
        <v>185</v>
      </c>
      <c r="C213" s="104" t="s">
        <v>0</v>
      </c>
      <c r="D213" s="104">
        <v>50</v>
      </c>
      <c r="E213" s="105">
        <v>150</v>
      </c>
      <c r="F213" s="104">
        <v>20</v>
      </c>
      <c r="G213" s="106"/>
      <c r="H213" s="107"/>
      <c r="I213" s="107"/>
      <c r="J213" s="107"/>
      <c r="K213" s="109"/>
      <c r="L213" s="108"/>
      <c r="M213" s="109"/>
      <c r="N213" s="110"/>
      <c r="O213" s="118"/>
      <c r="P213" s="88">
        <f t="shared" si="65"/>
        <v>0</v>
      </c>
      <c r="Q213" s="88">
        <f t="shared" si="66"/>
        <v>0</v>
      </c>
      <c r="R213" s="88">
        <f t="shared" si="67"/>
        <v>0</v>
      </c>
      <c r="S213" s="88">
        <f t="shared" si="68"/>
        <v>0</v>
      </c>
    </row>
    <row r="214" spans="1:19" ht="36">
      <c r="A214" s="43" t="s">
        <v>17</v>
      </c>
      <c r="B214" s="4" t="s">
        <v>186</v>
      </c>
      <c r="C214" s="91" t="s">
        <v>0</v>
      </c>
      <c r="D214" s="104">
        <v>5</v>
      </c>
      <c r="E214" s="93">
        <v>10</v>
      </c>
      <c r="F214" s="91">
        <v>15</v>
      </c>
      <c r="G214" s="24"/>
      <c r="H214" s="89"/>
      <c r="I214" s="89"/>
      <c r="J214" s="89"/>
      <c r="K214" s="98"/>
      <c r="L214" s="96"/>
      <c r="M214" s="98"/>
      <c r="N214" s="100"/>
      <c r="O214" s="118"/>
      <c r="P214" s="88">
        <f t="shared" si="65"/>
        <v>0</v>
      </c>
      <c r="Q214" s="88">
        <f t="shared" si="66"/>
        <v>0</v>
      </c>
      <c r="R214" s="88">
        <f t="shared" si="67"/>
        <v>0</v>
      </c>
      <c r="S214" s="88">
        <f t="shared" si="68"/>
        <v>0</v>
      </c>
    </row>
    <row r="215" spans="1:19" ht="36">
      <c r="A215" s="43" t="s">
        <v>164</v>
      </c>
      <c r="B215" s="2" t="s">
        <v>187</v>
      </c>
      <c r="C215" s="104" t="s">
        <v>0</v>
      </c>
      <c r="D215" s="104">
        <v>2</v>
      </c>
      <c r="E215" s="105">
        <v>6</v>
      </c>
      <c r="F215" s="104">
        <v>2</v>
      </c>
      <c r="G215" s="106"/>
      <c r="H215" s="107"/>
      <c r="I215" s="107"/>
      <c r="J215" s="107"/>
      <c r="K215" s="109"/>
      <c r="L215" s="108"/>
      <c r="M215" s="109"/>
      <c r="N215" s="110"/>
      <c r="O215" s="118"/>
      <c r="P215" s="88">
        <f t="shared" si="65"/>
        <v>0</v>
      </c>
      <c r="Q215" s="88">
        <f t="shared" si="66"/>
        <v>0</v>
      </c>
      <c r="R215" s="88">
        <f t="shared" si="67"/>
        <v>0</v>
      </c>
      <c r="S215" s="88">
        <f t="shared" si="68"/>
        <v>0</v>
      </c>
    </row>
    <row r="216" spans="1:19" ht="48">
      <c r="A216" s="43" t="s">
        <v>165</v>
      </c>
      <c r="B216" s="2" t="s">
        <v>188</v>
      </c>
      <c r="C216" s="104" t="s">
        <v>0</v>
      </c>
      <c r="D216" s="104">
        <v>50</v>
      </c>
      <c r="E216" s="105">
        <v>150</v>
      </c>
      <c r="F216" s="104">
        <v>60</v>
      </c>
      <c r="G216" s="106"/>
      <c r="H216" s="107"/>
      <c r="I216" s="107"/>
      <c r="J216" s="107"/>
      <c r="K216" s="109"/>
      <c r="L216" s="108"/>
      <c r="M216" s="109"/>
      <c r="N216" s="110"/>
      <c r="O216" s="118"/>
      <c r="P216" s="88">
        <f t="shared" si="65"/>
        <v>0</v>
      </c>
      <c r="Q216" s="88">
        <f t="shared" si="66"/>
        <v>0</v>
      </c>
      <c r="R216" s="88">
        <f t="shared" si="67"/>
        <v>0</v>
      </c>
      <c r="S216" s="88">
        <f t="shared" si="68"/>
        <v>0</v>
      </c>
    </row>
    <row r="217" spans="1:19" ht="60">
      <c r="A217" s="43" t="s">
        <v>166</v>
      </c>
      <c r="B217" s="2" t="s">
        <v>189</v>
      </c>
      <c r="C217" s="104" t="s">
        <v>0</v>
      </c>
      <c r="D217" s="104">
        <v>10</v>
      </c>
      <c r="E217" s="105">
        <v>30</v>
      </c>
      <c r="F217" s="104">
        <v>10</v>
      </c>
      <c r="G217" s="106"/>
      <c r="H217" s="107"/>
      <c r="I217" s="107"/>
      <c r="J217" s="107"/>
      <c r="K217" s="109"/>
      <c r="L217" s="108"/>
      <c r="M217" s="109"/>
      <c r="N217" s="110"/>
      <c r="O217" s="118"/>
      <c r="P217" s="88">
        <f t="shared" si="65"/>
        <v>0</v>
      </c>
      <c r="Q217" s="88">
        <f t="shared" si="66"/>
        <v>0</v>
      </c>
      <c r="R217" s="88">
        <f t="shared" si="67"/>
        <v>0</v>
      </c>
      <c r="S217" s="88">
        <f t="shared" si="68"/>
        <v>0</v>
      </c>
    </row>
    <row r="218" spans="1:19" ht="36.75" thickBot="1">
      <c r="A218" s="43" t="s">
        <v>167</v>
      </c>
      <c r="B218" s="2" t="s">
        <v>190</v>
      </c>
      <c r="C218" s="104" t="s">
        <v>0</v>
      </c>
      <c r="D218" s="104">
        <v>5</v>
      </c>
      <c r="E218" s="105">
        <v>10</v>
      </c>
      <c r="F218" s="104">
        <v>5</v>
      </c>
      <c r="G218" s="106"/>
      <c r="H218" s="107"/>
      <c r="I218" s="107"/>
      <c r="J218" s="107"/>
      <c r="K218" s="109"/>
      <c r="L218" s="108"/>
      <c r="M218" s="109"/>
      <c r="N218" s="110"/>
      <c r="O218" s="118"/>
      <c r="P218" s="88">
        <f t="shared" si="65"/>
        <v>0</v>
      </c>
      <c r="Q218" s="88">
        <f t="shared" si="66"/>
        <v>0</v>
      </c>
      <c r="R218" s="88">
        <f t="shared" si="67"/>
        <v>0</v>
      </c>
      <c r="S218" s="88">
        <f t="shared" si="68"/>
        <v>0</v>
      </c>
    </row>
    <row r="219" spans="1:19" ht="12.75" thickBot="1">
      <c r="A219" s="14"/>
      <c r="B219" s="15"/>
      <c r="F219" s="19"/>
      <c r="O219" s="16" t="s">
        <v>11</v>
      </c>
      <c r="P219" s="17">
        <f>SUM(P212:P218)</f>
        <v>0</v>
      </c>
      <c r="Q219" s="17">
        <f t="shared" ref="Q219:S219" si="69">SUM(Q212:Q218)</f>
        <v>0</v>
      </c>
      <c r="R219" s="17">
        <f t="shared" si="69"/>
        <v>0</v>
      </c>
      <c r="S219" s="17">
        <f t="shared" si="69"/>
        <v>0</v>
      </c>
    </row>
    <row r="220" spans="1:19" ht="12.75" thickBot="1">
      <c r="A220" s="14"/>
      <c r="B220" s="15"/>
      <c r="F220" s="19"/>
      <c r="O220" s="20"/>
    </row>
    <row r="221" spans="1:19" ht="12.75" thickBot="1">
      <c r="A221" s="14"/>
      <c r="B221" s="15"/>
      <c r="F221" s="19"/>
      <c r="N221" s="130">
        <v>13</v>
      </c>
      <c r="O221" s="131"/>
      <c r="P221" s="132" t="s">
        <v>255</v>
      </c>
      <c r="Q221" s="133"/>
    </row>
    <row r="222" spans="1:19" ht="24.75" thickBot="1">
      <c r="A222" s="14"/>
      <c r="B222" s="15"/>
      <c r="F222" s="19"/>
      <c r="N222" s="37" t="s">
        <v>12</v>
      </c>
      <c r="O222" s="44" t="s">
        <v>13</v>
      </c>
      <c r="P222" s="35" t="s">
        <v>8</v>
      </c>
      <c r="Q222" s="35" t="s">
        <v>9</v>
      </c>
    </row>
    <row r="223" spans="1:19" ht="12.75" thickBot="1">
      <c r="F223" s="19"/>
      <c r="N223" s="36">
        <f>P219</f>
        <v>0</v>
      </c>
      <c r="O223" s="21">
        <f>Q219</f>
        <v>0</v>
      </c>
      <c r="P223" s="21">
        <f>R219</f>
        <v>0</v>
      </c>
      <c r="Q223" s="22">
        <f>S219</f>
        <v>0</v>
      </c>
    </row>
    <row r="224" spans="1:19">
      <c r="F224" s="31"/>
      <c r="O224" s="31"/>
      <c r="P224" s="31"/>
      <c r="Q224" s="31"/>
      <c r="R224" s="31"/>
      <c r="S224" s="31"/>
    </row>
    <row r="225" spans="1:19">
      <c r="F225" s="31"/>
      <c r="O225" s="31"/>
      <c r="P225" s="31"/>
      <c r="Q225" s="31"/>
      <c r="R225" s="31"/>
      <c r="S225" s="31"/>
    </row>
    <row r="226" spans="1:19">
      <c r="F226" s="31"/>
      <c r="O226" s="31"/>
      <c r="P226" s="31"/>
      <c r="Q226" s="31"/>
      <c r="R226" s="31"/>
      <c r="S226" s="31"/>
    </row>
    <row r="227" spans="1:19">
      <c r="F227" s="31"/>
      <c r="O227" s="31"/>
      <c r="P227" s="31"/>
      <c r="Q227" s="31"/>
      <c r="R227" s="31"/>
      <c r="S227" s="31"/>
    </row>
    <row r="228" spans="1:19">
      <c r="C228" s="126" t="s">
        <v>256</v>
      </c>
      <c r="D228" s="126"/>
      <c r="E228" s="126"/>
      <c r="F228" s="126"/>
      <c r="K228" s="127" t="s">
        <v>257</v>
      </c>
      <c r="L228" s="127"/>
      <c r="M228" s="127"/>
      <c r="N228" s="127"/>
      <c r="O228" s="127"/>
      <c r="P228" s="39"/>
      <c r="Q228" s="39"/>
      <c r="R228" s="39"/>
      <c r="S228" s="39"/>
    </row>
    <row r="229" spans="1:19" ht="36.75" thickBot="1">
      <c r="A229" s="5" t="s">
        <v>1</v>
      </c>
      <c r="B229" s="6" t="s">
        <v>2</v>
      </c>
      <c r="C229" s="111" t="s">
        <v>3</v>
      </c>
      <c r="D229" s="32" t="s">
        <v>4</v>
      </c>
      <c r="E229" s="33" t="s">
        <v>153</v>
      </c>
      <c r="F229" s="34" t="s">
        <v>7</v>
      </c>
      <c r="G229" s="5" t="s">
        <v>258</v>
      </c>
      <c r="H229" s="8" t="s">
        <v>5</v>
      </c>
      <c r="I229" s="7" t="s">
        <v>6</v>
      </c>
      <c r="J229" s="7" t="s">
        <v>156</v>
      </c>
      <c r="K229" s="66" t="s">
        <v>161</v>
      </c>
      <c r="L229" s="66" t="s">
        <v>162</v>
      </c>
      <c r="M229" s="66" t="s">
        <v>163</v>
      </c>
      <c r="N229" s="67" t="s">
        <v>154</v>
      </c>
      <c r="O229" s="66" t="s">
        <v>155</v>
      </c>
      <c r="P229" s="9" t="s">
        <v>157</v>
      </c>
      <c r="Q229" s="9" t="s">
        <v>158</v>
      </c>
      <c r="R229" s="10" t="s">
        <v>159</v>
      </c>
      <c r="S229" s="10" t="s">
        <v>160</v>
      </c>
    </row>
    <row r="230" spans="1:19" ht="15.75" customHeight="1" thickBot="1">
      <c r="A230" s="120">
        <v>14</v>
      </c>
      <c r="B230" s="128" t="s">
        <v>255</v>
      </c>
      <c r="C230" s="128"/>
      <c r="D230" s="128"/>
      <c r="E230" s="128"/>
      <c r="F230" s="128"/>
      <c r="G230" s="128"/>
      <c r="H230" s="128"/>
      <c r="I230" s="128"/>
      <c r="J230" s="128"/>
      <c r="K230" s="128"/>
      <c r="L230" s="128"/>
      <c r="M230" s="128"/>
      <c r="N230" s="128"/>
      <c r="O230" s="128"/>
      <c r="P230" s="128"/>
      <c r="Q230" s="128"/>
      <c r="R230" s="128"/>
      <c r="S230" s="129"/>
    </row>
    <row r="231" spans="1:19" ht="72.75" thickBot="1">
      <c r="A231" s="43" t="s">
        <v>10</v>
      </c>
      <c r="B231" s="1" t="s">
        <v>71</v>
      </c>
      <c r="C231" s="104" t="s">
        <v>0</v>
      </c>
      <c r="D231" s="104">
        <v>360</v>
      </c>
      <c r="E231" s="105">
        <v>720</v>
      </c>
      <c r="F231" s="104">
        <v>630</v>
      </c>
      <c r="G231" s="106"/>
      <c r="H231" s="107"/>
      <c r="I231" s="107"/>
      <c r="J231" s="107"/>
      <c r="K231" s="109"/>
      <c r="L231" s="108"/>
      <c r="M231" s="109"/>
      <c r="N231" s="110"/>
      <c r="O231" s="118"/>
      <c r="P231" s="88">
        <f t="shared" ref="P231" si="70">ROUND(L231*N231,2)</f>
        <v>0</v>
      </c>
      <c r="Q231" s="88">
        <f t="shared" ref="Q231" si="71">ROUND(P231+P231*O231,2)</f>
        <v>0</v>
      </c>
      <c r="R231" s="88">
        <f t="shared" ref="R231" si="72">ROUND(M231*N231,2)</f>
        <v>0</v>
      </c>
      <c r="S231" s="88">
        <f t="shared" ref="S231" si="73">ROUND(R231+R231*O231,2)</f>
        <v>0</v>
      </c>
    </row>
    <row r="232" spans="1:19" ht="12.75" thickBot="1">
      <c r="A232" s="14"/>
      <c r="B232" s="15"/>
      <c r="F232" s="19"/>
      <c r="O232" s="16" t="s">
        <v>11</v>
      </c>
      <c r="P232" s="17">
        <f>SUM(P231)</f>
        <v>0</v>
      </c>
      <c r="Q232" s="17">
        <f t="shared" ref="Q232:S232" si="74">SUM(Q231)</f>
        <v>0</v>
      </c>
      <c r="R232" s="17">
        <f t="shared" si="74"/>
        <v>0</v>
      </c>
      <c r="S232" s="17">
        <f t="shared" si="74"/>
        <v>0</v>
      </c>
    </row>
    <row r="233" spans="1:19" ht="12.75" thickBot="1">
      <c r="A233" s="14"/>
      <c r="B233" s="15"/>
      <c r="F233" s="19"/>
      <c r="O233" s="20"/>
    </row>
    <row r="234" spans="1:19" ht="12.75" thickBot="1">
      <c r="A234" s="14"/>
      <c r="B234" s="15"/>
      <c r="F234" s="19"/>
      <c r="N234" s="130">
        <v>14</v>
      </c>
      <c r="O234" s="131"/>
      <c r="P234" s="132" t="s">
        <v>255</v>
      </c>
      <c r="Q234" s="133"/>
    </row>
    <row r="235" spans="1:19" ht="24.75" thickBot="1">
      <c r="A235" s="14"/>
      <c r="B235" s="15"/>
      <c r="F235" s="19"/>
      <c r="N235" s="37" t="s">
        <v>12</v>
      </c>
      <c r="O235" s="44" t="s">
        <v>13</v>
      </c>
      <c r="P235" s="35" t="s">
        <v>8</v>
      </c>
      <c r="Q235" s="35" t="s">
        <v>9</v>
      </c>
    </row>
    <row r="236" spans="1:19" ht="12.75" thickBot="1">
      <c r="F236" s="19"/>
      <c r="N236" s="36">
        <f>P232</f>
        <v>0</v>
      </c>
      <c r="O236" s="21">
        <f>Q232</f>
        <v>0</v>
      </c>
      <c r="P236" s="21">
        <f>R232</f>
        <v>0</v>
      </c>
      <c r="Q236" s="22">
        <f>S232</f>
        <v>0</v>
      </c>
    </row>
    <row r="241" spans="1:19">
      <c r="C241" s="126" t="s">
        <v>256</v>
      </c>
      <c r="D241" s="126"/>
      <c r="E241" s="126"/>
      <c r="F241" s="126"/>
      <c r="K241" s="127" t="s">
        <v>257</v>
      </c>
      <c r="L241" s="127"/>
      <c r="M241" s="127"/>
      <c r="N241" s="127"/>
      <c r="O241" s="127"/>
      <c r="P241" s="39"/>
      <c r="Q241" s="39"/>
      <c r="R241" s="39"/>
      <c r="S241" s="39"/>
    </row>
    <row r="242" spans="1:19" ht="36.75" thickBot="1">
      <c r="A242" s="5" t="s">
        <v>1</v>
      </c>
      <c r="B242" s="6" t="s">
        <v>2</v>
      </c>
      <c r="C242" s="111" t="s">
        <v>3</v>
      </c>
      <c r="D242" s="32" t="s">
        <v>4</v>
      </c>
      <c r="E242" s="33" t="s">
        <v>153</v>
      </c>
      <c r="F242" s="34" t="s">
        <v>7</v>
      </c>
      <c r="G242" s="5" t="s">
        <v>258</v>
      </c>
      <c r="H242" s="8" t="s">
        <v>5</v>
      </c>
      <c r="I242" s="7" t="s">
        <v>6</v>
      </c>
      <c r="J242" s="7" t="s">
        <v>156</v>
      </c>
      <c r="K242" s="66" t="s">
        <v>161</v>
      </c>
      <c r="L242" s="66" t="s">
        <v>162</v>
      </c>
      <c r="M242" s="66" t="s">
        <v>163</v>
      </c>
      <c r="N242" s="67" t="s">
        <v>154</v>
      </c>
      <c r="O242" s="66" t="s">
        <v>155</v>
      </c>
      <c r="P242" s="9" t="s">
        <v>157</v>
      </c>
      <c r="Q242" s="9" t="s">
        <v>158</v>
      </c>
      <c r="R242" s="10" t="s">
        <v>159</v>
      </c>
      <c r="S242" s="10" t="s">
        <v>160</v>
      </c>
    </row>
    <row r="243" spans="1:19" ht="15.75" customHeight="1" thickBot="1">
      <c r="A243" s="120">
        <v>15</v>
      </c>
      <c r="B243" s="128" t="s">
        <v>255</v>
      </c>
      <c r="C243" s="128"/>
      <c r="D243" s="128"/>
      <c r="E243" s="128"/>
      <c r="F243" s="128"/>
      <c r="G243" s="128"/>
      <c r="H243" s="128"/>
      <c r="I243" s="128"/>
      <c r="J243" s="128"/>
      <c r="K243" s="128"/>
      <c r="L243" s="128"/>
      <c r="M243" s="128"/>
      <c r="N243" s="128"/>
      <c r="O243" s="128"/>
      <c r="P243" s="128"/>
      <c r="Q243" s="128"/>
      <c r="R243" s="128"/>
      <c r="S243" s="129"/>
    </row>
    <row r="244" spans="1:19" ht="96">
      <c r="A244" s="43" t="s">
        <v>10</v>
      </c>
      <c r="B244" s="1" t="s">
        <v>191</v>
      </c>
      <c r="C244" s="104" t="s">
        <v>33</v>
      </c>
      <c r="D244" s="104">
        <v>5</v>
      </c>
      <c r="E244" s="105">
        <v>10</v>
      </c>
      <c r="F244" s="104">
        <v>10</v>
      </c>
      <c r="G244" s="106"/>
      <c r="H244" s="107"/>
      <c r="I244" s="107"/>
      <c r="J244" s="107"/>
      <c r="K244" s="109"/>
      <c r="L244" s="108"/>
      <c r="M244" s="109"/>
      <c r="N244" s="110"/>
      <c r="O244" s="118"/>
      <c r="P244" s="88">
        <f t="shared" ref="P244:P245" si="75">ROUND(L244*N244,2)</f>
        <v>0</v>
      </c>
      <c r="Q244" s="88">
        <f t="shared" ref="Q244:Q245" si="76">ROUND(P244+P244*O244,2)</f>
        <v>0</v>
      </c>
      <c r="R244" s="88">
        <f t="shared" ref="R244:R245" si="77">ROUND(M244*N244,2)</f>
        <v>0</v>
      </c>
      <c r="S244" s="88">
        <f t="shared" ref="S244:S245" si="78">ROUND(R244+R244*O244,2)</f>
        <v>0</v>
      </c>
    </row>
    <row r="245" spans="1:19" ht="96.75" thickBot="1">
      <c r="A245" s="43" t="s">
        <v>16</v>
      </c>
      <c r="B245" s="1" t="s">
        <v>192</v>
      </c>
      <c r="C245" s="104" t="s">
        <v>33</v>
      </c>
      <c r="D245" s="104">
        <v>2</v>
      </c>
      <c r="E245" s="105">
        <v>3</v>
      </c>
      <c r="F245" s="104">
        <v>2</v>
      </c>
      <c r="G245" s="106"/>
      <c r="H245" s="107"/>
      <c r="I245" s="107"/>
      <c r="J245" s="107"/>
      <c r="K245" s="109"/>
      <c r="L245" s="108"/>
      <c r="M245" s="109"/>
      <c r="N245" s="110"/>
      <c r="O245" s="118"/>
      <c r="P245" s="88">
        <f t="shared" si="75"/>
        <v>0</v>
      </c>
      <c r="Q245" s="88">
        <f t="shared" si="76"/>
        <v>0</v>
      </c>
      <c r="R245" s="88">
        <f t="shared" si="77"/>
        <v>0</v>
      </c>
      <c r="S245" s="88">
        <f t="shared" si="78"/>
        <v>0</v>
      </c>
    </row>
    <row r="246" spans="1:19" ht="12.75" thickBot="1">
      <c r="A246" s="14"/>
      <c r="B246" s="15"/>
      <c r="F246" s="19"/>
      <c r="O246" s="16" t="s">
        <v>11</v>
      </c>
      <c r="P246" s="17">
        <f>SUM(P244:P245)</f>
        <v>0</v>
      </c>
      <c r="Q246" s="17">
        <f t="shared" ref="Q246:S246" si="79">SUM(Q244:Q245)</f>
        <v>0</v>
      </c>
      <c r="R246" s="17">
        <f t="shared" si="79"/>
        <v>0</v>
      </c>
      <c r="S246" s="17">
        <f t="shared" si="79"/>
        <v>0</v>
      </c>
    </row>
    <row r="247" spans="1:19" ht="12.75" thickBot="1">
      <c r="A247" s="14"/>
      <c r="B247" s="15"/>
      <c r="F247" s="19"/>
      <c r="O247" s="20"/>
    </row>
    <row r="248" spans="1:19" ht="12.75" thickBot="1">
      <c r="A248" s="14"/>
      <c r="B248" s="15"/>
      <c r="F248" s="19"/>
      <c r="N248" s="130">
        <v>15</v>
      </c>
      <c r="O248" s="131"/>
      <c r="P248" s="132" t="s">
        <v>255</v>
      </c>
      <c r="Q248" s="133"/>
    </row>
    <row r="249" spans="1:19" ht="24.75" thickBot="1">
      <c r="A249" s="14"/>
      <c r="B249" s="15"/>
      <c r="F249" s="19"/>
      <c r="N249" s="37" t="s">
        <v>12</v>
      </c>
      <c r="O249" s="44" t="s">
        <v>13</v>
      </c>
      <c r="P249" s="35" t="s">
        <v>8</v>
      </c>
      <c r="Q249" s="35" t="s">
        <v>9</v>
      </c>
    </row>
    <row r="250" spans="1:19" ht="12.75" thickBot="1">
      <c r="F250" s="19"/>
      <c r="N250" s="36">
        <f>P246</f>
        <v>0</v>
      </c>
      <c r="O250" s="21">
        <f>Q246</f>
        <v>0</v>
      </c>
      <c r="P250" s="21">
        <f>R246</f>
        <v>0</v>
      </c>
      <c r="Q250" s="22">
        <f>S246</f>
        <v>0</v>
      </c>
    </row>
    <row r="255" spans="1:19">
      <c r="C255" s="126" t="s">
        <v>256</v>
      </c>
      <c r="D255" s="126"/>
      <c r="E255" s="126"/>
      <c r="F255" s="126"/>
      <c r="K255" s="127" t="s">
        <v>257</v>
      </c>
      <c r="L255" s="127"/>
      <c r="M255" s="127"/>
      <c r="N255" s="127"/>
      <c r="O255" s="127"/>
      <c r="P255" s="39"/>
      <c r="Q255" s="39"/>
      <c r="R255" s="39"/>
      <c r="S255" s="39"/>
    </row>
    <row r="256" spans="1:19" ht="36.75" thickBot="1">
      <c r="A256" s="5" t="s">
        <v>1</v>
      </c>
      <c r="B256" s="6" t="s">
        <v>2</v>
      </c>
      <c r="C256" s="111" t="s">
        <v>3</v>
      </c>
      <c r="D256" s="32" t="s">
        <v>4</v>
      </c>
      <c r="E256" s="33" t="s">
        <v>153</v>
      </c>
      <c r="F256" s="34" t="s">
        <v>7</v>
      </c>
      <c r="G256" s="5" t="s">
        <v>258</v>
      </c>
      <c r="H256" s="8" t="s">
        <v>5</v>
      </c>
      <c r="I256" s="7" t="s">
        <v>6</v>
      </c>
      <c r="J256" s="7" t="s">
        <v>156</v>
      </c>
      <c r="K256" s="66" t="s">
        <v>161</v>
      </c>
      <c r="L256" s="66" t="s">
        <v>162</v>
      </c>
      <c r="M256" s="66" t="s">
        <v>163</v>
      </c>
      <c r="N256" s="67" t="s">
        <v>154</v>
      </c>
      <c r="O256" s="66" t="s">
        <v>155</v>
      </c>
      <c r="P256" s="9" t="s">
        <v>157</v>
      </c>
      <c r="Q256" s="9" t="s">
        <v>158</v>
      </c>
      <c r="R256" s="10" t="s">
        <v>159</v>
      </c>
      <c r="S256" s="10" t="s">
        <v>160</v>
      </c>
    </row>
    <row r="257" spans="1:19" ht="15.75" customHeight="1" thickBot="1">
      <c r="A257" s="120">
        <v>16</v>
      </c>
      <c r="B257" s="128" t="s">
        <v>255</v>
      </c>
      <c r="C257" s="128"/>
      <c r="D257" s="128"/>
      <c r="E257" s="128"/>
      <c r="F257" s="128"/>
      <c r="G257" s="128"/>
      <c r="H257" s="128"/>
      <c r="I257" s="128"/>
      <c r="J257" s="128"/>
      <c r="K257" s="128"/>
      <c r="L257" s="128"/>
      <c r="M257" s="128"/>
      <c r="N257" s="128"/>
      <c r="O257" s="128"/>
      <c r="P257" s="128"/>
      <c r="Q257" s="128"/>
      <c r="R257" s="128"/>
      <c r="S257" s="129"/>
    </row>
    <row r="258" spans="1:19" ht="368.25" thickBot="1">
      <c r="A258" s="43" t="s">
        <v>10</v>
      </c>
      <c r="B258" s="45" t="s">
        <v>193</v>
      </c>
      <c r="C258" s="104" t="s">
        <v>23</v>
      </c>
      <c r="D258" s="104">
        <v>60</v>
      </c>
      <c r="E258" s="105">
        <v>120</v>
      </c>
      <c r="F258" s="104">
        <v>60</v>
      </c>
      <c r="G258" s="106"/>
      <c r="H258" s="107"/>
      <c r="I258" s="107"/>
      <c r="J258" s="107"/>
      <c r="K258" s="109"/>
      <c r="L258" s="108"/>
      <c r="M258" s="109"/>
      <c r="N258" s="110"/>
      <c r="O258" s="118"/>
      <c r="P258" s="88">
        <f t="shared" ref="P258" si="80">ROUND(L258*N258,2)</f>
        <v>0</v>
      </c>
      <c r="Q258" s="88">
        <f t="shared" ref="Q258" si="81">ROUND(P258+P258*O258,2)</f>
        <v>0</v>
      </c>
      <c r="R258" s="88">
        <f t="shared" ref="R258" si="82">ROUND(M258*N258,2)</f>
        <v>0</v>
      </c>
      <c r="S258" s="88">
        <f t="shared" ref="S258" si="83">ROUND(R258+R258*O258,2)</f>
        <v>0</v>
      </c>
    </row>
    <row r="259" spans="1:19" ht="12.75" thickBot="1">
      <c r="A259" s="14"/>
      <c r="B259" s="15"/>
      <c r="F259" s="19"/>
      <c r="O259" s="16" t="s">
        <v>11</v>
      </c>
      <c r="P259" s="17">
        <f>SUM(P258)</f>
        <v>0</v>
      </c>
      <c r="Q259" s="17">
        <f t="shared" ref="Q259:S259" si="84">SUM(Q258)</f>
        <v>0</v>
      </c>
      <c r="R259" s="17">
        <f t="shared" si="84"/>
        <v>0</v>
      </c>
      <c r="S259" s="17">
        <f t="shared" si="84"/>
        <v>0</v>
      </c>
    </row>
    <row r="260" spans="1:19" ht="12.75" thickBot="1">
      <c r="A260" s="14"/>
      <c r="B260" s="15"/>
      <c r="F260" s="19"/>
      <c r="O260" s="20"/>
    </row>
    <row r="261" spans="1:19" ht="12.75" thickBot="1">
      <c r="A261" s="14"/>
      <c r="B261" s="15"/>
      <c r="F261" s="19"/>
      <c r="N261" s="130">
        <v>16</v>
      </c>
      <c r="O261" s="131"/>
      <c r="P261" s="132" t="s">
        <v>255</v>
      </c>
      <c r="Q261" s="133"/>
    </row>
    <row r="262" spans="1:19" ht="24.75" thickBot="1">
      <c r="A262" s="14"/>
      <c r="B262" s="15"/>
      <c r="F262" s="19"/>
      <c r="N262" s="37" t="s">
        <v>12</v>
      </c>
      <c r="O262" s="44" t="s">
        <v>13</v>
      </c>
      <c r="P262" s="35" t="s">
        <v>8</v>
      </c>
      <c r="Q262" s="35" t="s">
        <v>9</v>
      </c>
    </row>
    <row r="263" spans="1:19" ht="12.75" thickBot="1">
      <c r="F263" s="19"/>
      <c r="N263" s="36">
        <f>P259</f>
        <v>0</v>
      </c>
      <c r="O263" s="21">
        <f>Q259</f>
        <v>0</v>
      </c>
      <c r="P263" s="21">
        <f>R259</f>
        <v>0</v>
      </c>
      <c r="Q263" s="22">
        <f>S259</f>
        <v>0</v>
      </c>
    </row>
    <row r="268" spans="1:19">
      <c r="C268" s="126" t="s">
        <v>256</v>
      </c>
      <c r="D268" s="126"/>
      <c r="E268" s="126"/>
      <c r="F268" s="126"/>
      <c r="K268" s="127" t="s">
        <v>257</v>
      </c>
      <c r="L268" s="127"/>
      <c r="M268" s="127"/>
      <c r="N268" s="127"/>
      <c r="O268" s="127"/>
      <c r="P268" s="39"/>
      <c r="Q268" s="39"/>
      <c r="R268" s="39"/>
      <c r="S268" s="39"/>
    </row>
    <row r="269" spans="1:19" ht="36.75" thickBot="1">
      <c r="A269" s="5" t="s">
        <v>1</v>
      </c>
      <c r="B269" s="6" t="s">
        <v>2</v>
      </c>
      <c r="C269" s="111" t="s">
        <v>3</v>
      </c>
      <c r="D269" s="32" t="s">
        <v>4</v>
      </c>
      <c r="E269" s="33" t="s">
        <v>153</v>
      </c>
      <c r="F269" s="34" t="s">
        <v>7</v>
      </c>
      <c r="G269" s="5" t="s">
        <v>258</v>
      </c>
      <c r="H269" s="8" t="s">
        <v>5</v>
      </c>
      <c r="I269" s="7" t="s">
        <v>6</v>
      </c>
      <c r="J269" s="7" t="s">
        <v>156</v>
      </c>
      <c r="K269" s="66" t="s">
        <v>161</v>
      </c>
      <c r="L269" s="66" t="s">
        <v>162</v>
      </c>
      <c r="M269" s="66" t="s">
        <v>163</v>
      </c>
      <c r="N269" s="67" t="s">
        <v>154</v>
      </c>
      <c r="O269" s="66" t="s">
        <v>155</v>
      </c>
      <c r="P269" s="9" t="s">
        <v>157</v>
      </c>
      <c r="Q269" s="9" t="s">
        <v>158</v>
      </c>
      <c r="R269" s="10" t="s">
        <v>159</v>
      </c>
      <c r="S269" s="10" t="s">
        <v>160</v>
      </c>
    </row>
    <row r="270" spans="1:19" ht="15.75" customHeight="1" thickBot="1">
      <c r="A270" s="120">
        <v>17</v>
      </c>
      <c r="B270" s="128" t="s">
        <v>255</v>
      </c>
      <c r="C270" s="128"/>
      <c r="D270" s="128"/>
      <c r="E270" s="128"/>
      <c r="F270" s="128"/>
      <c r="G270" s="128"/>
      <c r="H270" s="128"/>
      <c r="I270" s="128"/>
      <c r="J270" s="128"/>
      <c r="K270" s="128"/>
      <c r="L270" s="128"/>
      <c r="M270" s="128"/>
      <c r="N270" s="128"/>
      <c r="O270" s="128"/>
      <c r="P270" s="128"/>
      <c r="Q270" s="128"/>
      <c r="R270" s="128"/>
      <c r="S270" s="129"/>
    </row>
    <row r="271" spans="1:19" ht="36">
      <c r="A271" s="43" t="s">
        <v>10</v>
      </c>
      <c r="B271" s="46" t="s">
        <v>72</v>
      </c>
      <c r="C271" s="104" t="s">
        <v>0</v>
      </c>
      <c r="D271" s="104">
        <v>20</v>
      </c>
      <c r="E271" s="105">
        <v>60</v>
      </c>
      <c r="F271" s="92">
        <v>20</v>
      </c>
      <c r="G271" s="107"/>
      <c r="H271" s="107"/>
      <c r="I271" s="107"/>
      <c r="J271" s="107"/>
      <c r="K271" s="109"/>
      <c r="L271" s="108"/>
      <c r="M271" s="99"/>
      <c r="N271" s="110"/>
      <c r="O271" s="118"/>
      <c r="P271" s="88">
        <f t="shared" ref="P271" si="85">ROUND(L271*N271,2)</f>
        <v>0</v>
      </c>
      <c r="Q271" s="88">
        <f t="shared" ref="Q271" si="86">ROUND(P271+P271*O271,2)</f>
        <v>0</v>
      </c>
      <c r="R271" s="88">
        <f t="shared" ref="R271" si="87">ROUND(M271*N271,2)</f>
        <v>0</v>
      </c>
      <c r="S271" s="88">
        <f t="shared" ref="S271" si="88">ROUND(R271+R271*O271,2)</f>
        <v>0</v>
      </c>
    </row>
    <row r="272" spans="1:19" ht="239.25" customHeight="1">
      <c r="A272" s="43" t="s">
        <v>16</v>
      </c>
      <c r="B272" s="46" t="s">
        <v>73</v>
      </c>
      <c r="C272" s="104" t="s">
        <v>0</v>
      </c>
      <c r="D272" s="104">
        <v>90</v>
      </c>
      <c r="E272" s="105">
        <v>300</v>
      </c>
      <c r="F272" s="92">
        <v>120</v>
      </c>
      <c r="G272" s="107" t="s">
        <v>259</v>
      </c>
      <c r="H272" s="107"/>
      <c r="I272" s="107"/>
      <c r="J272" s="107"/>
      <c r="K272" s="109"/>
      <c r="L272" s="108"/>
      <c r="M272" s="99"/>
      <c r="N272" s="110"/>
      <c r="O272" s="118"/>
      <c r="P272" s="88">
        <f t="shared" ref="P272:P277" si="89">ROUND(L272*N272,2)</f>
        <v>0</v>
      </c>
      <c r="Q272" s="88">
        <f t="shared" ref="Q272:Q277" si="90">ROUND(P272+P272*O272,2)</f>
        <v>0</v>
      </c>
      <c r="R272" s="88">
        <f t="shared" ref="R272:R277" si="91">ROUND(M272*N272,2)</f>
        <v>0</v>
      </c>
      <c r="S272" s="88">
        <f t="shared" ref="S272:S277" si="92">ROUND(R272+R272*O272,2)</f>
        <v>0</v>
      </c>
    </row>
    <row r="273" spans="1:19" ht="242.25" customHeight="1">
      <c r="A273" s="43" t="s">
        <v>17</v>
      </c>
      <c r="B273" s="46" t="s">
        <v>74</v>
      </c>
      <c r="C273" s="104" t="s">
        <v>0</v>
      </c>
      <c r="D273" s="104">
        <v>90</v>
      </c>
      <c r="E273" s="105">
        <v>300</v>
      </c>
      <c r="F273" s="92">
        <v>120</v>
      </c>
      <c r="G273" s="107"/>
      <c r="H273" s="107"/>
      <c r="I273" s="107"/>
      <c r="J273" s="107"/>
      <c r="K273" s="109"/>
      <c r="L273" s="108"/>
      <c r="M273" s="99"/>
      <c r="N273" s="110"/>
      <c r="O273" s="118"/>
      <c r="P273" s="88">
        <f t="shared" si="89"/>
        <v>0</v>
      </c>
      <c r="Q273" s="88">
        <f t="shared" si="90"/>
        <v>0</v>
      </c>
      <c r="R273" s="88">
        <f t="shared" si="91"/>
        <v>0</v>
      </c>
      <c r="S273" s="88">
        <f t="shared" si="92"/>
        <v>0</v>
      </c>
    </row>
    <row r="274" spans="1:19" ht="251.25" customHeight="1">
      <c r="A274" s="43" t="s">
        <v>164</v>
      </c>
      <c r="B274" s="46" t="s">
        <v>75</v>
      </c>
      <c r="C274" s="104" t="s">
        <v>0</v>
      </c>
      <c r="D274" s="104">
        <v>50</v>
      </c>
      <c r="E274" s="105">
        <v>150</v>
      </c>
      <c r="F274" s="92">
        <v>60</v>
      </c>
      <c r="G274" s="107"/>
      <c r="H274" s="107"/>
      <c r="I274" s="107"/>
      <c r="J274" s="107"/>
      <c r="K274" s="109"/>
      <c r="L274" s="108"/>
      <c r="M274" s="99"/>
      <c r="N274" s="110"/>
      <c r="O274" s="118"/>
      <c r="P274" s="88">
        <f t="shared" si="89"/>
        <v>0</v>
      </c>
      <c r="Q274" s="88">
        <f t="shared" si="90"/>
        <v>0</v>
      </c>
      <c r="R274" s="88">
        <f t="shared" si="91"/>
        <v>0</v>
      </c>
      <c r="S274" s="88">
        <f t="shared" si="92"/>
        <v>0</v>
      </c>
    </row>
    <row r="275" spans="1:19" ht="40.5" customHeight="1">
      <c r="A275" s="43" t="s">
        <v>165</v>
      </c>
      <c r="B275" s="46" t="s">
        <v>76</v>
      </c>
      <c r="C275" s="104" t="s">
        <v>0</v>
      </c>
      <c r="D275" s="104">
        <v>30</v>
      </c>
      <c r="E275" s="105">
        <v>90</v>
      </c>
      <c r="F275" s="92">
        <v>40</v>
      </c>
      <c r="G275" s="107"/>
      <c r="H275" s="107"/>
      <c r="I275" s="107"/>
      <c r="J275" s="107"/>
      <c r="K275" s="109"/>
      <c r="L275" s="108"/>
      <c r="M275" s="99"/>
      <c r="N275" s="110"/>
      <c r="O275" s="118"/>
      <c r="P275" s="88">
        <f t="shared" si="89"/>
        <v>0</v>
      </c>
      <c r="Q275" s="88">
        <f t="shared" si="90"/>
        <v>0</v>
      </c>
      <c r="R275" s="88">
        <f t="shared" si="91"/>
        <v>0</v>
      </c>
      <c r="S275" s="88">
        <f t="shared" si="92"/>
        <v>0</v>
      </c>
    </row>
    <row r="276" spans="1:19" ht="129.75" customHeight="1">
      <c r="A276" s="43" t="s">
        <v>166</v>
      </c>
      <c r="B276" s="46" t="s">
        <v>77</v>
      </c>
      <c r="C276" s="104" t="s">
        <v>0</v>
      </c>
      <c r="D276" s="104">
        <v>30</v>
      </c>
      <c r="E276" s="105">
        <v>90</v>
      </c>
      <c r="F276" s="92">
        <v>40</v>
      </c>
      <c r="G276" s="107"/>
      <c r="H276" s="107"/>
      <c r="I276" s="107"/>
      <c r="J276" s="107"/>
      <c r="K276" s="109"/>
      <c r="L276" s="108"/>
      <c r="M276" s="99"/>
      <c r="N276" s="110"/>
      <c r="O276" s="118"/>
      <c r="P276" s="88">
        <f t="shared" si="89"/>
        <v>0</v>
      </c>
      <c r="Q276" s="88">
        <f t="shared" si="90"/>
        <v>0</v>
      </c>
      <c r="R276" s="88">
        <f t="shared" si="91"/>
        <v>0</v>
      </c>
      <c r="S276" s="88">
        <f t="shared" si="92"/>
        <v>0</v>
      </c>
    </row>
    <row r="277" spans="1:19" ht="129" customHeight="1" thickBot="1">
      <c r="A277" s="43" t="s">
        <v>167</v>
      </c>
      <c r="B277" s="46" t="s">
        <v>78</v>
      </c>
      <c r="C277" s="104" t="s">
        <v>0</v>
      </c>
      <c r="D277" s="104">
        <v>30</v>
      </c>
      <c r="E277" s="105">
        <v>90</v>
      </c>
      <c r="F277" s="92">
        <v>40</v>
      </c>
      <c r="G277" s="107"/>
      <c r="H277" s="107"/>
      <c r="I277" s="107"/>
      <c r="J277" s="107"/>
      <c r="K277" s="109"/>
      <c r="L277" s="108"/>
      <c r="M277" s="99"/>
      <c r="N277" s="110"/>
      <c r="O277" s="118"/>
      <c r="P277" s="88">
        <f t="shared" si="89"/>
        <v>0</v>
      </c>
      <c r="Q277" s="88">
        <f t="shared" si="90"/>
        <v>0</v>
      </c>
      <c r="R277" s="88">
        <f t="shared" si="91"/>
        <v>0</v>
      </c>
      <c r="S277" s="88">
        <f t="shared" si="92"/>
        <v>0</v>
      </c>
    </row>
    <row r="278" spans="1:19" ht="12.75" thickBot="1">
      <c r="O278" s="16" t="s">
        <v>11</v>
      </c>
      <c r="P278" s="17">
        <f>SUM(P271:P277)</f>
        <v>0</v>
      </c>
      <c r="Q278" s="17">
        <f>SUM(Q271:Q277)</f>
        <v>0</v>
      </c>
      <c r="R278" s="17">
        <f>SUM(R271:R277)</f>
        <v>0</v>
      </c>
      <c r="S278" s="17">
        <f>SUM(S271:S277)</f>
        <v>0</v>
      </c>
    </row>
    <row r="279" spans="1:19" ht="12.75" thickBot="1">
      <c r="O279" s="20"/>
    </row>
    <row r="280" spans="1:19" ht="12.75" thickBot="1">
      <c r="N280" s="130">
        <v>17</v>
      </c>
      <c r="O280" s="131"/>
      <c r="P280" s="132" t="s">
        <v>255</v>
      </c>
      <c r="Q280" s="133"/>
    </row>
    <row r="281" spans="1:19" ht="24.75" thickBot="1">
      <c r="N281" s="37" t="s">
        <v>12</v>
      </c>
      <c r="O281" s="44" t="s">
        <v>13</v>
      </c>
      <c r="P281" s="35" t="s">
        <v>8</v>
      </c>
      <c r="Q281" s="35" t="s">
        <v>9</v>
      </c>
    </row>
    <row r="282" spans="1:19" ht="12.75" thickBot="1">
      <c r="N282" s="36">
        <f>P278</f>
        <v>0</v>
      </c>
      <c r="O282" s="21">
        <f>Q278</f>
        <v>0</v>
      </c>
      <c r="P282" s="21">
        <f>R278</f>
        <v>0</v>
      </c>
      <c r="Q282" s="22">
        <f>S278</f>
        <v>0</v>
      </c>
    </row>
    <row r="287" spans="1:19">
      <c r="C287" s="126" t="s">
        <v>256</v>
      </c>
      <c r="D287" s="126"/>
      <c r="E287" s="126"/>
      <c r="F287" s="126"/>
      <c r="K287" s="127" t="s">
        <v>257</v>
      </c>
      <c r="L287" s="127"/>
      <c r="M287" s="127"/>
      <c r="N287" s="127"/>
      <c r="O287" s="127"/>
      <c r="P287" s="39"/>
      <c r="Q287" s="39"/>
      <c r="R287" s="39"/>
      <c r="S287" s="39"/>
    </row>
    <row r="288" spans="1:19" ht="36.75" thickBot="1">
      <c r="A288" s="5" t="s">
        <v>1</v>
      </c>
      <c r="B288" s="6" t="s">
        <v>2</v>
      </c>
      <c r="C288" s="111" t="s">
        <v>3</v>
      </c>
      <c r="D288" s="32" t="s">
        <v>4</v>
      </c>
      <c r="E288" s="33" t="s">
        <v>153</v>
      </c>
      <c r="F288" s="34" t="s">
        <v>7</v>
      </c>
      <c r="G288" s="5" t="s">
        <v>258</v>
      </c>
      <c r="H288" s="8" t="s">
        <v>5</v>
      </c>
      <c r="I288" s="7" t="s">
        <v>6</v>
      </c>
      <c r="J288" s="7" t="s">
        <v>156</v>
      </c>
      <c r="K288" s="66" t="s">
        <v>161</v>
      </c>
      <c r="L288" s="66" t="s">
        <v>162</v>
      </c>
      <c r="M288" s="66" t="s">
        <v>163</v>
      </c>
      <c r="N288" s="67" t="s">
        <v>154</v>
      </c>
      <c r="O288" s="66" t="s">
        <v>155</v>
      </c>
      <c r="P288" s="9" t="s">
        <v>157</v>
      </c>
      <c r="Q288" s="9" t="s">
        <v>158</v>
      </c>
      <c r="R288" s="10" t="s">
        <v>159</v>
      </c>
      <c r="S288" s="10" t="s">
        <v>160</v>
      </c>
    </row>
    <row r="289" spans="1:19" ht="15.75" customHeight="1" thickBot="1">
      <c r="A289" s="120">
        <v>18</v>
      </c>
      <c r="B289" s="128" t="s">
        <v>255</v>
      </c>
      <c r="C289" s="128"/>
      <c r="D289" s="128"/>
      <c r="E289" s="128"/>
      <c r="F289" s="128"/>
      <c r="G289" s="128"/>
      <c r="H289" s="128"/>
      <c r="I289" s="128"/>
      <c r="J289" s="128"/>
      <c r="K289" s="128"/>
      <c r="L289" s="128"/>
      <c r="M289" s="128"/>
      <c r="N289" s="128"/>
      <c r="O289" s="128"/>
      <c r="P289" s="128"/>
      <c r="Q289" s="128"/>
      <c r="R289" s="128"/>
      <c r="S289" s="129"/>
    </row>
    <row r="290" spans="1:19" ht="405.75" customHeight="1">
      <c r="A290" s="154" t="s">
        <v>10</v>
      </c>
      <c r="B290" s="123" t="s">
        <v>194</v>
      </c>
      <c r="C290" s="156" t="s">
        <v>23</v>
      </c>
      <c r="D290" s="158">
        <v>10</v>
      </c>
      <c r="E290" s="159">
        <v>50</v>
      </c>
      <c r="F290" s="158">
        <v>20</v>
      </c>
      <c r="G290" s="134"/>
      <c r="H290" s="134"/>
      <c r="I290" s="134"/>
      <c r="J290" s="134"/>
      <c r="K290" s="160"/>
      <c r="L290" s="161"/>
      <c r="M290" s="162"/>
      <c r="N290" s="163"/>
      <c r="O290" s="164"/>
      <c r="P290" s="145">
        <f t="shared" ref="P290:P294" si="93">ROUND(L290*N290,2)</f>
        <v>0</v>
      </c>
      <c r="Q290" s="145">
        <f t="shared" ref="Q290:Q294" si="94">ROUND(P290+P290*O290,2)</f>
        <v>0</v>
      </c>
      <c r="R290" s="145">
        <f t="shared" ref="R290:R294" si="95">ROUND(M290*N290,2)</f>
        <v>0</v>
      </c>
      <c r="S290" s="145">
        <f t="shared" ref="S290:S294" si="96">ROUND(R290+R290*O290,2)</f>
        <v>0</v>
      </c>
    </row>
    <row r="291" spans="1:19" ht="409.5">
      <c r="A291" s="155"/>
      <c r="B291" s="122" t="s">
        <v>195</v>
      </c>
      <c r="C291" s="157"/>
      <c r="D291" s="139"/>
      <c r="E291" s="141"/>
      <c r="F291" s="139"/>
      <c r="G291" s="135"/>
      <c r="H291" s="135"/>
      <c r="I291" s="135"/>
      <c r="J291" s="135"/>
      <c r="K291" s="144"/>
      <c r="L291" s="149"/>
      <c r="M291" s="144"/>
      <c r="N291" s="151"/>
      <c r="O291" s="153"/>
      <c r="P291" s="137"/>
      <c r="Q291" s="137"/>
      <c r="R291" s="137"/>
      <c r="S291" s="137"/>
    </row>
    <row r="292" spans="1:19" ht="368.25">
      <c r="A292" s="146" t="s">
        <v>16</v>
      </c>
      <c r="B292" s="124" t="s">
        <v>196</v>
      </c>
      <c r="C292" s="138" t="s">
        <v>23</v>
      </c>
      <c r="D292" s="138">
        <v>20</v>
      </c>
      <c r="E292" s="140">
        <v>60</v>
      </c>
      <c r="F292" s="138">
        <v>20</v>
      </c>
      <c r="G292" s="142"/>
      <c r="H292" s="142"/>
      <c r="I292" s="142"/>
      <c r="J292" s="142"/>
      <c r="K292" s="143"/>
      <c r="L292" s="148"/>
      <c r="M292" s="143"/>
      <c r="N292" s="150"/>
      <c r="O292" s="152"/>
      <c r="P292" s="136">
        <f t="shared" si="93"/>
        <v>0</v>
      </c>
      <c r="Q292" s="136">
        <f t="shared" si="94"/>
        <v>0</v>
      </c>
      <c r="R292" s="136">
        <f t="shared" si="95"/>
        <v>0</v>
      </c>
      <c r="S292" s="136">
        <f t="shared" si="96"/>
        <v>0</v>
      </c>
    </row>
    <row r="293" spans="1:19" ht="220.5">
      <c r="A293" s="147"/>
      <c r="B293" s="125" t="s">
        <v>197</v>
      </c>
      <c r="C293" s="139"/>
      <c r="D293" s="139"/>
      <c r="E293" s="141"/>
      <c r="F293" s="139"/>
      <c r="G293" s="135"/>
      <c r="H293" s="135"/>
      <c r="I293" s="135"/>
      <c r="J293" s="135"/>
      <c r="K293" s="144"/>
      <c r="L293" s="149"/>
      <c r="M293" s="144"/>
      <c r="N293" s="151"/>
      <c r="O293" s="153"/>
      <c r="P293" s="137"/>
      <c r="Q293" s="137"/>
      <c r="R293" s="137"/>
      <c r="S293" s="137"/>
    </row>
    <row r="294" spans="1:19" ht="24.75" thickBot="1">
      <c r="A294" s="43" t="s">
        <v>17</v>
      </c>
      <c r="B294" s="12" t="s">
        <v>79</v>
      </c>
      <c r="C294" s="104" t="s">
        <v>0</v>
      </c>
      <c r="D294" s="104">
        <v>180</v>
      </c>
      <c r="E294" s="105">
        <v>600</v>
      </c>
      <c r="F294" s="104">
        <v>240</v>
      </c>
      <c r="G294" s="107"/>
      <c r="H294" s="107"/>
      <c r="I294" s="107"/>
      <c r="J294" s="107"/>
      <c r="K294" s="109"/>
      <c r="L294" s="108"/>
      <c r="M294" s="109"/>
      <c r="N294" s="110"/>
      <c r="O294" s="112"/>
      <c r="P294" s="88">
        <f t="shared" si="93"/>
        <v>0</v>
      </c>
      <c r="Q294" s="88">
        <f t="shared" si="94"/>
        <v>0</v>
      </c>
      <c r="R294" s="88">
        <f t="shared" si="95"/>
        <v>0</v>
      </c>
      <c r="S294" s="88">
        <f t="shared" si="96"/>
        <v>0</v>
      </c>
    </row>
    <row r="295" spans="1:19" ht="12.75" thickBot="1">
      <c r="O295" s="16" t="s">
        <v>11</v>
      </c>
      <c r="P295" s="17">
        <f>SUM(P290:P294)</f>
        <v>0</v>
      </c>
      <c r="Q295" s="17">
        <f t="shared" ref="Q295:S295" si="97">SUM(Q290:Q294)</f>
        <v>0</v>
      </c>
      <c r="R295" s="17">
        <f t="shared" si="97"/>
        <v>0</v>
      </c>
      <c r="S295" s="17">
        <f t="shared" si="97"/>
        <v>0</v>
      </c>
    </row>
    <row r="296" spans="1:19" ht="12.75" thickBot="1">
      <c r="O296" s="20"/>
    </row>
    <row r="297" spans="1:19" ht="12.75" thickBot="1">
      <c r="N297" s="130">
        <v>18</v>
      </c>
      <c r="O297" s="131"/>
      <c r="P297" s="132" t="s">
        <v>255</v>
      </c>
      <c r="Q297" s="133"/>
    </row>
    <row r="298" spans="1:19" ht="24.75" thickBot="1">
      <c r="N298" s="37" t="s">
        <v>12</v>
      </c>
      <c r="O298" s="44" t="s">
        <v>13</v>
      </c>
      <c r="P298" s="35" t="s">
        <v>8</v>
      </c>
      <c r="Q298" s="35" t="s">
        <v>9</v>
      </c>
    </row>
    <row r="299" spans="1:19" ht="12.75" thickBot="1">
      <c r="N299" s="36">
        <f>P295</f>
        <v>0</v>
      </c>
      <c r="O299" s="21">
        <f>Q295</f>
        <v>0</v>
      </c>
      <c r="P299" s="21">
        <f>R295</f>
        <v>0</v>
      </c>
      <c r="Q299" s="22">
        <f>S295</f>
        <v>0</v>
      </c>
    </row>
    <row r="300" spans="1:19">
      <c r="N300" s="31"/>
      <c r="O300" s="31"/>
      <c r="P300" s="31"/>
      <c r="Q300" s="31"/>
      <c r="R300" s="31"/>
      <c r="S300" s="31"/>
    </row>
    <row r="301" spans="1:19">
      <c r="N301" s="31"/>
      <c r="O301" s="31"/>
      <c r="P301" s="31"/>
      <c r="Q301" s="31"/>
      <c r="R301" s="31"/>
      <c r="S301" s="31"/>
    </row>
    <row r="304" spans="1:19">
      <c r="C304" s="126" t="s">
        <v>256</v>
      </c>
      <c r="D304" s="126"/>
      <c r="E304" s="126"/>
      <c r="F304" s="126"/>
      <c r="K304" s="127" t="s">
        <v>257</v>
      </c>
      <c r="L304" s="127"/>
      <c r="M304" s="127"/>
      <c r="N304" s="127"/>
      <c r="O304" s="127"/>
      <c r="P304" s="39"/>
      <c r="Q304" s="39"/>
      <c r="R304" s="39"/>
      <c r="S304" s="39"/>
    </row>
    <row r="305" spans="1:19" ht="36.75" thickBot="1">
      <c r="A305" s="5" t="s">
        <v>1</v>
      </c>
      <c r="B305" s="6" t="s">
        <v>2</v>
      </c>
      <c r="C305" s="111" t="s">
        <v>3</v>
      </c>
      <c r="D305" s="32" t="s">
        <v>4</v>
      </c>
      <c r="E305" s="33" t="s">
        <v>153</v>
      </c>
      <c r="F305" s="34" t="s">
        <v>7</v>
      </c>
      <c r="G305" s="5" t="s">
        <v>258</v>
      </c>
      <c r="H305" s="8" t="s">
        <v>5</v>
      </c>
      <c r="I305" s="7" t="s">
        <v>6</v>
      </c>
      <c r="J305" s="7" t="s">
        <v>156</v>
      </c>
      <c r="K305" s="66" t="s">
        <v>161</v>
      </c>
      <c r="L305" s="66" t="s">
        <v>162</v>
      </c>
      <c r="M305" s="66" t="s">
        <v>163</v>
      </c>
      <c r="N305" s="67" t="s">
        <v>154</v>
      </c>
      <c r="O305" s="66" t="s">
        <v>155</v>
      </c>
      <c r="P305" s="9" t="s">
        <v>157</v>
      </c>
      <c r="Q305" s="9" t="s">
        <v>158</v>
      </c>
      <c r="R305" s="10" t="s">
        <v>159</v>
      </c>
      <c r="S305" s="10" t="s">
        <v>160</v>
      </c>
    </row>
    <row r="306" spans="1:19" ht="15.75" customHeight="1" thickBot="1">
      <c r="A306" s="120">
        <v>19</v>
      </c>
      <c r="B306" s="128" t="s">
        <v>255</v>
      </c>
      <c r="C306" s="128"/>
      <c r="D306" s="128"/>
      <c r="E306" s="128"/>
      <c r="F306" s="128"/>
      <c r="G306" s="128"/>
      <c r="H306" s="128"/>
      <c r="I306" s="128"/>
      <c r="J306" s="128"/>
      <c r="K306" s="128"/>
      <c r="L306" s="128"/>
      <c r="M306" s="128"/>
      <c r="N306" s="128"/>
      <c r="O306" s="128"/>
      <c r="P306" s="128"/>
      <c r="Q306" s="128"/>
      <c r="R306" s="128"/>
      <c r="S306" s="129"/>
    </row>
    <row r="307" spans="1:19" ht="36">
      <c r="A307" s="43" t="s">
        <v>10</v>
      </c>
      <c r="B307" s="47" t="s">
        <v>80</v>
      </c>
      <c r="C307" s="116" t="s">
        <v>0</v>
      </c>
      <c r="D307" s="104">
        <v>10</v>
      </c>
      <c r="E307" s="49">
        <v>30</v>
      </c>
      <c r="F307" s="104">
        <v>50</v>
      </c>
      <c r="G307" s="107"/>
      <c r="H307" s="107"/>
      <c r="I307" s="107"/>
      <c r="J307" s="107"/>
      <c r="K307" s="109"/>
      <c r="L307" s="69"/>
      <c r="M307" s="109"/>
      <c r="N307" s="70"/>
      <c r="O307" s="119"/>
      <c r="P307" s="88">
        <f t="shared" ref="P307:P370" si="98">ROUND(L307*N307,2)</f>
        <v>0</v>
      </c>
      <c r="Q307" s="88">
        <f t="shared" ref="Q307:Q370" si="99">ROUND(P307+P307*O307,2)</f>
        <v>0</v>
      </c>
      <c r="R307" s="88">
        <f t="shared" ref="R307:R370" si="100">ROUND(M307*N307,2)</f>
        <v>0</v>
      </c>
      <c r="S307" s="88">
        <f t="shared" ref="S307:S370" si="101">ROUND(R307+R307*O307,2)</f>
        <v>0</v>
      </c>
    </row>
    <row r="308" spans="1:19" ht="36">
      <c r="A308" s="43" t="s">
        <v>16</v>
      </c>
      <c r="B308" s="27" t="s">
        <v>81</v>
      </c>
      <c r="C308" s="116" t="s">
        <v>0</v>
      </c>
      <c r="D308" s="104">
        <v>10</v>
      </c>
      <c r="E308" s="49">
        <v>30</v>
      </c>
      <c r="F308" s="104">
        <v>50</v>
      </c>
      <c r="G308" s="107"/>
      <c r="H308" s="107"/>
      <c r="I308" s="107"/>
      <c r="J308" s="107"/>
      <c r="K308" s="109"/>
      <c r="L308" s="69"/>
      <c r="M308" s="109"/>
      <c r="N308" s="70"/>
      <c r="O308" s="119"/>
      <c r="P308" s="88">
        <f t="shared" si="98"/>
        <v>0</v>
      </c>
      <c r="Q308" s="88">
        <f t="shared" si="99"/>
        <v>0</v>
      </c>
      <c r="R308" s="88">
        <f t="shared" si="100"/>
        <v>0</v>
      </c>
      <c r="S308" s="88">
        <f t="shared" si="101"/>
        <v>0</v>
      </c>
    </row>
    <row r="309" spans="1:19" ht="48">
      <c r="A309" s="43" t="s">
        <v>17</v>
      </c>
      <c r="B309" s="47" t="s">
        <v>82</v>
      </c>
      <c r="C309" s="116" t="s">
        <v>0</v>
      </c>
      <c r="D309" s="104">
        <v>10</v>
      </c>
      <c r="E309" s="50">
        <v>30</v>
      </c>
      <c r="F309" s="104">
        <v>50</v>
      </c>
      <c r="G309" s="107"/>
      <c r="H309" s="107"/>
      <c r="I309" s="107"/>
      <c r="J309" s="107"/>
      <c r="K309" s="109"/>
      <c r="L309" s="71"/>
      <c r="M309" s="109"/>
      <c r="N309" s="72"/>
      <c r="O309" s="119"/>
      <c r="P309" s="88">
        <f t="shared" si="98"/>
        <v>0</v>
      </c>
      <c r="Q309" s="88">
        <f t="shared" si="99"/>
        <v>0</v>
      </c>
      <c r="R309" s="88">
        <f t="shared" si="100"/>
        <v>0</v>
      </c>
      <c r="S309" s="88">
        <f t="shared" si="101"/>
        <v>0</v>
      </c>
    </row>
    <row r="310" spans="1:19" ht="60">
      <c r="A310" s="43" t="s">
        <v>164</v>
      </c>
      <c r="B310" s="47" t="s">
        <v>83</v>
      </c>
      <c r="C310" s="116" t="s">
        <v>0</v>
      </c>
      <c r="D310" s="104">
        <v>10</v>
      </c>
      <c r="E310" s="50">
        <v>30</v>
      </c>
      <c r="F310" s="104">
        <v>20</v>
      </c>
      <c r="G310" s="107"/>
      <c r="H310" s="107"/>
      <c r="I310" s="107"/>
      <c r="J310" s="107"/>
      <c r="K310" s="109"/>
      <c r="L310" s="71"/>
      <c r="M310" s="109"/>
      <c r="N310" s="72"/>
      <c r="O310" s="119"/>
      <c r="P310" s="88">
        <f t="shared" si="98"/>
        <v>0</v>
      </c>
      <c r="Q310" s="88">
        <f t="shared" si="99"/>
        <v>0</v>
      </c>
      <c r="R310" s="88">
        <f t="shared" si="100"/>
        <v>0</v>
      </c>
      <c r="S310" s="88">
        <f t="shared" si="101"/>
        <v>0</v>
      </c>
    </row>
    <row r="311" spans="1:19" ht="48">
      <c r="A311" s="43" t="s">
        <v>165</v>
      </c>
      <c r="B311" s="47" t="s">
        <v>84</v>
      </c>
      <c r="C311" s="116" t="s">
        <v>23</v>
      </c>
      <c r="D311" s="104">
        <v>30</v>
      </c>
      <c r="E311" s="51">
        <v>90</v>
      </c>
      <c r="F311" s="104">
        <v>50</v>
      </c>
      <c r="G311" s="107"/>
      <c r="H311" s="107"/>
      <c r="I311" s="107"/>
      <c r="J311" s="107"/>
      <c r="K311" s="109"/>
      <c r="L311" s="73"/>
      <c r="M311" s="109"/>
      <c r="N311" s="70"/>
      <c r="O311" s="119"/>
      <c r="P311" s="88">
        <f t="shared" si="98"/>
        <v>0</v>
      </c>
      <c r="Q311" s="88">
        <f t="shared" si="99"/>
        <v>0</v>
      </c>
      <c r="R311" s="88">
        <f t="shared" si="100"/>
        <v>0</v>
      </c>
      <c r="S311" s="88">
        <f t="shared" si="101"/>
        <v>0</v>
      </c>
    </row>
    <row r="312" spans="1:19" ht="84">
      <c r="A312" s="43" t="s">
        <v>166</v>
      </c>
      <c r="B312" s="47" t="s">
        <v>85</v>
      </c>
      <c r="C312" s="116" t="s">
        <v>0</v>
      </c>
      <c r="D312" s="104">
        <v>20</v>
      </c>
      <c r="E312" s="51">
        <v>60</v>
      </c>
      <c r="F312" s="104">
        <v>50</v>
      </c>
      <c r="G312" s="107"/>
      <c r="H312" s="107"/>
      <c r="I312" s="107"/>
      <c r="J312" s="107"/>
      <c r="K312" s="109"/>
      <c r="L312" s="73"/>
      <c r="M312" s="109"/>
      <c r="N312" s="70"/>
      <c r="O312" s="119"/>
      <c r="P312" s="88">
        <f t="shared" si="98"/>
        <v>0</v>
      </c>
      <c r="Q312" s="88">
        <f t="shared" si="99"/>
        <v>0</v>
      </c>
      <c r="R312" s="88">
        <f t="shared" si="100"/>
        <v>0</v>
      </c>
      <c r="S312" s="88">
        <f t="shared" si="101"/>
        <v>0</v>
      </c>
    </row>
    <row r="313" spans="1:19" ht="96">
      <c r="A313" s="43" t="s">
        <v>167</v>
      </c>
      <c r="B313" s="47" t="s">
        <v>86</v>
      </c>
      <c r="C313" s="116" t="s">
        <v>0</v>
      </c>
      <c r="D313" s="104">
        <v>10</v>
      </c>
      <c r="E313" s="51">
        <v>30</v>
      </c>
      <c r="F313" s="104">
        <v>30</v>
      </c>
      <c r="G313" s="107"/>
      <c r="H313" s="107"/>
      <c r="I313" s="107"/>
      <c r="J313" s="107"/>
      <c r="K313" s="109"/>
      <c r="L313" s="73"/>
      <c r="M313" s="109"/>
      <c r="N313" s="70"/>
      <c r="O313" s="119"/>
      <c r="P313" s="88">
        <f t="shared" si="98"/>
        <v>0</v>
      </c>
      <c r="Q313" s="88">
        <f t="shared" si="99"/>
        <v>0</v>
      </c>
      <c r="R313" s="88">
        <f t="shared" si="100"/>
        <v>0</v>
      </c>
      <c r="S313" s="88">
        <f t="shared" si="101"/>
        <v>0</v>
      </c>
    </row>
    <row r="314" spans="1:19" ht="36">
      <c r="A314" s="43" t="s">
        <v>168</v>
      </c>
      <c r="B314" s="47" t="s">
        <v>87</v>
      </c>
      <c r="C314" s="116" t="s">
        <v>0</v>
      </c>
      <c r="D314" s="104">
        <v>10</v>
      </c>
      <c r="E314" s="50">
        <v>50</v>
      </c>
      <c r="F314" s="104">
        <v>30</v>
      </c>
      <c r="G314" s="107"/>
      <c r="H314" s="107"/>
      <c r="I314" s="107"/>
      <c r="J314" s="107"/>
      <c r="K314" s="109"/>
      <c r="L314" s="71"/>
      <c r="M314" s="109"/>
      <c r="N314" s="72"/>
      <c r="O314" s="119"/>
      <c r="P314" s="88">
        <f t="shared" si="98"/>
        <v>0</v>
      </c>
      <c r="Q314" s="88">
        <f t="shared" si="99"/>
        <v>0</v>
      </c>
      <c r="R314" s="88">
        <f t="shared" si="100"/>
        <v>0</v>
      </c>
      <c r="S314" s="88">
        <f t="shared" si="101"/>
        <v>0</v>
      </c>
    </row>
    <row r="315" spans="1:19" ht="72">
      <c r="A315" s="43" t="s">
        <v>169</v>
      </c>
      <c r="B315" s="47" t="s">
        <v>88</v>
      </c>
      <c r="C315" s="116" t="s">
        <v>0</v>
      </c>
      <c r="D315" s="104">
        <v>10</v>
      </c>
      <c r="E315" s="50">
        <v>50</v>
      </c>
      <c r="F315" s="104">
        <v>30</v>
      </c>
      <c r="G315" s="107"/>
      <c r="H315" s="107"/>
      <c r="I315" s="107"/>
      <c r="J315" s="107"/>
      <c r="K315" s="109"/>
      <c r="L315" s="71"/>
      <c r="M315" s="109"/>
      <c r="N315" s="72"/>
      <c r="O315" s="119"/>
      <c r="P315" s="88">
        <f t="shared" si="98"/>
        <v>0</v>
      </c>
      <c r="Q315" s="88">
        <f t="shared" si="99"/>
        <v>0</v>
      </c>
      <c r="R315" s="88">
        <f t="shared" si="100"/>
        <v>0</v>
      </c>
      <c r="S315" s="88">
        <f t="shared" si="101"/>
        <v>0</v>
      </c>
    </row>
    <row r="316" spans="1:19" ht="120">
      <c r="A316" s="43" t="s">
        <v>171</v>
      </c>
      <c r="B316" s="47" t="s">
        <v>89</v>
      </c>
      <c r="C316" s="116" t="s">
        <v>23</v>
      </c>
      <c r="D316" s="104">
        <v>10</v>
      </c>
      <c r="E316" s="51">
        <v>50</v>
      </c>
      <c r="F316" s="104">
        <v>30</v>
      </c>
      <c r="G316" s="107"/>
      <c r="H316" s="107"/>
      <c r="I316" s="107"/>
      <c r="J316" s="107"/>
      <c r="K316" s="109"/>
      <c r="L316" s="73"/>
      <c r="M316" s="109"/>
      <c r="N316" s="70"/>
      <c r="O316" s="119"/>
      <c r="P316" s="88">
        <f t="shared" si="98"/>
        <v>0</v>
      </c>
      <c r="Q316" s="88">
        <f t="shared" si="99"/>
        <v>0</v>
      </c>
      <c r="R316" s="88">
        <f t="shared" si="100"/>
        <v>0</v>
      </c>
      <c r="S316" s="88">
        <f t="shared" si="101"/>
        <v>0</v>
      </c>
    </row>
    <row r="317" spans="1:19" ht="96">
      <c r="A317" s="43" t="s">
        <v>172</v>
      </c>
      <c r="B317" s="47" t="s">
        <v>90</v>
      </c>
      <c r="C317" s="116" t="s">
        <v>23</v>
      </c>
      <c r="D317" s="104">
        <v>5</v>
      </c>
      <c r="E317" s="51">
        <v>10</v>
      </c>
      <c r="F317" s="104">
        <v>10</v>
      </c>
      <c r="G317" s="107"/>
      <c r="H317" s="107"/>
      <c r="I317" s="107"/>
      <c r="J317" s="107"/>
      <c r="K317" s="109"/>
      <c r="L317" s="73"/>
      <c r="M317" s="109"/>
      <c r="N317" s="70"/>
      <c r="O317" s="119"/>
      <c r="P317" s="88">
        <f t="shared" si="98"/>
        <v>0</v>
      </c>
      <c r="Q317" s="88">
        <f t="shared" si="99"/>
        <v>0</v>
      </c>
      <c r="R317" s="88">
        <f t="shared" si="100"/>
        <v>0</v>
      </c>
      <c r="S317" s="88">
        <f t="shared" si="101"/>
        <v>0</v>
      </c>
    </row>
    <row r="318" spans="1:19" ht="60">
      <c r="A318" s="43" t="s">
        <v>198</v>
      </c>
      <c r="B318" s="47" t="s">
        <v>91</v>
      </c>
      <c r="C318" s="116" t="s">
        <v>0</v>
      </c>
      <c r="D318" s="104">
        <v>120</v>
      </c>
      <c r="E318" s="51">
        <v>390</v>
      </c>
      <c r="F318" s="104">
        <v>240</v>
      </c>
      <c r="G318" s="107"/>
      <c r="H318" s="107"/>
      <c r="I318" s="107"/>
      <c r="J318" s="107"/>
      <c r="K318" s="109"/>
      <c r="L318" s="73"/>
      <c r="M318" s="109"/>
      <c r="N318" s="70"/>
      <c r="O318" s="119"/>
      <c r="P318" s="88">
        <f t="shared" si="98"/>
        <v>0</v>
      </c>
      <c r="Q318" s="88">
        <f t="shared" si="99"/>
        <v>0</v>
      </c>
      <c r="R318" s="88">
        <f t="shared" si="100"/>
        <v>0</v>
      </c>
      <c r="S318" s="88">
        <f t="shared" si="101"/>
        <v>0</v>
      </c>
    </row>
    <row r="319" spans="1:19" ht="60">
      <c r="A319" s="43" t="s">
        <v>199</v>
      </c>
      <c r="B319" s="47" t="s">
        <v>92</v>
      </c>
      <c r="C319" s="116" t="s">
        <v>0</v>
      </c>
      <c r="D319" s="104">
        <v>40</v>
      </c>
      <c r="E319" s="51">
        <v>120</v>
      </c>
      <c r="F319" s="104">
        <v>90</v>
      </c>
      <c r="G319" s="107"/>
      <c r="H319" s="107"/>
      <c r="I319" s="107"/>
      <c r="J319" s="107"/>
      <c r="K319" s="109"/>
      <c r="L319" s="73"/>
      <c r="M319" s="109"/>
      <c r="N319" s="70"/>
      <c r="O319" s="119"/>
      <c r="P319" s="88">
        <f t="shared" si="98"/>
        <v>0</v>
      </c>
      <c r="Q319" s="88">
        <f t="shared" si="99"/>
        <v>0</v>
      </c>
      <c r="R319" s="88">
        <f t="shared" si="100"/>
        <v>0</v>
      </c>
      <c r="S319" s="88">
        <f t="shared" si="101"/>
        <v>0</v>
      </c>
    </row>
    <row r="320" spans="1:19" ht="60">
      <c r="A320" s="43" t="s">
        <v>200</v>
      </c>
      <c r="B320" s="47" t="s">
        <v>93</v>
      </c>
      <c r="C320" s="116" t="s">
        <v>0</v>
      </c>
      <c r="D320" s="104">
        <v>40</v>
      </c>
      <c r="E320" s="50">
        <v>120</v>
      </c>
      <c r="F320" s="104">
        <v>60</v>
      </c>
      <c r="G320" s="107"/>
      <c r="H320" s="107"/>
      <c r="I320" s="107"/>
      <c r="J320" s="107"/>
      <c r="K320" s="109"/>
      <c r="L320" s="71"/>
      <c r="M320" s="109"/>
      <c r="N320" s="72"/>
      <c r="O320" s="119"/>
      <c r="P320" s="88">
        <f t="shared" si="98"/>
        <v>0</v>
      </c>
      <c r="Q320" s="88">
        <f t="shared" si="99"/>
        <v>0</v>
      </c>
      <c r="R320" s="88">
        <f t="shared" si="100"/>
        <v>0</v>
      </c>
      <c r="S320" s="88">
        <f t="shared" si="101"/>
        <v>0</v>
      </c>
    </row>
    <row r="321" spans="1:19" ht="96">
      <c r="A321" s="43" t="s">
        <v>201</v>
      </c>
      <c r="B321" s="47" t="s">
        <v>94</v>
      </c>
      <c r="C321" s="116" t="s">
        <v>0</v>
      </c>
      <c r="D321" s="104">
        <v>5</v>
      </c>
      <c r="E321" s="51">
        <v>15</v>
      </c>
      <c r="F321" s="104">
        <v>15</v>
      </c>
      <c r="G321" s="107"/>
      <c r="H321" s="107"/>
      <c r="I321" s="107"/>
      <c r="J321" s="107"/>
      <c r="K321" s="109"/>
      <c r="L321" s="73"/>
      <c r="M321" s="109"/>
      <c r="N321" s="70"/>
      <c r="O321" s="119"/>
      <c r="P321" s="88">
        <f t="shared" si="98"/>
        <v>0</v>
      </c>
      <c r="Q321" s="88">
        <f t="shared" si="99"/>
        <v>0</v>
      </c>
      <c r="R321" s="88">
        <f t="shared" si="100"/>
        <v>0</v>
      </c>
      <c r="S321" s="88">
        <f t="shared" si="101"/>
        <v>0</v>
      </c>
    </row>
    <row r="322" spans="1:19" ht="60">
      <c r="A322" s="43" t="s">
        <v>202</v>
      </c>
      <c r="B322" s="47" t="s">
        <v>95</v>
      </c>
      <c r="C322" s="116" t="s">
        <v>0</v>
      </c>
      <c r="D322" s="104">
        <v>5</v>
      </c>
      <c r="E322" s="50">
        <v>25</v>
      </c>
      <c r="F322" s="104">
        <v>25</v>
      </c>
      <c r="G322" s="107"/>
      <c r="H322" s="107"/>
      <c r="I322" s="107"/>
      <c r="J322" s="107"/>
      <c r="K322" s="109"/>
      <c r="L322" s="71"/>
      <c r="M322" s="109"/>
      <c r="N322" s="70"/>
      <c r="O322" s="119"/>
      <c r="P322" s="88">
        <f t="shared" si="98"/>
        <v>0</v>
      </c>
      <c r="Q322" s="88">
        <f t="shared" si="99"/>
        <v>0</v>
      </c>
      <c r="R322" s="88">
        <f t="shared" si="100"/>
        <v>0</v>
      </c>
      <c r="S322" s="88">
        <f t="shared" si="101"/>
        <v>0</v>
      </c>
    </row>
    <row r="323" spans="1:19" ht="108">
      <c r="A323" s="43" t="s">
        <v>203</v>
      </c>
      <c r="B323" s="13" t="s">
        <v>96</v>
      </c>
      <c r="C323" s="104" t="s">
        <v>0</v>
      </c>
      <c r="D323" s="104">
        <v>5</v>
      </c>
      <c r="E323" s="40">
        <v>10</v>
      </c>
      <c r="F323" s="104">
        <v>10</v>
      </c>
      <c r="G323" s="107"/>
      <c r="H323" s="107"/>
      <c r="I323" s="107"/>
      <c r="J323" s="107"/>
      <c r="K323" s="109"/>
      <c r="L323" s="68"/>
      <c r="M323" s="109"/>
      <c r="N323" s="74"/>
      <c r="O323" s="119"/>
      <c r="P323" s="88">
        <f t="shared" si="98"/>
        <v>0</v>
      </c>
      <c r="Q323" s="88">
        <f t="shared" si="99"/>
        <v>0</v>
      </c>
      <c r="R323" s="88">
        <f t="shared" si="100"/>
        <v>0</v>
      </c>
      <c r="S323" s="88">
        <f t="shared" si="101"/>
        <v>0</v>
      </c>
    </row>
    <row r="324" spans="1:19" ht="120">
      <c r="A324" s="43" t="s">
        <v>204</v>
      </c>
      <c r="B324" s="27" t="s">
        <v>97</v>
      </c>
      <c r="C324" s="117" t="s">
        <v>0</v>
      </c>
      <c r="D324" s="104">
        <v>10</v>
      </c>
      <c r="E324" s="52">
        <v>50</v>
      </c>
      <c r="F324" s="104">
        <v>30</v>
      </c>
      <c r="G324" s="107"/>
      <c r="H324" s="107"/>
      <c r="I324" s="107"/>
      <c r="J324" s="107"/>
      <c r="K324" s="109"/>
      <c r="L324" s="75"/>
      <c r="M324" s="109"/>
      <c r="N324" s="70"/>
      <c r="O324" s="119"/>
      <c r="P324" s="88">
        <f t="shared" si="98"/>
        <v>0</v>
      </c>
      <c r="Q324" s="88">
        <f t="shared" si="99"/>
        <v>0</v>
      </c>
      <c r="R324" s="88">
        <f t="shared" si="100"/>
        <v>0</v>
      </c>
      <c r="S324" s="88">
        <f t="shared" si="101"/>
        <v>0</v>
      </c>
    </row>
    <row r="325" spans="1:19" ht="108">
      <c r="A325" s="43" t="s">
        <v>205</v>
      </c>
      <c r="B325" s="27" t="s">
        <v>98</v>
      </c>
      <c r="C325" s="117" t="s">
        <v>0</v>
      </c>
      <c r="D325" s="104">
        <v>10</v>
      </c>
      <c r="E325" s="52">
        <v>50</v>
      </c>
      <c r="F325" s="104">
        <v>30</v>
      </c>
      <c r="G325" s="107"/>
      <c r="H325" s="107"/>
      <c r="I325" s="107"/>
      <c r="J325" s="107"/>
      <c r="K325" s="109"/>
      <c r="L325" s="75"/>
      <c r="M325" s="109"/>
      <c r="N325" s="70"/>
      <c r="O325" s="119"/>
      <c r="P325" s="88">
        <f t="shared" si="98"/>
        <v>0</v>
      </c>
      <c r="Q325" s="88">
        <f t="shared" si="99"/>
        <v>0</v>
      </c>
      <c r="R325" s="88">
        <f t="shared" si="100"/>
        <v>0</v>
      </c>
      <c r="S325" s="88">
        <f t="shared" si="101"/>
        <v>0</v>
      </c>
    </row>
    <row r="326" spans="1:19" ht="156">
      <c r="A326" s="43" t="s">
        <v>206</v>
      </c>
      <c r="B326" s="27" t="s">
        <v>99</v>
      </c>
      <c r="C326" s="116" t="s">
        <v>0</v>
      </c>
      <c r="D326" s="104">
        <v>10</v>
      </c>
      <c r="E326" s="51">
        <v>50</v>
      </c>
      <c r="F326" s="104">
        <v>30</v>
      </c>
      <c r="G326" s="107"/>
      <c r="H326" s="107"/>
      <c r="I326" s="107"/>
      <c r="J326" s="107"/>
      <c r="K326" s="109"/>
      <c r="L326" s="73"/>
      <c r="M326" s="109"/>
      <c r="N326" s="70"/>
      <c r="O326" s="119"/>
      <c r="P326" s="88">
        <f t="shared" si="98"/>
        <v>0</v>
      </c>
      <c r="Q326" s="88">
        <f t="shared" si="99"/>
        <v>0</v>
      </c>
      <c r="R326" s="88">
        <f t="shared" si="100"/>
        <v>0</v>
      </c>
      <c r="S326" s="88">
        <f t="shared" si="101"/>
        <v>0</v>
      </c>
    </row>
    <row r="327" spans="1:19" ht="120">
      <c r="A327" s="43" t="s">
        <v>207</v>
      </c>
      <c r="B327" s="47" t="s">
        <v>100</v>
      </c>
      <c r="C327" s="116" t="s">
        <v>0</v>
      </c>
      <c r="D327" s="104">
        <v>10</v>
      </c>
      <c r="E327" s="51">
        <v>50</v>
      </c>
      <c r="F327" s="104">
        <v>30</v>
      </c>
      <c r="G327" s="107"/>
      <c r="H327" s="107"/>
      <c r="I327" s="107"/>
      <c r="J327" s="107"/>
      <c r="K327" s="109"/>
      <c r="L327" s="73"/>
      <c r="M327" s="109"/>
      <c r="N327" s="70"/>
      <c r="O327" s="119"/>
      <c r="P327" s="88">
        <f t="shared" si="98"/>
        <v>0</v>
      </c>
      <c r="Q327" s="88">
        <f t="shared" si="99"/>
        <v>0</v>
      </c>
      <c r="R327" s="88">
        <f t="shared" si="100"/>
        <v>0</v>
      </c>
      <c r="S327" s="88">
        <f t="shared" si="101"/>
        <v>0</v>
      </c>
    </row>
    <row r="328" spans="1:19" ht="108">
      <c r="A328" s="43" t="s">
        <v>208</v>
      </c>
      <c r="B328" s="47" t="s">
        <v>101</v>
      </c>
      <c r="C328" s="116" t="s">
        <v>0</v>
      </c>
      <c r="D328" s="104">
        <v>10</v>
      </c>
      <c r="E328" s="51">
        <v>50</v>
      </c>
      <c r="F328" s="104">
        <v>30</v>
      </c>
      <c r="G328" s="107"/>
      <c r="H328" s="107"/>
      <c r="I328" s="107"/>
      <c r="J328" s="107"/>
      <c r="K328" s="109"/>
      <c r="L328" s="73"/>
      <c r="M328" s="109"/>
      <c r="N328" s="70"/>
      <c r="O328" s="119"/>
      <c r="P328" s="88">
        <f t="shared" si="98"/>
        <v>0</v>
      </c>
      <c r="Q328" s="88">
        <f t="shared" si="99"/>
        <v>0</v>
      </c>
      <c r="R328" s="88">
        <f t="shared" si="100"/>
        <v>0</v>
      </c>
      <c r="S328" s="88">
        <f t="shared" si="101"/>
        <v>0</v>
      </c>
    </row>
    <row r="329" spans="1:19" ht="84">
      <c r="A329" s="43" t="s">
        <v>209</v>
      </c>
      <c r="B329" s="27" t="s">
        <v>102</v>
      </c>
      <c r="C329" s="117" t="s">
        <v>0</v>
      </c>
      <c r="D329" s="104">
        <v>10</v>
      </c>
      <c r="E329" s="53">
        <v>30</v>
      </c>
      <c r="F329" s="104">
        <v>20</v>
      </c>
      <c r="G329" s="107"/>
      <c r="H329" s="107"/>
      <c r="I329" s="107"/>
      <c r="J329" s="107"/>
      <c r="K329" s="109"/>
      <c r="L329" s="76"/>
      <c r="M329" s="109"/>
      <c r="N329" s="72"/>
      <c r="O329" s="119"/>
      <c r="P329" s="88">
        <f t="shared" si="98"/>
        <v>0</v>
      </c>
      <c r="Q329" s="88">
        <f t="shared" si="99"/>
        <v>0</v>
      </c>
      <c r="R329" s="88">
        <f t="shared" si="100"/>
        <v>0</v>
      </c>
      <c r="S329" s="88">
        <f t="shared" si="101"/>
        <v>0</v>
      </c>
    </row>
    <row r="330" spans="1:19" ht="144">
      <c r="A330" s="43" t="s">
        <v>210</v>
      </c>
      <c r="B330" s="13" t="s">
        <v>103</v>
      </c>
      <c r="C330" s="104" t="s">
        <v>0</v>
      </c>
      <c r="D330" s="104">
        <v>5</v>
      </c>
      <c r="E330" s="54">
        <v>25</v>
      </c>
      <c r="F330" s="104">
        <v>25</v>
      </c>
      <c r="G330" s="107"/>
      <c r="H330" s="107"/>
      <c r="I330" s="107"/>
      <c r="J330" s="107"/>
      <c r="K330" s="109"/>
      <c r="L330" s="77"/>
      <c r="M330" s="109"/>
      <c r="N330" s="74"/>
      <c r="O330" s="119"/>
      <c r="P330" s="88">
        <f t="shared" si="98"/>
        <v>0</v>
      </c>
      <c r="Q330" s="88">
        <f t="shared" si="99"/>
        <v>0</v>
      </c>
      <c r="R330" s="88">
        <f t="shared" si="100"/>
        <v>0</v>
      </c>
      <c r="S330" s="88">
        <f t="shared" si="101"/>
        <v>0</v>
      </c>
    </row>
    <row r="331" spans="1:19" ht="132">
      <c r="A331" s="43" t="s">
        <v>211</v>
      </c>
      <c r="B331" s="13" t="s">
        <v>104</v>
      </c>
      <c r="C331" s="104" t="s">
        <v>0</v>
      </c>
      <c r="D331" s="104">
        <v>5</v>
      </c>
      <c r="E331" s="54">
        <v>25</v>
      </c>
      <c r="F331" s="104">
        <v>25</v>
      </c>
      <c r="G331" s="107"/>
      <c r="H331" s="107"/>
      <c r="I331" s="107"/>
      <c r="J331" s="107"/>
      <c r="K331" s="109"/>
      <c r="L331" s="77"/>
      <c r="M331" s="109"/>
      <c r="N331" s="78"/>
      <c r="O331" s="119"/>
      <c r="P331" s="88">
        <f t="shared" si="98"/>
        <v>0</v>
      </c>
      <c r="Q331" s="88">
        <f t="shared" si="99"/>
        <v>0</v>
      </c>
      <c r="R331" s="88">
        <f t="shared" si="100"/>
        <v>0</v>
      </c>
      <c r="S331" s="88">
        <f t="shared" si="101"/>
        <v>0</v>
      </c>
    </row>
    <row r="332" spans="1:19" ht="120">
      <c r="A332" s="43" t="s">
        <v>212</v>
      </c>
      <c r="B332" s="13" t="s">
        <v>105</v>
      </c>
      <c r="C332" s="104" t="s">
        <v>0</v>
      </c>
      <c r="D332" s="104">
        <v>5</v>
      </c>
      <c r="E332" s="54">
        <v>25</v>
      </c>
      <c r="F332" s="104">
        <v>25</v>
      </c>
      <c r="G332" s="107"/>
      <c r="H332" s="107"/>
      <c r="I332" s="107"/>
      <c r="J332" s="107"/>
      <c r="K332" s="109"/>
      <c r="L332" s="77"/>
      <c r="M332" s="109"/>
      <c r="N332" s="78"/>
      <c r="O332" s="119"/>
      <c r="P332" s="88">
        <f t="shared" si="98"/>
        <v>0</v>
      </c>
      <c r="Q332" s="88">
        <f t="shared" si="99"/>
        <v>0</v>
      </c>
      <c r="R332" s="88">
        <f t="shared" si="100"/>
        <v>0</v>
      </c>
      <c r="S332" s="88">
        <f t="shared" si="101"/>
        <v>0</v>
      </c>
    </row>
    <row r="333" spans="1:19">
      <c r="A333" s="43" t="s">
        <v>213</v>
      </c>
      <c r="B333" s="47" t="s">
        <v>106</v>
      </c>
      <c r="C333" s="116" t="s">
        <v>0</v>
      </c>
      <c r="D333" s="104">
        <v>180</v>
      </c>
      <c r="E333" s="50">
        <v>600</v>
      </c>
      <c r="F333" s="104">
        <v>300</v>
      </c>
      <c r="G333" s="107"/>
      <c r="H333" s="107"/>
      <c r="I333" s="107"/>
      <c r="J333" s="107"/>
      <c r="K333" s="109"/>
      <c r="L333" s="71"/>
      <c r="M333" s="109"/>
      <c r="N333" s="72"/>
      <c r="O333" s="119"/>
      <c r="P333" s="88">
        <f t="shared" si="98"/>
        <v>0</v>
      </c>
      <c r="Q333" s="88">
        <f t="shared" si="99"/>
        <v>0</v>
      </c>
      <c r="R333" s="88">
        <f t="shared" si="100"/>
        <v>0</v>
      </c>
      <c r="S333" s="88">
        <f t="shared" si="101"/>
        <v>0</v>
      </c>
    </row>
    <row r="334" spans="1:19">
      <c r="A334" s="43" t="s">
        <v>214</v>
      </c>
      <c r="B334" s="47" t="s">
        <v>107</v>
      </c>
      <c r="C334" s="116" t="s">
        <v>0</v>
      </c>
      <c r="D334" s="104">
        <v>90</v>
      </c>
      <c r="E334" s="50">
        <v>300</v>
      </c>
      <c r="F334" s="104">
        <v>150</v>
      </c>
      <c r="G334" s="107"/>
      <c r="H334" s="107"/>
      <c r="I334" s="107"/>
      <c r="J334" s="107"/>
      <c r="K334" s="109"/>
      <c r="L334" s="71"/>
      <c r="M334" s="109"/>
      <c r="N334" s="72"/>
      <c r="O334" s="119"/>
      <c r="P334" s="88">
        <f t="shared" si="98"/>
        <v>0</v>
      </c>
      <c r="Q334" s="88">
        <f t="shared" si="99"/>
        <v>0</v>
      </c>
      <c r="R334" s="88">
        <f t="shared" si="100"/>
        <v>0</v>
      </c>
      <c r="S334" s="88">
        <f t="shared" si="101"/>
        <v>0</v>
      </c>
    </row>
    <row r="335" spans="1:19">
      <c r="A335" s="43" t="s">
        <v>215</v>
      </c>
      <c r="B335" s="47" t="s">
        <v>108</v>
      </c>
      <c r="C335" s="116" t="s">
        <v>0</v>
      </c>
      <c r="D335" s="104">
        <v>90</v>
      </c>
      <c r="E335" s="50">
        <v>300</v>
      </c>
      <c r="F335" s="104">
        <v>150</v>
      </c>
      <c r="G335" s="107"/>
      <c r="H335" s="107"/>
      <c r="I335" s="107"/>
      <c r="J335" s="107"/>
      <c r="K335" s="109"/>
      <c r="L335" s="71"/>
      <c r="M335" s="109"/>
      <c r="N335" s="72"/>
      <c r="O335" s="119"/>
      <c r="P335" s="88">
        <f t="shared" si="98"/>
        <v>0</v>
      </c>
      <c r="Q335" s="88">
        <f t="shared" si="99"/>
        <v>0</v>
      </c>
      <c r="R335" s="88">
        <f t="shared" si="100"/>
        <v>0</v>
      </c>
      <c r="S335" s="88">
        <f t="shared" si="101"/>
        <v>0</v>
      </c>
    </row>
    <row r="336" spans="1:19" ht="60">
      <c r="A336" s="43" t="s">
        <v>216</v>
      </c>
      <c r="B336" s="47" t="s">
        <v>109</v>
      </c>
      <c r="C336" s="116" t="s">
        <v>0</v>
      </c>
      <c r="D336" s="104">
        <v>10</v>
      </c>
      <c r="E336" s="50">
        <v>30</v>
      </c>
      <c r="F336" s="104">
        <v>20</v>
      </c>
      <c r="G336" s="107"/>
      <c r="H336" s="107"/>
      <c r="I336" s="107"/>
      <c r="J336" s="107"/>
      <c r="K336" s="109"/>
      <c r="L336" s="71"/>
      <c r="M336" s="109"/>
      <c r="N336" s="72"/>
      <c r="O336" s="119"/>
      <c r="P336" s="88">
        <f t="shared" si="98"/>
        <v>0</v>
      </c>
      <c r="Q336" s="88">
        <f t="shared" si="99"/>
        <v>0</v>
      </c>
      <c r="R336" s="88">
        <f t="shared" si="100"/>
        <v>0</v>
      </c>
      <c r="S336" s="88">
        <f t="shared" si="101"/>
        <v>0</v>
      </c>
    </row>
    <row r="337" spans="1:19" ht="24">
      <c r="A337" s="43" t="s">
        <v>217</v>
      </c>
      <c r="B337" s="47" t="s">
        <v>110</v>
      </c>
      <c r="C337" s="116" t="s">
        <v>0</v>
      </c>
      <c r="D337" s="104">
        <v>10</v>
      </c>
      <c r="E337" s="50">
        <v>30</v>
      </c>
      <c r="F337" s="104">
        <v>30</v>
      </c>
      <c r="G337" s="107"/>
      <c r="H337" s="107"/>
      <c r="I337" s="107"/>
      <c r="J337" s="107"/>
      <c r="K337" s="109"/>
      <c r="L337" s="71"/>
      <c r="M337" s="109"/>
      <c r="N337" s="72"/>
      <c r="O337" s="119"/>
      <c r="P337" s="88">
        <f t="shared" si="98"/>
        <v>0</v>
      </c>
      <c r="Q337" s="88">
        <f t="shared" si="99"/>
        <v>0</v>
      </c>
      <c r="R337" s="88">
        <f t="shared" si="100"/>
        <v>0</v>
      </c>
      <c r="S337" s="88">
        <f t="shared" si="101"/>
        <v>0</v>
      </c>
    </row>
    <row r="338" spans="1:19" ht="180">
      <c r="A338" s="43" t="s">
        <v>218</v>
      </c>
      <c r="B338" s="13" t="s">
        <v>111</v>
      </c>
      <c r="C338" s="104" t="s">
        <v>0</v>
      </c>
      <c r="D338" s="104">
        <v>5</v>
      </c>
      <c r="E338" s="54">
        <v>15</v>
      </c>
      <c r="F338" s="104">
        <v>15</v>
      </c>
      <c r="G338" s="107"/>
      <c r="H338" s="107"/>
      <c r="I338" s="107"/>
      <c r="J338" s="107"/>
      <c r="K338" s="109"/>
      <c r="L338" s="77"/>
      <c r="M338" s="109"/>
      <c r="N338" s="74"/>
      <c r="O338" s="119"/>
      <c r="P338" s="88">
        <f t="shared" si="98"/>
        <v>0</v>
      </c>
      <c r="Q338" s="88">
        <f t="shared" si="99"/>
        <v>0</v>
      </c>
      <c r="R338" s="88">
        <f t="shared" si="100"/>
        <v>0</v>
      </c>
      <c r="S338" s="88">
        <f t="shared" si="101"/>
        <v>0</v>
      </c>
    </row>
    <row r="339" spans="1:19" ht="108">
      <c r="A339" s="43" t="s">
        <v>219</v>
      </c>
      <c r="B339" s="13" t="s">
        <v>112</v>
      </c>
      <c r="C339" s="104" t="s">
        <v>0</v>
      </c>
      <c r="D339" s="104">
        <v>70</v>
      </c>
      <c r="E339" s="55">
        <v>240</v>
      </c>
      <c r="F339" s="104">
        <v>120</v>
      </c>
      <c r="G339" s="107"/>
      <c r="H339" s="107"/>
      <c r="I339" s="107"/>
      <c r="J339" s="107"/>
      <c r="K339" s="109"/>
      <c r="L339" s="79"/>
      <c r="M339" s="109"/>
      <c r="N339" s="74"/>
      <c r="O339" s="119"/>
      <c r="P339" s="88">
        <f t="shared" si="98"/>
        <v>0</v>
      </c>
      <c r="Q339" s="88">
        <f t="shared" si="99"/>
        <v>0</v>
      </c>
      <c r="R339" s="88">
        <f t="shared" si="100"/>
        <v>0</v>
      </c>
      <c r="S339" s="88">
        <f t="shared" si="101"/>
        <v>0</v>
      </c>
    </row>
    <row r="340" spans="1:19" ht="36">
      <c r="A340" s="43" t="s">
        <v>220</v>
      </c>
      <c r="B340" s="47" t="s">
        <v>113</v>
      </c>
      <c r="C340" s="116" t="s">
        <v>0</v>
      </c>
      <c r="D340" s="104">
        <v>30</v>
      </c>
      <c r="E340" s="50">
        <v>90</v>
      </c>
      <c r="F340" s="104">
        <v>60</v>
      </c>
      <c r="G340" s="107"/>
      <c r="H340" s="107"/>
      <c r="I340" s="107"/>
      <c r="J340" s="107"/>
      <c r="K340" s="109"/>
      <c r="L340" s="71"/>
      <c r="M340" s="109"/>
      <c r="N340" s="72"/>
      <c r="O340" s="119"/>
      <c r="P340" s="88">
        <f t="shared" si="98"/>
        <v>0</v>
      </c>
      <c r="Q340" s="88">
        <f t="shared" si="99"/>
        <v>0</v>
      </c>
      <c r="R340" s="88">
        <f t="shared" si="100"/>
        <v>0</v>
      </c>
      <c r="S340" s="88">
        <f t="shared" si="101"/>
        <v>0</v>
      </c>
    </row>
    <row r="341" spans="1:19" ht="60">
      <c r="A341" s="43" t="s">
        <v>221</v>
      </c>
      <c r="B341" s="47" t="s">
        <v>114</v>
      </c>
      <c r="C341" s="116" t="s">
        <v>0</v>
      </c>
      <c r="D341" s="104">
        <v>70</v>
      </c>
      <c r="E341" s="50">
        <v>240</v>
      </c>
      <c r="F341" s="104">
        <v>120</v>
      </c>
      <c r="G341" s="107"/>
      <c r="H341" s="107"/>
      <c r="I341" s="107"/>
      <c r="J341" s="107"/>
      <c r="K341" s="109"/>
      <c r="L341" s="71"/>
      <c r="M341" s="109"/>
      <c r="N341" s="72"/>
      <c r="O341" s="119"/>
      <c r="P341" s="88">
        <f t="shared" si="98"/>
        <v>0</v>
      </c>
      <c r="Q341" s="88">
        <f t="shared" si="99"/>
        <v>0</v>
      </c>
      <c r="R341" s="88">
        <f t="shared" si="100"/>
        <v>0</v>
      </c>
      <c r="S341" s="88">
        <f t="shared" si="101"/>
        <v>0</v>
      </c>
    </row>
    <row r="342" spans="1:19" ht="96">
      <c r="A342" s="43" t="s">
        <v>222</v>
      </c>
      <c r="B342" s="13" t="s">
        <v>115</v>
      </c>
      <c r="C342" s="104" t="s">
        <v>0</v>
      </c>
      <c r="D342" s="104">
        <v>30</v>
      </c>
      <c r="E342" s="55">
        <v>90</v>
      </c>
      <c r="F342" s="104">
        <v>50</v>
      </c>
      <c r="G342" s="107"/>
      <c r="H342" s="107"/>
      <c r="I342" s="107"/>
      <c r="J342" s="107"/>
      <c r="K342" s="109"/>
      <c r="L342" s="79"/>
      <c r="M342" s="109"/>
      <c r="N342" s="78"/>
      <c r="O342" s="119"/>
      <c r="P342" s="88">
        <f t="shared" si="98"/>
        <v>0</v>
      </c>
      <c r="Q342" s="88">
        <f t="shared" si="99"/>
        <v>0</v>
      </c>
      <c r="R342" s="88">
        <f t="shared" si="100"/>
        <v>0</v>
      </c>
      <c r="S342" s="88">
        <f t="shared" si="101"/>
        <v>0</v>
      </c>
    </row>
    <row r="343" spans="1:19" ht="108">
      <c r="A343" s="43" t="s">
        <v>223</v>
      </c>
      <c r="B343" s="13" t="s">
        <v>116</v>
      </c>
      <c r="C343" s="104" t="s">
        <v>0</v>
      </c>
      <c r="D343" s="104">
        <v>30</v>
      </c>
      <c r="E343" s="55">
        <v>90</v>
      </c>
      <c r="F343" s="104">
        <v>50</v>
      </c>
      <c r="G343" s="107"/>
      <c r="H343" s="107"/>
      <c r="I343" s="107"/>
      <c r="J343" s="107"/>
      <c r="K343" s="109"/>
      <c r="L343" s="79"/>
      <c r="M343" s="109"/>
      <c r="N343" s="78"/>
      <c r="O343" s="119"/>
      <c r="P343" s="88">
        <f t="shared" si="98"/>
        <v>0</v>
      </c>
      <c r="Q343" s="88">
        <f t="shared" si="99"/>
        <v>0</v>
      </c>
      <c r="R343" s="88">
        <f t="shared" si="100"/>
        <v>0</v>
      </c>
      <c r="S343" s="88">
        <f t="shared" si="101"/>
        <v>0</v>
      </c>
    </row>
    <row r="344" spans="1:19" ht="108">
      <c r="A344" s="43" t="s">
        <v>224</v>
      </c>
      <c r="B344" s="13" t="s">
        <v>117</v>
      </c>
      <c r="C344" s="104" t="s">
        <v>0</v>
      </c>
      <c r="D344" s="104">
        <v>30</v>
      </c>
      <c r="E344" s="55">
        <v>90</v>
      </c>
      <c r="F344" s="104">
        <v>50</v>
      </c>
      <c r="G344" s="107"/>
      <c r="H344" s="107"/>
      <c r="I344" s="107"/>
      <c r="J344" s="107"/>
      <c r="K344" s="109"/>
      <c r="L344" s="79"/>
      <c r="M344" s="109"/>
      <c r="N344" s="80"/>
      <c r="O344" s="119"/>
      <c r="P344" s="88">
        <f t="shared" si="98"/>
        <v>0</v>
      </c>
      <c r="Q344" s="88">
        <f t="shared" si="99"/>
        <v>0</v>
      </c>
      <c r="R344" s="88">
        <f t="shared" si="100"/>
        <v>0</v>
      </c>
      <c r="S344" s="88">
        <f t="shared" si="101"/>
        <v>0</v>
      </c>
    </row>
    <row r="345" spans="1:19" ht="96">
      <c r="A345" s="43" t="s">
        <v>225</v>
      </c>
      <c r="B345" s="13" t="s">
        <v>118</v>
      </c>
      <c r="C345" s="104" t="s">
        <v>0</v>
      </c>
      <c r="D345" s="104">
        <v>40</v>
      </c>
      <c r="E345" s="55">
        <v>120</v>
      </c>
      <c r="F345" s="104">
        <v>90</v>
      </c>
      <c r="G345" s="107"/>
      <c r="H345" s="107"/>
      <c r="I345" s="107"/>
      <c r="J345" s="107"/>
      <c r="K345" s="109"/>
      <c r="L345" s="79"/>
      <c r="M345" s="109"/>
      <c r="N345" s="78"/>
      <c r="O345" s="119"/>
      <c r="P345" s="88">
        <f t="shared" si="98"/>
        <v>0</v>
      </c>
      <c r="Q345" s="88">
        <f t="shared" si="99"/>
        <v>0</v>
      </c>
      <c r="R345" s="88">
        <f t="shared" si="100"/>
        <v>0</v>
      </c>
      <c r="S345" s="88">
        <f t="shared" si="101"/>
        <v>0</v>
      </c>
    </row>
    <row r="346" spans="1:19" ht="144">
      <c r="A346" s="43" t="s">
        <v>226</v>
      </c>
      <c r="B346" s="2" t="s">
        <v>152</v>
      </c>
      <c r="C346" s="115" t="s">
        <v>0</v>
      </c>
      <c r="D346" s="104">
        <v>2</v>
      </c>
      <c r="E346" s="56">
        <v>6</v>
      </c>
      <c r="F346" s="104">
        <v>3</v>
      </c>
      <c r="G346" s="107"/>
      <c r="H346" s="107"/>
      <c r="I346" s="107"/>
      <c r="J346" s="107"/>
      <c r="K346" s="109"/>
      <c r="L346" s="81"/>
      <c r="M346" s="109"/>
      <c r="N346" s="82"/>
      <c r="O346" s="119"/>
      <c r="P346" s="88">
        <f t="shared" si="98"/>
        <v>0</v>
      </c>
      <c r="Q346" s="88">
        <f t="shared" si="99"/>
        <v>0</v>
      </c>
      <c r="R346" s="88">
        <f t="shared" si="100"/>
        <v>0</v>
      </c>
      <c r="S346" s="88">
        <f t="shared" si="101"/>
        <v>0</v>
      </c>
    </row>
    <row r="347" spans="1:19" ht="84">
      <c r="A347" s="43" t="s">
        <v>227</v>
      </c>
      <c r="B347" s="2" t="s">
        <v>119</v>
      </c>
      <c r="C347" s="115" t="s">
        <v>0</v>
      </c>
      <c r="D347" s="104">
        <v>10</v>
      </c>
      <c r="E347" s="56">
        <v>50</v>
      </c>
      <c r="F347" s="104">
        <v>20</v>
      </c>
      <c r="G347" s="107"/>
      <c r="H347" s="107"/>
      <c r="I347" s="107"/>
      <c r="J347" s="107"/>
      <c r="K347" s="109"/>
      <c r="L347" s="81"/>
      <c r="M347" s="109"/>
      <c r="N347" s="82"/>
      <c r="O347" s="119"/>
      <c r="P347" s="88">
        <f t="shared" si="98"/>
        <v>0</v>
      </c>
      <c r="Q347" s="88">
        <f t="shared" si="99"/>
        <v>0</v>
      </c>
      <c r="R347" s="88">
        <f t="shared" si="100"/>
        <v>0</v>
      </c>
      <c r="S347" s="88">
        <f t="shared" si="101"/>
        <v>0</v>
      </c>
    </row>
    <row r="348" spans="1:19" ht="96">
      <c r="A348" s="43" t="s">
        <v>228</v>
      </c>
      <c r="B348" s="2" t="s">
        <v>120</v>
      </c>
      <c r="C348" s="115" t="s">
        <v>0</v>
      </c>
      <c r="D348" s="104">
        <v>10</v>
      </c>
      <c r="E348" s="56">
        <v>50</v>
      </c>
      <c r="F348" s="104">
        <v>20</v>
      </c>
      <c r="G348" s="107"/>
      <c r="H348" s="107"/>
      <c r="I348" s="107"/>
      <c r="J348" s="107"/>
      <c r="K348" s="109"/>
      <c r="L348" s="81"/>
      <c r="M348" s="109"/>
      <c r="N348" s="82"/>
      <c r="O348" s="119"/>
      <c r="P348" s="88">
        <f t="shared" si="98"/>
        <v>0</v>
      </c>
      <c r="Q348" s="88">
        <f t="shared" si="99"/>
        <v>0</v>
      </c>
      <c r="R348" s="88">
        <f t="shared" si="100"/>
        <v>0</v>
      </c>
      <c r="S348" s="88">
        <f t="shared" si="101"/>
        <v>0</v>
      </c>
    </row>
    <row r="349" spans="1:19" ht="96">
      <c r="A349" s="43" t="s">
        <v>229</v>
      </c>
      <c r="B349" s="2" t="s">
        <v>121</v>
      </c>
      <c r="C349" s="115" t="s">
        <v>0</v>
      </c>
      <c r="D349" s="104">
        <v>10</v>
      </c>
      <c r="E349" s="56">
        <v>50</v>
      </c>
      <c r="F349" s="104">
        <v>20</v>
      </c>
      <c r="G349" s="107"/>
      <c r="H349" s="107"/>
      <c r="I349" s="107"/>
      <c r="J349" s="107"/>
      <c r="K349" s="109"/>
      <c r="L349" s="81"/>
      <c r="M349" s="109"/>
      <c r="N349" s="82"/>
      <c r="O349" s="119"/>
      <c r="P349" s="88">
        <f t="shared" si="98"/>
        <v>0</v>
      </c>
      <c r="Q349" s="88">
        <f t="shared" si="99"/>
        <v>0</v>
      </c>
      <c r="R349" s="88">
        <f t="shared" si="100"/>
        <v>0</v>
      </c>
      <c r="S349" s="88">
        <f t="shared" si="101"/>
        <v>0</v>
      </c>
    </row>
    <row r="350" spans="1:19" ht="60">
      <c r="A350" s="43" t="s">
        <v>230</v>
      </c>
      <c r="B350" s="27" t="s">
        <v>122</v>
      </c>
      <c r="C350" s="117" t="s">
        <v>170</v>
      </c>
      <c r="D350" s="104">
        <v>10</v>
      </c>
      <c r="E350" s="57">
        <v>30</v>
      </c>
      <c r="F350" s="104">
        <v>20</v>
      </c>
      <c r="G350" s="107"/>
      <c r="H350" s="107"/>
      <c r="I350" s="107"/>
      <c r="J350" s="107"/>
      <c r="K350" s="109"/>
      <c r="L350" s="83"/>
      <c r="M350" s="109"/>
      <c r="N350" s="84"/>
      <c r="O350" s="119"/>
      <c r="P350" s="88">
        <f t="shared" si="98"/>
        <v>0</v>
      </c>
      <c r="Q350" s="88">
        <f t="shared" si="99"/>
        <v>0</v>
      </c>
      <c r="R350" s="88">
        <f t="shared" si="100"/>
        <v>0</v>
      </c>
      <c r="S350" s="88">
        <f t="shared" si="101"/>
        <v>0</v>
      </c>
    </row>
    <row r="351" spans="1:19" ht="84">
      <c r="A351" s="43" t="s">
        <v>231</v>
      </c>
      <c r="B351" s="27" t="s">
        <v>123</v>
      </c>
      <c r="C351" s="117" t="s">
        <v>0</v>
      </c>
      <c r="D351" s="104">
        <v>10</v>
      </c>
      <c r="E351" s="57">
        <v>30</v>
      </c>
      <c r="F351" s="104">
        <v>20</v>
      </c>
      <c r="G351" s="107"/>
      <c r="H351" s="107"/>
      <c r="I351" s="107"/>
      <c r="J351" s="107"/>
      <c r="K351" s="109"/>
      <c r="L351" s="83"/>
      <c r="M351" s="109"/>
      <c r="N351" s="84"/>
      <c r="O351" s="119"/>
      <c r="P351" s="88">
        <f t="shared" si="98"/>
        <v>0</v>
      </c>
      <c r="Q351" s="88">
        <f t="shared" si="99"/>
        <v>0</v>
      </c>
      <c r="R351" s="88">
        <f t="shared" si="100"/>
        <v>0</v>
      </c>
      <c r="S351" s="88">
        <f t="shared" si="101"/>
        <v>0</v>
      </c>
    </row>
    <row r="352" spans="1:19" ht="96">
      <c r="A352" s="43" t="s">
        <v>232</v>
      </c>
      <c r="B352" s="27" t="s">
        <v>124</v>
      </c>
      <c r="C352" s="117" t="s">
        <v>0</v>
      </c>
      <c r="D352" s="104">
        <v>20</v>
      </c>
      <c r="E352" s="57">
        <v>60</v>
      </c>
      <c r="F352" s="104">
        <v>30</v>
      </c>
      <c r="G352" s="107"/>
      <c r="H352" s="107"/>
      <c r="I352" s="107"/>
      <c r="J352" s="107"/>
      <c r="K352" s="109"/>
      <c r="L352" s="83"/>
      <c r="M352" s="109"/>
      <c r="N352" s="84"/>
      <c r="O352" s="119"/>
      <c r="P352" s="88">
        <f t="shared" si="98"/>
        <v>0</v>
      </c>
      <c r="Q352" s="88">
        <f t="shared" si="99"/>
        <v>0</v>
      </c>
      <c r="R352" s="88">
        <f t="shared" si="100"/>
        <v>0</v>
      </c>
      <c r="S352" s="88">
        <f t="shared" si="101"/>
        <v>0</v>
      </c>
    </row>
    <row r="353" spans="1:19" ht="84">
      <c r="A353" s="43" t="s">
        <v>233</v>
      </c>
      <c r="B353" s="27" t="s">
        <v>125</v>
      </c>
      <c r="C353" s="117" t="s">
        <v>0</v>
      </c>
      <c r="D353" s="104">
        <v>20</v>
      </c>
      <c r="E353" s="57">
        <v>60</v>
      </c>
      <c r="F353" s="104">
        <v>30</v>
      </c>
      <c r="G353" s="107"/>
      <c r="H353" s="107"/>
      <c r="I353" s="107"/>
      <c r="J353" s="107"/>
      <c r="K353" s="109"/>
      <c r="L353" s="83"/>
      <c r="M353" s="109"/>
      <c r="N353" s="84"/>
      <c r="O353" s="119"/>
      <c r="P353" s="88">
        <f t="shared" si="98"/>
        <v>0</v>
      </c>
      <c r="Q353" s="88">
        <f t="shared" si="99"/>
        <v>0</v>
      </c>
      <c r="R353" s="88">
        <f t="shared" si="100"/>
        <v>0</v>
      </c>
      <c r="S353" s="88">
        <f t="shared" si="101"/>
        <v>0</v>
      </c>
    </row>
    <row r="354" spans="1:19" ht="48">
      <c r="A354" s="43" t="s">
        <v>234</v>
      </c>
      <c r="B354" s="27" t="s">
        <v>126</v>
      </c>
      <c r="C354" s="117" t="s">
        <v>0</v>
      </c>
      <c r="D354" s="104">
        <v>5</v>
      </c>
      <c r="E354" s="57">
        <v>25</v>
      </c>
      <c r="F354" s="104">
        <v>20</v>
      </c>
      <c r="G354" s="107"/>
      <c r="H354" s="107"/>
      <c r="I354" s="107"/>
      <c r="J354" s="107"/>
      <c r="K354" s="109"/>
      <c r="L354" s="83"/>
      <c r="M354" s="109"/>
      <c r="N354" s="84"/>
      <c r="O354" s="119"/>
      <c r="P354" s="88">
        <f t="shared" si="98"/>
        <v>0</v>
      </c>
      <c r="Q354" s="88">
        <f t="shared" si="99"/>
        <v>0</v>
      </c>
      <c r="R354" s="88">
        <f t="shared" si="100"/>
        <v>0</v>
      </c>
      <c r="S354" s="88">
        <f t="shared" si="101"/>
        <v>0</v>
      </c>
    </row>
    <row r="355" spans="1:19" ht="84">
      <c r="A355" s="43" t="s">
        <v>235</v>
      </c>
      <c r="B355" s="27" t="s">
        <v>127</v>
      </c>
      <c r="C355" s="117" t="s">
        <v>0</v>
      </c>
      <c r="D355" s="104">
        <v>10</v>
      </c>
      <c r="E355" s="57">
        <v>30</v>
      </c>
      <c r="F355" s="104">
        <v>20</v>
      </c>
      <c r="G355" s="107"/>
      <c r="H355" s="107"/>
      <c r="I355" s="107"/>
      <c r="J355" s="107"/>
      <c r="K355" s="109"/>
      <c r="L355" s="83"/>
      <c r="M355" s="109"/>
      <c r="N355" s="84"/>
      <c r="O355" s="119"/>
      <c r="P355" s="88">
        <f t="shared" si="98"/>
        <v>0</v>
      </c>
      <c r="Q355" s="88">
        <f t="shared" si="99"/>
        <v>0</v>
      </c>
      <c r="R355" s="88">
        <f t="shared" si="100"/>
        <v>0</v>
      </c>
      <c r="S355" s="88">
        <f t="shared" si="101"/>
        <v>0</v>
      </c>
    </row>
    <row r="356" spans="1:19" ht="144">
      <c r="A356" s="43" t="s">
        <v>236</v>
      </c>
      <c r="B356" s="41" t="s">
        <v>128</v>
      </c>
      <c r="C356" s="116" t="s">
        <v>0</v>
      </c>
      <c r="D356" s="104">
        <v>140</v>
      </c>
      <c r="E356" s="50">
        <v>450</v>
      </c>
      <c r="F356" s="104">
        <v>150</v>
      </c>
      <c r="G356" s="107"/>
      <c r="H356" s="107"/>
      <c r="I356" s="107"/>
      <c r="J356" s="107"/>
      <c r="K356" s="109"/>
      <c r="L356" s="71"/>
      <c r="M356" s="109"/>
      <c r="N356" s="70"/>
      <c r="O356" s="119"/>
      <c r="P356" s="88">
        <f t="shared" si="98"/>
        <v>0</v>
      </c>
      <c r="Q356" s="88">
        <f t="shared" si="99"/>
        <v>0</v>
      </c>
      <c r="R356" s="88">
        <f t="shared" si="100"/>
        <v>0</v>
      </c>
      <c r="S356" s="88">
        <f t="shared" si="101"/>
        <v>0</v>
      </c>
    </row>
    <row r="357" spans="1:19" ht="120">
      <c r="A357" s="43" t="s">
        <v>237</v>
      </c>
      <c r="B357" s="13" t="s">
        <v>129</v>
      </c>
      <c r="C357" s="116" t="s">
        <v>0</v>
      </c>
      <c r="D357" s="104">
        <v>90</v>
      </c>
      <c r="E357" s="50">
        <v>300</v>
      </c>
      <c r="F357" s="104">
        <v>150</v>
      </c>
      <c r="G357" s="107"/>
      <c r="H357" s="107"/>
      <c r="I357" s="107"/>
      <c r="J357" s="107"/>
      <c r="K357" s="109"/>
      <c r="L357" s="71"/>
      <c r="M357" s="109"/>
      <c r="N357" s="70"/>
      <c r="O357" s="119"/>
      <c r="P357" s="88">
        <f t="shared" si="98"/>
        <v>0</v>
      </c>
      <c r="Q357" s="88">
        <f t="shared" si="99"/>
        <v>0</v>
      </c>
      <c r="R357" s="88">
        <f t="shared" si="100"/>
        <v>0</v>
      </c>
      <c r="S357" s="88">
        <f t="shared" si="101"/>
        <v>0</v>
      </c>
    </row>
    <row r="358" spans="1:19" ht="96">
      <c r="A358" s="43" t="s">
        <v>238</v>
      </c>
      <c r="B358" s="48" t="s">
        <v>130</v>
      </c>
      <c r="C358" s="116" t="s">
        <v>0</v>
      </c>
      <c r="D358" s="104">
        <v>210</v>
      </c>
      <c r="E358" s="50">
        <v>690</v>
      </c>
      <c r="F358" s="104">
        <v>360</v>
      </c>
      <c r="G358" s="107"/>
      <c r="H358" s="107"/>
      <c r="I358" s="107"/>
      <c r="J358" s="107"/>
      <c r="K358" s="109"/>
      <c r="L358" s="71"/>
      <c r="M358" s="109"/>
      <c r="N358" s="70"/>
      <c r="O358" s="119"/>
      <c r="P358" s="88">
        <f t="shared" si="98"/>
        <v>0</v>
      </c>
      <c r="Q358" s="88">
        <f t="shared" si="99"/>
        <v>0</v>
      </c>
      <c r="R358" s="88">
        <f t="shared" si="100"/>
        <v>0</v>
      </c>
      <c r="S358" s="88">
        <f t="shared" si="101"/>
        <v>0</v>
      </c>
    </row>
    <row r="359" spans="1:19">
      <c r="A359" s="43" t="s">
        <v>239</v>
      </c>
      <c r="B359" s="27" t="s">
        <v>131</v>
      </c>
      <c r="C359" s="117" t="s">
        <v>0</v>
      </c>
      <c r="D359" s="104">
        <v>450</v>
      </c>
      <c r="E359" s="53">
        <v>1500</v>
      </c>
      <c r="F359" s="104">
        <v>900</v>
      </c>
      <c r="G359" s="107"/>
      <c r="H359" s="107"/>
      <c r="I359" s="107"/>
      <c r="J359" s="107"/>
      <c r="K359" s="109"/>
      <c r="L359" s="76"/>
      <c r="M359" s="109"/>
      <c r="N359" s="70"/>
      <c r="O359" s="119"/>
      <c r="P359" s="88">
        <f t="shared" si="98"/>
        <v>0</v>
      </c>
      <c r="Q359" s="88">
        <f t="shared" si="99"/>
        <v>0</v>
      </c>
      <c r="R359" s="88">
        <f t="shared" si="100"/>
        <v>0</v>
      </c>
      <c r="S359" s="88">
        <f t="shared" si="101"/>
        <v>0</v>
      </c>
    </row>
    <row r="360" spans="1:19" ht="24">
      <c r="A360" s="43" t="s">
        <v>240</v>
      </c>
      <c r="B360" s="47" t="s">
        <v>132</v>
      </c>
      <c r="C360" s="116" t="s">
        <v>0</v>
      </c>
      <c r="D360" s="104">
        <v>90</v>
      </c>
      <c r="E360" s="50">
        <v>300</v>
      </c>
      <c r="F360" s="104">
        <v>150</v>
      </c>
      <c r="G360" s="107"/>
      <c r="H360" s="107"/>
      <c r="I360" s="107"/>
      <c r="J360" s="107"/>
      <c r="K360" s="109"/>
      <c r="L360" s="71"/>
      <c r="M360" s="109"/>
      <c r="N360" s="72"/>
      <c r="O360" s="119"/>
      <c r="P360" s="88">
        <f t="shared" si="98"/>
        <v>0</v>
      </c>
      <c r="Q360" s="88">
        <f t="shared" si="99"/>
        <v>0</v>
      </c>
      <c r="R360" s="88">
        <f t="shared" si="100"/>
        <v>0</v>
      </c>
      <c r="S360" s="88">
        <f t="shared" si="101"/>
        <v>0</v>
      </c>
    </row>
    <row r="361" spans="1:19" ht="96">
      <c r="A361" s="43" t="s">
        <v>241</v>
      </c>
      <c r="B361" s="27" t="s">
        <v>133</v>
      </c>
      <c r="C361" s="117" t="s">
        <v>0</v>
      </c>
      <c r="D361" s="104">
        <v>30</v>
      </c>
      <c r="E361" s="57">
        <v>90</v>
      </c>
      <c r="F361" s="104">
        <v>30</v>
      </c>
      <c r="G361" s="107"/>
      <c r="H361" s="107"/>
      <c r="I361" s="107"/>
      <c r="J361" s="107"/>
      <c r="K361" s="109"/>
      <c r="L361" s="83"/>
      <c r="M361" s="109"/>
      <c r="N361" s="84"/>
      <c r="O361" s="119"/>
      <c r="P361" s="88">
        <f t="shared" si="98"/>
        <v>0</v>
      </c>
      <c r="Q361" s="88">
        <f t="shared" si="99"/>
        <v>0</v>
      </c>
      <c r="R361" s="88">
        <f t="shared" si="100"/>
        <v>0</v>
      </c>
      <c r="S361" s="88">
        <f t="shared" si="101"/>
        <v>0</v>
      </c>
    </row>
    <row r="362" spans="1:19" ht="120">
      <c r="A362" s="43" t="s">
        <v>242</v>
      </c>
      <c r="B362" s="27" t="s">
        <v>134</v>
      </c>
      <c r="C362" s="117" t="s">
        <v>0</v>
      </c>
      <c r="D362" s="104">
        <v>30</v>
      </c>
      <c r="E362" s="57">
        <v>90</v>
      </c>
      <c r="F362" s="104">
        <v>30</v>
      </c>
      <c r="G362" s="107"/>
      <c r="H362" s="107"/>
      <c r="I362" s="107"/>
      <c r="J362" s="107"/>
      <c r="K362" s="109"/>
      <c r="L362" s="83"/>
      <c r="M362" s="109"/>
      <c r="N362" s="84"/>
      <c r="O362" s="119"/>
      <c r="P362" s="88">
        <f t="shared" si="98"/>
        <v>0</v>
      </c>
      <c r="Q362" s="88">
        <f t="shared" si="99"/>
        <v>0</v>
      </c>
      <c r="R362" s="88">
        <f t="shared" si="100"/>
        <v>0</v>
      </c>
      <c r="S362" s="88">
        <f t="shared" si="101"/>
        <v>0</v>
      </c>
    </row>
    <row r="363" spans="1:19" ht="84">
      <c r="A363" s="43" t="s">
        <v>243</v>
      </c>
      <c r="B363" s="28" t="s">
        <v>135</v>
      </c>
      <c r="C363" s="117" t="s">
        <v>0</v>
      </c>
      <c r="D363" s="104">
        <v>1</v>
      </c>
      <c r="E363" s="57">
        <v>1</v>
      </c>
      <c r="F363" s="104">
        <v>1</v>
      </c>
      <c r="G363" s="107"/>
      <c r="H363" s="107"/>
      <c r="I363" s="107"/>
      <c r="J363" s="107"/>
      <c r="K363" s="109"/>
      <c r="L363" s="83"/>
      <c r="M363" s="109"/>
      <c r="N363" s="84"/>
      <c r="O363" s="119"/>
      <c r="P363" s="88">
        <f t="shared" si="98"/>
        <v>0</v>
      </c>
      <c r="Q363" s="88">
        <f t="shared" si="99"/>
        <v>0</v>
      </c>
      <c r="R363" s="88">
        <f t="shared" si="100"/>
        <v>0</v>
      </c>
      <c r="S363" s="88">
        <f t="shared" si="101"/>
        <v>0</v>
      </c>
    </row>
    <row r="364" spans="1:19" ht="60">
      <c r="A364" s="43" t="s">
        <v>244</v>
      </c>
      <c r="B364" s="28" t="s">
        <v>136</v>
      </c>
      <c r="C364" s="117" t="s">
        <v>0</v>
      </c>
      <c r="D364" s="104">
        <v>10</v>
      </c>
      <c r="E364" s="57">
        <v>30</v>
      </c>
      <c r="F364" s="104">
        <v>20</v>
      </c>
      <c r="G364" s="107"/>
      <c r="H364" s="107"/>
      <c r="I364" s="107"/>
      <c r="J364" s="107"/>
      <c r="K364" s="109"/>
      <c r="L364" s="83"/>
      <c r="M364" s="109"/>
      <c r="N364" s="84"/>
      <c r="O364" s="119"/>
      <c r="P364" s="88">
        <f t="shared" si="98"/>
        <v>0</v>
      </c>
      <c r="Q364" s="88">
        <f t="shared" si="99"/>
        <v>0</v>
      </c>
      <c r="R364" s="88">
        <f t="shared" si="100"/>
        <v>0</v>
      </c>
      <c r="S364" s="88">
        <f t="shared" si="101"/>
        <v>0</v>
      </c>
    </row>
    <row r="365" spans="1:19" ht="108">
      <c r="A365" s="43" t="s">
        <v>245</v>
      </c>
      <c r="B365" s="28" t="s">
        <v>137</v>
      </c>
      <c r="C365" s="117" t="s">
        <v>0</v>
      </c>
      <c r="D365" s="104">
        <v>5</v>
      </c>
      <c r="E365" s="57">
        <v>15</v>
      </c>
      <c r="F365" s="104">
        <v>15</v>
      </c>
      <c r="G365" s="107"/>
      <c r="H365" s="107"/>
      <c r="I365" s="107"/>
      <c r="J365" s="107"/>
      <c r="K365" s="109"/>
      <c r="L365" s="83"/>
      <c r="M365" s="109"/>
      <c r="N365" s="84"/>
      <c r="O365" s="119"/>
      <c r="P365" s="88">
        <f t="shared" si="98"/>
        <v>0</v>
      </c>
      <c r="Q365" s="88">
        <f t="shared" si="99"/>
        <v>0</v>
      </c>
      <c r="R365" s="88">
        <f t="shared" si="100"/>
        <v>0</v>
      </c>
      <c r="S365" s="88">
        <f t="shared" si="101"/>
        <v>0</v>
      </c>
    </row>
    <row r="366" spans="1:19" ht="132">
      <c r="A366" s="43" t="s">
        <v>246</v>
      </c>
      <c r="B366" s="28" t="s">
        <v>138</v>
      </c>
      <c r="C366" s="117" t="s">
        <v>0</v>
      </c>
      <c r="D366" s="104">
        <v>5</v>
      </c>
      <c r="E366" s="57">
        <v>15</v>
      </c>
      <c r="F366" s="104">
        <v>15</v>
      </c>
      <c r="G366" s="107"/>
      <c r="H366" s="107"/>
      <c r="I366" s="107"/>
      <c r="J366" s="107"/>
      <c r="K366" s="109"/>
      <c r="L366" s="83"/>
      <c r="M366" s="109"/>
      <c r="N366" s="84"/>
      <c r="O366" s="119"/>
      <c r="P366" s="88">
        <f t="shared" si="98"/>
        <v>0</v>
      </c>
      <c r="Q366" s="88">
        <f t="shared" si="99"/>
        <v>0</v>
      </c>
      <c r="R366" s="88">
        <f t="shared" si="100"/>
        <v>0</v>
      </c>
      <c r="S366" s="88">
        <f t="shared" si="101"/>
        <v>0</v>
      </c>
    </row>
    <row r="367" spans="1:19" ht="36">
      <c r="A367" s="43" t="s">
        <v>247</v>
      </c>
      <c r="B367" s="27" t="s">
        <v>139</v>
      </c>
      <c r="C367" s="117" t="s">
        <v>0</v>
      </c>
      <c r="D367" s="104">
        <v>90</v>
      </c>
      <c r="E367" s="57">
        <v>300</v>
      </c>
      <c r="F367" s="104">
        <v>150</v>
      </c>
      <c r="G367" s="107"/>
      <c r="H367" s="107"/>
      <c r="I367" s="107"/>
      <c r="J367" s="107"/>
      <c r="K367" s="109"/>
      <c r="L367" s="83"/>
      <c r="M367" s="109"/>
      <c r="N367" s="84"/>
      <c r="O367" s="119"/>
      <c r="P367" s="88">
        <f t="shared" si="98"/>
        <v>0</v>
      </c>
      <c r="Q367" s="88">
        <f t="shared" si="99"/>
        <v>0</v>
      </c>
      <c r="R367" s="88">
        <f t="shared" si="100"/>
        <v>0</v>
      </c>
      <c r="S367" s="88">
        <f t="shared" si="101"/>
        <v>0</v>
      </c>
    </row>
    <row r="368" spans="1:19" ht="36">
      <c r="A368" s="43" t="s">
        <v>248</v>
      </c>
      <c r="B368" s="27" t="s">
        <v>140</v>
      </c>
      <c r="C368" s="117" t="s">
        <v>0</v>
      </c>
      <c r="D368" s="104">
        <v>90</v>
      </c>
      <c r="E368" s="57">
        <v>300</v>
      </c>
      <c r="F368" s="104">
        <v>150</v>
      </c>
      <c r="G368" s="107"/>
      <c r="H368" s="107"/>
      <c r="I368" s="107"/>
      <c r="J368" s="107"/>
      <c r="K368" s="109"/>
      <c r="L368" s="83"/>
      <c r="M368" s="109"/>
      <c r="N368" s="84"/>
      <c r="O368" s="119"/>
      <c r="P368" s="88">
        <f t="shared" si="98"/>
        <v>0</v>
      </c>
      <c r="Q368" s="88">
        <f t="shared" si="99"/>
        <v>0</v>
      </c>
      <c r="R368" s="88">
        <f t="shared" si="100"/>
        <v>0</v>
      </c>
      <c r="S368" s="88">
        <f t="shared" si="101"/>
        <v>0</v>
      </c>
    </row>
    <row r="369" spans="1:19" ht="48">
      <c r="A369" s="43" t="s">
        <v>249</v>
      </c>
      <c r="B369" s="27" t="s">
        <v>141</v>
      </c>
      <c r="C369" s="117" t="s">
        <v>0</v>
      </c>
      <c r="D369" s="104">
        <v>90</v>
      </c>
      <c r="E369" s="57">
        <v>300</v>
      </c>
      <c r="F369" s="104">
        <v>150</v>
      </c>
      <c r="G369" s="107"/>
      <c r="H369" s="107"/>
      <c r="I369" s="107"/>
      <c r="J369" s="107"/>
      <c r="K369" s="109"/>
      <c r="L369" s="83"/>
      <c r="M369" s="109"/>
      <c r="N369" s="84"/>
      <c r="O369" s="119"/>
      <c r="P369" s="88">
        <f t="shared" si="98"/>
        <v>0</v>
      </c>
      <c r="Q369" s="88">
        <f t="shared" si="99"/>
        <v>0</v>
      </c>
      <c r="R369" s="88">
        <f t="shared" si="100"/>
        <v>0</v>
      </c>
      <c r="S369" s="88">
        <f t="shared" si="101"/>
        <v>0</v>
      </c>
    </row>
    <row r="370" spans="1:19" ht="36">
      <c r="A370" s="43" t="s">
        <v>250</v>
      </c>
      <c r="B370" s="28" t="s">
        <v>142</v>
      </c>
      <c r="C370" s="117" t="s">
        <v>0</v>
      </c>
      <c r="D370" s="104">
        <v>30</v>
      </c>
      <c r="E370" s="57">
        <v>90</v>
      </c>
      <c r="F370" s="104">
        <v>50</v>
      </c>
      <c r="G370" s="107"/>
      <c r="H370" s="107"/>
      <c r="I370" s="107"/>
      <c r="J370" s="107"/>
      <c r="K370" s="109"/>
      <c r="L370" s="83"/>
      <c r="M370" s="109"/>
      <c r="N370" s="84"/>
      <c r="O370" s="119"/>
      <c r="P370" s="88">
        <f t="shared" si="98"/>
        <v>0</v>
      </c>
      <c r="Q370" s="88">
        <f t="shared" si="99"/>
        <v>0</v>
      </c>
      <c r="R370" s="88">
        <f t="shared" si="100"/>
        <v>0</v>
      </c>
      <c r="S370" s="88">
        <f t="shared" si="101"/>
        <v>0</v>
      </c>
    </row>
    <row r="371" spans="1:19" ht="12.75" thickBot="1">
      <c r="A371" s="43" t="s">
        <v>251</v>
      </c>
      <c r="B371" s="27" t="s">
        <v>143</v>
      </c>
      <c r="C371" s="117" t="s">
        <v>0</v>
      </c>
      <c r="D371" s="104">
        <v>90</v>
      </c>
      <c r="E371" s="57">
        <v>300</v>
      </c>
      <c r="F371" s="104">
        <v>90</v>
      </c>
      <c r="G371" s="107"/>
      <c r="H371" s="107"/>
      <c r="I371" s="107"/>
      <c r="J371" s="107"/>
      <c r="K371" s="109"/>
      <c r="L371" s="83"/>
      <c r="M371" s="109"/>
      <c r="N371" s="84"/>
      <c r="O371" s="119"/>
      <c r="P371" s="88">
        <f t="shared" ref="P371" si="102">ROUND(L371*N371,2)</f>
        <v>0</v>
      </c>
      <c r="Q371" s="88">
        <f t="shared" ref="Q371" si="103">ROUND(P371+P371*O371,2)</f>
        <v>0</v>
      </c>
      <c r="R371" s="88">
        <f t="shared" ref="R371" si="104">ROUND(M371*N371,2)</f>
        <v>0</v>
      </c>
      <c r="S371" s="88">
        <f t="shared" ref="S371" si="105">ROUND(R371+R371*O371,2)</f>
        <v>0</v>
      </c>
    </row>
    <row r="372" spans="1:19" ht="12.75" thickBot="1">
      <c r="O372" s="16" t="s">
        <v>11</v>
      </c>
      <c r="P372" s="17">
        <f>SUM(P307:P371)</f>
        <v>0</v>
      </c>
      <c r="Q372" s="17">
        <f t="shared" ref="Q372:S372" si="106">SUM(Q307:Q371)</f>
        <v>0</v>
      </c>
      <c r="R372" s="17">
        <f t="shared" si="106"/>
        <v>0</v>
      </c>
      <c r="S372" s="17">
        <f t="shared" si="106"/>
        <v>0</v>
      </c>
    </row>
    <row r="373" spans="1:19" ht="12.75" thickBot="1">
      <c r="O373" s="20"/>
    </row>
    <row r="374" spans="1:19" ht="12.75" thickBot="1">
      <c r="N374" s="130">
        <v>19</v>
      </c>
      <c r="O374" s="131"/>
      <c r="P374" s="132" t="s">
        <v>255</v>
      </c>
      <c r="Q374" s="133"/>
    </row>
    <row r="375" spans="1:19" ht="24.75" thickBot="1">
      <c r="N375" s="37" t="s">
        <v>12</v>
      </c>
      <c r="O375" s="44" t="s">
        <v>13</v>
      </c>
      <c r="P375" s="35" t="s">
        <v>8</v>
      </c>
      <c r="Q375" s="35" t="s">
        <v>9</v>
      </c>
    </row>
    <row r="376" spans="1:19" ht="12.75" thickBot="1">
      <c r="N376" s="36">
        <f>P372</f>
        <v>0</v>
      </c>
      <c r="O376" s="21">
        <f>Q372</f>
        <v>0</v>
      </c>
      <c r="P376" s="21">
        <f>R372</f>
        <v>0</v>
      </c>
      <c r="Q376" s="22">
        <f>S372</f>
        <v>0</v>
      </c>
    </row>
    <row r="377" spans="1:19">
      <c r="N377" s="31"/>
      <c r="O377" s="31"/>
      <c r="P377" s="31"/>
      <c r="Q377" s="31"/>
    </row>
    <row r="381" spans="1:19">
      <c r="C381" s="126" t="s">
        <v>256</v>
      </c>
      <c r="D381" s="126"/>
      <c r="E381" s="126"/>
      <c r="F381" s="126"/>
      <c r="K381" s="127" t="s">
        <v>257</v>
      </c>
      <c r="L381" s="127"/>
      <c r="M381" s="127"/>
      <c r="N381" s="127"/>
      <c r="O381" s="127"/>
      <c r="P381" s="39"/>
      <c r="Q381" s="39"/>
      <c r="R381" s="39"/>
      <c r="S381" s="39"/>
    </row>
    <row r="382" spans="1:19" ht="36.75" thickBot="1">
      <c r="A382" s="5" t="s">
        <v>1</v>
      </c>
      <c r="B382" s="6" t="s">
        <v>2</v>
      </c>
      <c r="C382" s="111" t="s">
        <v>3</v>
      </c>
      <c r="D382" s="32" t="s">
        <v>4</v>
      </c>
      <c r="E382" s="33" t="s">
        <v>153</v>
      </c>
      <c r="F382" s="34" t="s">
        <v>7</v>
      </c>
      <c r="G382" s="5" t="s">
        <v>258</v>
      </c>
      <c r="H382" s="8" t="s">
        <v>5</v>
      </c>
      <c r="I382" s="7" t="s">
        <v>6</v>
      </c>
      <c r="J382" s="7" t="s">
        <v>156</v>
      </c>
      <c r="K382" s="66" t="s">
        <v>161</v>
      </c>
      <c r="L382" s="66" t="s">
        <v>162</v>
      </c>
      <c r="M382" s="66" t="s">
        <v>163</v>
      </c>
      <c r="N382" s="67" t="s">
        <v>154</v>
      </c>
      <c r="O382" s="66" t="s">
        <v>155</v>
      </c>
      <c r="P382" s="9" t="s">
        <v>157</v>
      </c>
      <c r="Q382" s="9" t="s">
        <v>158</v>
      </c>
      <c r="R382" s="10" t="s">
        <v>159</v>
      </c>
      <c r="S382" s="10" t="s">
        <v>160</v>
      </c>
    </row>
    <row r="383" spans="1:19" ht="15.75" customHeight="1" thickBot="1">
      <c r="A383" s="120">
        <v>20</v>
      </c>
      <c r="B383" s="128" t="s">
        <v>255</v>
      </c>
      <c r="C383" s="128"/>
      <c r="D383" s="128"/>
      <c r="E383" s="128"/>
      <c r="F383" s="128"/>
      <c r="G383" s="128"/>
      <c r="H383" s="128"/>
      <c r="I383" s="128"/>
      <c r="J383" s="128"/>
      <c r="K383" s="128"/>
      <c r="L383" s="128"/>
      <c r="M383" s="128"/>
      <c r="N383" s="128"/>
      <c r="O383" s="128"/>
      <c r="P383" s="128"/>
      <c r="Q383" s="128"/>
      <c r="R383" s="128"/>
      <c r="S383" s="129"/>
    </row>
    <row r="384" spans="1:19" ht="294.75" customHeight="1">
      <c r="A384" s="95" t="s">
        <v>10</v>
      </c>
      <c r="B384" s="60" t="s">
        <v>144</v>
      </c>
      <c r="C384" s="114" t="s">
        <v>23</v>
      </c>
      <c r="D384" s="104">
        <v>40</v>
      </c>
      <c r="E384" s="61">
        <v>120</v>
      </c>
      <c r="F384" s="104">
        <v>90</v>
      </c>
      <c r="G384" s="90"/>
      <c r="H384" s="90"/>
      <c r="I384" s="90"/>
      <c r="J384" s="90"/>
      <c r="K384" s="99"/>
      <c r="L384" s="85"/>
      <c r="M384" s="109"/>
      <c r="N384" s="86"/>
      <c r="O384" s="119"/>
      <c r="P384" s="88">
        <f t="shared" ref="P384:P391" si="107">ROUND(L384*N384,2)</f>
        <v>0</v>
      </c>
      <c r="Q384" s="88">
        <f t="shared" ref="Q384:Q391" si="108">ROUND(P384+P384*O384,2)</f>
        <v>0</v>
      </c>
      <c r="R384" s="88">
        <f t="shared" ref="R384:R391" si="109">ROUND(M384*N384,2)</f>
        <v>0</v>
      </c>
      <c r="S384" s="88">
        <f t="shared" ref="S384:S391" si="110">ROUND(R384+R384*O384,2)</f>
        <v>0</v>
      </c>
    </row>
    <row r="385" spans="1:19" ht="237" customHeight="1">
      <c r="A385" s="43" t="s">
        <v>16</v>
      </c>
      <c r="B385" s="58" t="s">
        <v>145</v>
      </c>
      <c r="C385" s="115" t="s">
        <v>0</v>
      </c>
      <c r="D385" s="104">
        <v>40</v>
      </c>
      <c r="E385" s="56">
        <v>120</v>
      </c>
      <c r="F385" s="104">
        <v>90</v>
      </c>
      <c r="G385" s="107"/>
      <c r="H385" s="107"/>
      <c r="I385" s="107"/>
      <c r="J385" s="107"/>
      <c r="K385" s="109"/>
      <c r="L385" s="81"/>
      <c r="M385" s="109"/>
      <c r="N385" s="82"/>
      <c r="O385" s="119"/>
      <c r="P385" s="88">
        <f t="shared" si="107"/>
        <v>0</v>
      </c>
      <c r="Q385" s="88">
        <f t="shared" si="108"/>
        <v>0</v>
      </c>
      <c r="R385" s="88">
        <f t="shared" si="109"/>
        <v>0</v>
      </c>
      <c r="S385" s="88">
        <f t="shared" si="110"/>
        <v>0</v>
      </c>
    </row>
    <row r="386" spans="1:19" ht="284.25" customHeight="1">
      <c r="A386" s="43" t="s">
        <v>17</v>
      </c>
      <c r="B386" s="59" t="s">
        <v>146</v>
      </c>
      <c r="C386" s="115" t="s">
        <v>0</v>
      </c>
      <c r="D386" s="104">
        <v>40</v>
      </c>
      <c r="E386" s="56">
        <v>120</v>
      </c>
      <c r="F386" s="104">
        <v>90</v>
      </c>
      <c r="G386" s="107"/>
      <c r="H386" s="107"/>
      <c r="I386" s="107"/>
      <c r="J386" s="107"/>
      <c r="K386" s="109"/>
      <c r="L386" s="81"/>
      <c r="M386" s="109"/>
      <c r="N386" s="82"/>
      <c r="O386" s="119"/>
      <c r="P386" s="88">
        <f t="shared" si="107"/>
        <v>0</v>
      </c>
      <c r="Q386" s="88">
        <f t="shared" si="108"/>
        <v>0</v>
      </c>
      <c r="R386" s="88">
        <f t="shared" si="109"/>
        <v>0</v>
      </c>
      <c r="S386" s="88">
        <f t="shared" si="110"/>
        <v>0</v>
      </c>
    </row>
    <row r="387" spans="1:19" ht="234" customHeight="1">
      <c r="A387" s="43" t="s">
        <v>164</v>
      </c>
      <c r="B387" s="59" t="s">
        <v>147</v>
      </c>
      <c r="C387" s="115" t="s">
        <v>0</v>
      </c>
      <c r="D387" s="104">
        <v>50</v>
      </c>
      <c r="E387" s="56">
        <v>180</v>
      </c>
      <c r="F387" s="104">
        <v>90</v>
      </c>
      <c r="G387" s="107"/>
      <c r="H387" s="107"/>
      <c r="I387" s="107"/>
      <c r="J387" s="107"/>
      <c r="K387" s="109"/>
      <c r="L387" s="81"/>
      <c r="M387" s="109"/>
      <c r="N387" s="82"/>
      <c r="O387" s="119"/>
      <c r="P387" s="88">
        <f t="shared" si="107"/>
        <v>0</v>
      </c>
      <c r="Q387" s="88">
        <f t="shared" si="108"/>
        <v>0</v>
      </c>
      <c r="R387" s="88">
        <f t="shared" si="109"/>
        <v>0</v>
      </c>
      <c r="S387" s="88">
        <f t="shared" si="110"/>
        <v>0</v>
      </c>
    </row>
    <row r="388" spans="1:19" ht="264" customHeight="1">
      <c r="A388" s="43" t="s">
        <v>165</v>
      </c>
      <c r="B388" s="59" t="s">
        <v>148</v>
      </c>
      <c r="C388" s="115" t="s">
        <v>0</v>
      </c>
      <c r="D388" s="104">
        <v>50</v>
      </c>
      <c r="E388" s="56">
        <v>180</v>
      </c>
      <c r="F388" s="104">
        <v>90</v>
      </c>
      <c r="G388" s="107"/>
      <c r="H388" s="107"/>
      <c r="I388" s="107"/>
      <c r="J388" s="107"/>
      <c r="K388" s="109"/>
      <c r="L388" s="81"/>
      <c r="M388" s="109"/>
      <c r="N388" s="82"/>
      <c r="O388" s="119"/>
      <c r="P388" s="88">
        <f t="shared" si="107"/>
        <v>0</v>
      </c>
      <c r="Q388" s="88">
        <f t="shared" si="108"/>
        <v>0</v>
      </c>
      <c r="R388" s="88">
        <f t="shared" si="109"/>
        <v>0</v>
      </c>
      <c r="S388" s="88">
        <f t="shared" si="110"/>
        <v>0</v>
      </c>
    </row>
    <row r="389" spans="1:19" ht="299.25" customHeight="1">
      <c r="A389" s="43" t="s">
        <v>166</v>
      </c>
      <c r="B389" s="59" t="s">
        <v>149</v>
      </c>
      <c r="C389" s="115" t="s">
        <v>0</v>
      </c>
      <c r="D389" s="104">
        <v>50</v>
      </c>
      <c r="E389" s="56">
        <v>150</v>
      </c>
      <c r="F389" s="104">
        <v>90</v>
      </c>
      <c r="G389" s="107"/>
      <c r="H389" s="107"/>
      <c r="I389" s="107"/>
      <c r="J389" s="107"/>
      <c r="K389" s="109"/>
      <c r="L389" s="81"/>
      <c r="M389" s="109"/>
      <c r="N389" s="82"/>
      <c r="O389" s="119"/>
      <c r="P389" s="88">
        <f t="shared" si="107"/>
        <v>0</v>
      </c>
      <c r="Q389" s="88">
        <f t="shared" si="108"/>
        <v>0</v>
      </c>
      <c r="R389" s="88">
        <f t="shared" si="109"/>
        <v>0</v>
      </c>
      <c r="S389" s="88">
        <f t="shared" si="110"/>
        <v>0</v>
      </c>
    </row>
    <row r="390" spans="1:19" ht="163.5" customHeight="1">
      <c r="A390" s="43" t="s">
        <v>167</v>
      </c>
      <c r="B390" s="58" t="s">
        <v>150</v>
      </c>
      <c r="C390" s="115" t="s">
        <v>0</v>
      </c>
      <c r="D390" s="104">
        <v>50</v>
      </c>
      <c r="E390" s="56">
        <v>150</v>
      </c>
      <c r="F390" s="104">
        <v>90</v>
      </c>
      <c r="G390" s="107"/>
      <c r="H390" s="107"/>
      <c r="I390" s="107"/>
      <c r="J390" s="107"/>
      <c r="K390" s="109"/>
      <c r="L390" s="81"/>
      <c r="M390" s="109"/>
      <c r="N390" s="82"/>
      <c r="O390" s="119"/>
      <c r="P390" s="88">
        <f t="shared" si="107"/>
        <v>0</v>
      </c>
      <c r="Q390" s="88">
        <f t="shared" si="108"/>
        <v>0</v>
      </c>
      <c r="R390" s="88">
        <f t="shared" si="109"/>
        <v>0</v>
      </c>
      <c r="S390" s="88">
        <f t="shared" si="110"/>
        <v>0</v>
      </c>
    </row>
    <row r="391" spans="1:19" ht="117.75" customHeight="1" thickBot="1">
      <c r="A391" s="43" t="s">
        <v>168</v>
      </c>
      <c r="B391" s="58" t="s">
        <v>151</v>
      </c>
      <c r="C391" s="115" t="s">
        <v>0</v>
      </c>
      <c r="D391" s="104">
        <v>180</v>
      </c>
      <c r="E391" s="56">
        <v>600</v>
      </c>
      <c r="F391" s="104">
        <v>90</v>
      </c>
      <c r="G391" s="107"/>
      <c r="H391" s="107"/>
      <c r="I391" s="107"/>
      <c r="J391" s="107"/>
      <c r="K391" s="109"/>
      <c r="L391" s="81"/>
      <c r="M391" s="109"/>
      <c r="N391" s="82"/>
      <c r="O391" s="119"/>
      <c r="P391" s="88">
        <f t="shared" si="107"/>
        <v>0</v>
      </c>
      <c r="Q391" s="88">
        <f t="shared" si="108"/>
        <v>0</v>
      </c>
      <c r="R391" s="88">
        <f t="shared" si="109"/>
        <v>0</v>
      </c>
      <c r="S391" s="88">
        <f t="shared" si="110"/>
        <v>0</v>
      </c>
    </row>
    <row r="392" spans="1:19" ht="12.75" thickBot="1">
      <c r="O392" s="16" t="s">
        <v>11</v>
      </c>
      <c r="P392" s="17">
        <f>SUM(P384:P391)</f>
        <v>0</v>
      </c>
      <c r="Q392" s="17">
        <f t="shared" ref="Q392:S392" si="111">SUM(Q384:Q391)</f>
        <v>0</v>
      </c>
      <c r="R392" s="17">
        <f t="shared" si="111"/>
        <v>0</v>
      </c>
      <c r="S392" s="17">
        <f t="shared" si="111"/>
        <v>0</v>
      </c>
    </row>
    <row r="393" spans="1:19" ht="12.75" thickBot="1">
      <c r="O393" s="20"/>
    </row>
    <row r="394" spans="1:19" ht="12.75" thickBot="1">
      <c r="N394" s="130">
        <v>20</v>
      </c>
      <c r="O394" s="131"/>
      <c r="P394" s="132" t="s">
        <v>255</v>
      </c>
      <c r="Q394" s="133"/>
    </row>
    <row r="395" spans="1:19" ht="24.75" thickBot="1">
      <c r="N395" s="37" t="s">
        <v>12</v>
      </c>
      <c r="O395" s="44" t="s">
        <v>13</v>
      </c>
      <c r="P395" s="35" t="s">
        <v>8</v>
      </c>
      <c r="Q395" s="35" t="s">
        <v>9</v>
      </c>
    </row>
    <row r="396" spans="1:19" ht="12.75" thickBot="1">
      <c r="N396" s="36">
        <f>P392</f>
        <v>0</v>
      </c>
      <c r="O396" s="21">
        <f>Q392</f>
        <v>0</v>
      </c>
      <c r="P396" s="21">
        <f>R392</f>
        <v>0</v>
      </c>
      <c r="Q396" s="22">
        <f>S392</f>
        <v>0</v>
      </c>
    </row>
    <row r="401" spans="1:19">
      <c r="C401" s="126" t="s">
        <v>256</v>
      </c>
      <c r="D401" s="126"/>
      <c r="E401" s="126"/>
      <c r="F401" s="126"/>
      <c r="K401" s="127" t="s">
        <v>257</v>
      </c>
      <c r="L401" s="127"/>
      <c r="M401" s="127"/>
      <c r="N401" s="127"/>
      <c r="O401" s="127"/>
      <c r="P401" s="39"/>
      <c r="Q401" s="39"/>
      <c r="R401" s="39"/>
      <c r="S401" s="39"/>
    </row>
    <row r="402" spans="1:19" ht="36.75" thickBot="1">
      <c r="A402" s="5" t="s">
        <v>1</v>
      </c>
      <c r="B402" s="6" t="s">
        <v>2</v>
      </c>
      <c r="C402" s="111" t="s">
        <v>3</v>
      </c>
      <c r="D402" s="32" t="s">
        <v>4</v>
      </c>
      <c r="E402" s="33" t="s">
        <v>153</v>
      </c>
      <c r="F402" s="34" t="s">
        <v>7</v>
      </c>
      <c r="G402" s="5" t="s">
        <v>258</v>
      </c>
      <c r="H402" s="8" t="s">
        <v>5</v>
      </c>
      <c r="I402" s="7" t="s">
        <v>6</v>
      </c>
      <c r="J402" s="7" t="s">
        <v>156</v>
      </c>
      <c r="K402" s="66" t="s">
        <v>161</v>
      </c>
      <c r="L402" s="66" t="s">
        <v>162</v>
      </c>
      <c r="M402" s="66" t="s">
        <v>163</v>
      </c>
      <c r="N402" s="67" t="s">
        <v>154</v>
      </c>
      <c r="O402" s="66" t="s">
        <v>155</v>
      </c>
      <c r="P402" s="9" t="s">
        <v>157</v>
      </c>
      <c r="Q402" s="9" t="s">
        <v>158</v>
      </c>
      <c r="R402" s="10" t="s">
        <v>159</v>
      </c>
      <c r="S402" s="10" t="s">
        <v>160</v>
      </c>
    </row>
    <row r="403" spans="1:19" ht="15.75" customHeight="1" thickBot="1">
      <c r="A403" s="120">
        <v>21</v>
      </c>
      <c r="B403" s="128" t="s">
        <v>255</v>
      </c>
      <c r="C403" s="128"/>
      <c r="D403" s="128"/>
      <c r="E403" s="128"/>
      <c r="F403" s="128"/>
      <c r="G403" s="128"/>
      <c r="H403" s="128"/>
      <c r="I403" s="128"/>
      <c r="J403" s="128"/>
      <c r="K403" s="128"/>
      <c r="L403" s="128"/>
      <c r="M403" s="128"/>
      <c r="N403" s="128"/>
      <c r="O403" s="128"/>
      <c r="P403" s="128"/>
      <c r="Q403" s="128"/>
      <c r="R403" s="128"/>
      <c r="S403" s="129"/>
    </row>
    <row r="404" spans="1:19" ht="55.5" customHeight="1" thickBot="1">
      <c r="A404" s="95" t="s">
        <v>10</v>
      </c>
      <c r="B404" s="121" t="s">
        <v>253</v>
      </c>
      <c r="C404" s="114" t="s">
        <v>33</v>
      </c>
      <c r="D404" s="104">
        <v>5</v>
      </c>
      <c r="E404" s="61">
        <v>10</v>
      </c>
      <c r="F404" s="104">
        <v>10</v>
      </c>
      <c r="G404" s="90"/>
      <c r="H404" s="90"/>
      <c r="I404" s="90"/>
      <c r="J404" s="90"/>
      <c r="K404" s="99"/>
      <c r="L404" s="85"/>
      <c r="M404" s="109"/>
      <c r="N404" s="86"/>
      <c r="O404" s="119"/>
      <c r="P404" s="88">
        <f t="shared" ref="P404" si="112">ROUND(L404*N404,2)</f>
        <v>0</v>
      </c>
      <c r="Q404" s="88">
        <f t="shared" ref="Q404" si="113">ROUND(P404+P404*O404,2)</f>
        <v>0</v>
      </c>
      <c r="R404" s="88">
        <f t="shared" ref="R404" si="114">ROUND(M404*N404,2)</f>
        <v>0</v>
      </c>
      <c r="S404" s="88">
        <f t="shared" ref="S404" si="115">ROUND(R404+R404*O404,2)</f>
        <v>0</v>
      </c>
    </row>
    <row r="405" spans="1:19" ht="12.75" thickBot="1">
      <c r="O405" s="16" t="s">
        <v>11</v>
      </c>
      <c r="P405" s="17">
        <f>SUM(P404)</f>
        <v>0</v>
      </c>
      <c r="Q405" s="17">
        <f t="shared" ref="Q405:S405" si="116">SUM(Q404)</f>
        <v>0</v>
      </c>
      <c r="R405" s="17">
        <f t="shared" si="116"/>
        <v>0</v>
      </c>
      <c r="S405" s="17">
        <f t="shared" si="116"/>
        <v>0</v>
      </c>
    </row>
    <row r="406" spans="1:19" ht="12.75" thickBot="1">
      <c r="O406" s="20"/>
    </row>
    <row r="407" spans="1:19" ht="12.75" thickBot="1">
      <c r="N407" s="130">
        <v>21</v>
      </c>
      <c r="O407" s="131"/>
      <c r="P407" s="132" t="s">
        <v>255</v>
      </c>
      <c r="Q407" s="133"/>
    </row>
    <row r="408" spans="1:19" ht="24.75" thickBot="1">
      <c r="N408" s="37" t="s">
        <v>12</v>
      </c>
      <c r="O408" s="44" t="s">
        <v>13</v>
      </c>
      <c r="P408" s="35" t="s">
        <v>8</v>
      </c>
      <c r="Q408" s="35" t="s">
        <v>9</v>
      </c>
    </row>
    <row r="409" spans="1:19" ht="12.75" thickBot="1">
      <c r="N409" s="36">
        <f>P405</f>
        <v>0</v>
      </c>
      <c r="O409" s="21">
        <f>Q405</f>
        <v>0</v>
      </c>
      <c r="P409" s="21">
        <f>R405</f>
        <v>0</v>
      </c>
      <c r="Q409" s="22">
        <f>S405</f>
        <v>0</v>
      </c>
    </row>
  </sheetData>
  <mergeCells count="250">
    <mergeCell ref="N374:O374"/>
    <mergeCell ref="P374:Q374"/>
    <mergeCell ref="N394:O394"/>
    <mergeCell ref="P394:Q394"/>
    <mergeCell ref="N407:O407"/>
    <mergeCell ref="P407:Q407"/>
    <mergeCell ref="K381:O381"/>
    <mergeCell ref="B383:S383"/>
    <mergeCell ref="C401:F401"/>
    <mergeCell ref="K401:O401"/>
    <mergeCell ref="B403:S403"/>
    <mergeCell ref="C381:F381"/>
    <mergeCell ref="N202:O202"/>
    <mergeCell ref="P202:Q202"/>
    <mergeCell ref="N221:O221"/>
    <mergeCell ref="P221:Q221"/>
    <mergeCell ref="N234:O234"/>
    <mergeCell ref="P234:Q234"/>
    <mergeCell ref="N248:O248"/>
    <mergeCell ref="P248:Q248"/>
    <mergeCell ref="N261:O261"/>
    <mergeCell ref="P261:Q261"/>
    <mergeCell ref="K241:O241"/>
    <mergeCell ref="B243:S243"/>
    <mergeCell ref="C255:F255"/>
    <mergeCell ref="K255:O255"/>
    <mergeCell ref="B257:S257"/>
    <mergeCell ref="L195:L199"/>
    <mergeCell ref="C188:C194"/>
    <mergeCell ref="N8:O8"/>
    <mergeCell ref="P8:Q8"/>
    <mergeCell ref="N21:O21"/>
    <mergeCell ref="P21:Q21"/>
    <mergeCell ref="N35:O35"/>
    <mergeCell ref="P35:Q35"/>
    <mergeCell ref="N49:O49"/>
    <mergeCell ref="P49:Q49"/>
    <mergeCell ref="N68:O68"/>
    <mergeCell ref="P68:Q68"/>
    <mergeCell ref="N83:O83"/>
    <mergeCell ref="P83:Q83"/>
    <mergeCell ref="N96:O96"/>
    <mergeCell ref="P96:Q96"/>
    <mergeCell ref="N108:O108"/>
    <mergeCell ref="P108:Q108"/>
    <mergeCell ref="N122:O122"/>
    <mergeCell ref="P122:Q122"/>
    <mergeCell ref="N139:O139"/>
    <mergeCell ref="P139:Q139"/>
    <mergeCell ref="N152:O152"/>
    <mergeCell ref="P152:Q152"/>
    <mergeCell ref="M195:M199"/>
    <mergeCell ref="N195:N199"/>
    <mergeCell ref="O195:O199"/>
    <mergeCell ref="P195:P199"/>
    <mergeCell ref="M188:M194"/>
    <mergeCell ref="N188:N194"/>
    <mergeCell ref="O188:O194"/>
    <mergeCell ref="L188:L194"/>
    <mergeCell ref="D188:D194"/>
    <mergeCell ref="E188:E194"/>
    <mergeCell ref="F188:F194"/>
    <mergeCell ref="G188:G194"/>
    <mergeCell ref="H188:H194"/>
    <mergeCell ref="I188:I194"/>
    <mergeCell ref="J188:J194"/>
    <mergeCell ref="K188:K194"/>
    <mergeCell ref="D195:D199"/>
    <mergeCell ref="E195:E199"/>
    <mergeCell ref="F195:F199"/>
    <mergeCell ref="G195:G199"/>
    <mergeCell ref="H195:H199"/>
    <mergeCell ref="I195:I199"/>
    <mergeCell ref="J195:J199"/>
    <mergeCell ref="K195:K199"/>
    <mergeCell ref="Q195:Q199"/>
    <mergeCell ref="R195:R199"/>
    <mergeCell ref="S195:S199"/>
    <mergeCell ref="N183:N187"/>
    <mergeCell ref="P188:P194"/>
    <mergeCell ref="Q188:Q194"/>
    <mergeCell ref="O183:O187"/>
    <mergeCell ref="P183:P187"/>
    <mergeCell ref="Q183:Q187"/>
    <mergeCell ref="R183:R187"/>
    <mergeCell ref="S183:S187"/>
    <mergeCell ref="R188:R194"/>
    <mergeCell ref="S188:S194"/>
    <mergeCell ref="M162:M182"/>
    <mergeCell ref="R134:R135"/>
    <mergeCell ref="B151:F151"/>
    <mergeCell ref="M134:M135"/>
    <mergeCell ref="N134:N135"/>
    <mergeCell ref="O134:O135"/>
    <mergeCell ref="P134:P135"/>
    <mergeCell ref="Q134:Q135"/>
    <mergeCell ref="L183:L187"/>
    <mergeCell ref="M183:M187"/>
    <mergeCell ref="J183:J187"/>
    <mergeCell ref="K183:K187"/>
    <mergeCell ref="J162:J182"/>
    <mergeCell ref="K162:K182"/>
    <mergeCell ref="L162:L182"/>
    <mergeCell ref="A134:A135"/>
    <mergeCell ref="C134:C135"/>
    <mergeCell ref="D134:D135"/>
    <mergeCell ref="E134:E135"/>
    <mergeCell ref="F134:F135"/>
    <mergeCell ref="G134:G135"/>
    <mergeCell ref="A162:A182"/>
    <mergeCell ref="C162:C182"/>
    <mergeCell ref="S134:S135"/>
    <mergeCell ref="H134:H135"/>
    <mergeCell ref="I134:I135"/>
    <mergeCell ref="J134:J135"/>
    <mergeCell ref="K134:K135"/>
    <mergeCell ref="L134:L135"/>
    <mergeCell ref="D162:D182"/>
    <mergeCell ref="S162:S182"/>
    <mergeCell ref="E162:E182"/>
    <mergeCell ref="F162:F182"/>
    <mergeCell ref="G162:G182"/>
    <mergeCell ref="H162:H182"/>
    <mergeCell ref="N162:N182"/>
    <mergeCell ref="O162:O182"/>
    <mergeCell ref="P162:P182"/>
    <mergeCell ref="Q162:Q182"/>
    <mergeCell ref="O132:O133"/>
    <mergeCell ref="P132:P133"/>
    <mergeCell ref="Q132:Q133"/>
    <mergeCell ref="R132:R133"/>
    <mergeCell ref="S132:S133"/>
    <mergeCell ref="A132:A133"/>
    <mergeCell ref="C132:C133"/>
    <mergeCell ref="D132:D133"/>
    <mergeCell ref="E132:E133"/>
    <mergeCell ref="F132:F133"/>
    <mergeCell ref="G132:G133"/>
    <mergeCell ref="H132:H133"/>
    <mergeCell ref="I132:I133"/>
    <mergeCell ref="J132:J133"/>
    <mergeCell ref="K132:K133"/>
    <mergeCell ref="L132:L133"/>
    <mergeCell ref="M132:M133"/>
    <mergeCell ref="N132:N133"/>
    <mergeCell ref="A183:A187"/>
    <mergeCell ref="A188:A194"/>
    <mergeCell ref="A195:A199"/>
    <mergeCell ref="C183:C187"/>
    <mergeCell ref="D183:D187"/>
    <mergeCell ref="E183:E187"/>
    <mergeCell ref="F183:F187"/>
    <mergeCell ref="G183:G187"/>
    <mergeCell ref="H183:H187"/>
    <mergeCell ref="C195:C199"/>
    <mergeCell ref="A292:A293"/>
    <mergeCell ref="L292:L293"/>
    <mergeCell ref="M292:M293"/>
    <mergeCell ref="N292:N293"/>
    <mergeCell ref="O292:O293"/>
    <mergeCell ref="A290:A291"/>
    <mergeCell ref="C290:C291"/>
    <mergeCell ref="D290:D291"/>
    <mergeCell ref="E290:E291"/>
    <mergeCell ref="F290:F291"/>
    <mergeCell ref="G290:G291"/>
    <mergeCell ref="H290:H291"/>
    <mergeCell ref="I290:I291"/>
    <mergeCell ref="J290:J291"/>
    <mergeCell ref="K290:K291"/>
    <mergeCell ref="L290:L291"/>
    <mergeCell ref="M290:M291"/>
    <mergeCell ref="N290:N291"/>
    <mergeCell ref="O290:O291"/>
    <mergeCell ref="B104:S104"/>
    <mergeCell ref="C115:F115"/>
    <mergeCell ref="K115:O115"/>
    <mergeCell ref="B117:S117"/>
    <mergeCell ref="C129:F129"/>
    <mergeCell ref="P292:P293"/>
    <mergeCell ref="Q292:Q293"/>
    <mergeCell ref="R292:R293"/>
    <mergeCell ref="S292:S293"/>
    <mergeCell ref="C292:C293"/>
    <mergeCell ref="D292:D293"/>
    <mergeCell ref="E292:E293"/>
    <mergeCell ref="F292:F293"/>
    <mergeCell ref="G292:G293"/>
    <mergeCell ref="H292:H293"/>
    <mergeCell ref="I292:I293"/>
    <mergeCell ref="J292:J293"/>
    <mergeCell ref="K292:K293"/>
    <mergeCell ref="P290:P291"/>
    <mergeCell ref="Q290:Q291"/>
    <mergeCell ref="R290:R291"/>
    <mergeCell ref="S290:S291"/>
    <mergeCell ref="I183:I187"/>
    <mergeCell ref="R162:R182"/>
    <mergeCell ref="C228:F228"/>
    <mergeCell ref="K228:O228"/>
    <mergeCell ref="B230:S230"/>
    <mergeCell ref="C241:F241"/>
    <mergeCell ref="C304:F304"/>
    <mergeCell ref="K304:O304"/>
    <mergeCell ref="B306:S306"/>
    <mergeCell ref="C90:F90"/>
    <mergeCell ref="K90:O90"/>
    <mergeCell ref="B92:S92"/>
    <mergeCell ref="C102:F102"/>
    <mergeCell ref="K102:O102"/>
    <mergeCell ref="K129:O129"/>
    <mergeCell ref="B131:S131"/>
    <mergeCell ref="C146:F146"/>
    <mergeCell ref="K146:O146"/>
    <mergeCell ref="B148:S148"/>
    <mergeCell ref="C159:F159"/>
    <mergeCell ref="K159:O159"/>
    <mergeCell ref="B161:S161"/>
    <mergeCell ref="C209:F209"/>
    <mergeCell ref="K209:O209"/>
    <mergeCell ref="B211:S211"/>
    <mergeCell ref="I162:I182"/>
    <mergeCell ref="C268:F268"/>
    <mergeCell ref="K268:O268"/>
    <mergeCell ref="B270:S270"/>
    <mergeCell ref="C287:F287"/>
    <mergeCell ref="K287:O287"/>
    <mergeCell ref="B289:S289"/>
    <mergeCell ref="N280:O280"/>
    <mergeCell ref="P280:Q280"/>
    <mergeCell ref="N297:O297"/>
    <mergeCell ref="P297:Q297"/>
    <mergeCell ref="C42:F42"/>
    <mergeCell ref="K42:O42"/>
    <mergeCell ref="B44:S44"/>
    <mergeCell ref="C56:F56"/>
    <mergeCell ref="K56:O56"/>
    <mergeCell ref="B58:S58"/>
    <mergeCell ref="C75:F75"/>
    <mergeCell ref="K75:O75"/>
    <mergeCell ref="B77:S77"/>
    <mergeCell ref="C1:F1"/>
    <mergeCell ref="K1:O1"/>
    <mergeCell ref="B3:S3"/>
    <mergeCell ref="C15:F15"/>
    <mergeCell ref="K15:O15"/>
    <mergeCell ref="B17:S17"/>
    <mergeCell ref="C28:F28"/>
    <mergeCell ref="K28:O28"/>
    <mergeCell ref="B30:S30"/>
  </mergeCells>
  <phoneticPr fontId="8" type="noConversion"/>
  <pageMargins left="0.23622047244094491" right="0.23622047244094491" top="0.74803149606299213" bottom="0.74803149606299213" header="0.31496062992125984" footer="0.31496062992125984"/>
  <pageSetup paperSize="9" scale="44" fitToHeight="0" orientation="landscape" r:id="rId1"/>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2024-09-26T09:57:15Z</dcterms:modified>
</cp:coreProperties>
</file>