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MS7\user\jstachera\Desktop\"/>
    </mc:Choice>
  </mc:AlternateContent>
  <xr:revisionPtr revIDLastSave="0" documentId="14_{98E8BD23-F31A-45E4-B447-777A6EFE5C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ycja ewidencji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5" l="1"/>
  <c r="I66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66" i="5"/>
  <c r="E69" i="5"/>
  <c r="E72" i="5"/>
  <c r="E73" i="5"/>
  <c r="E74" i="5"/>
  <c r="E75" i="5"/>
  <c r="E76" i="5"/>
  <c r="E77" i="5"/>
  <c r="E78" i="5"/>
  <c r="E79" i="5"/>
  <c r="E80" i="5"/>
  <c r="E112" i="5"/>
  <c r="E113" i="5"/>
  <c r="E114" i="5"/>
  <c r="E115" i="5"/>
  <c r="E116" i="5"/>
  <c r="E117" i="5"/>
  <c r="E118" i="5"/>
  <c r="E119" i="5"/>
  <c r="E120" i="5"/>
  <c r="E121" i="5"/>
  <c r="E122" i="5"/>
  <c r="E144" i="5"/>
  <c r="E145" i="5"/>
  <c r="E146" i="5"/>
  <c r="E147" i="5"/>
  <c r="E148" i="5"/>
  <c r="E149" i="5"/>
  <c r="E150" i="5"/>
  <c r="E151" i="5"/>
  <c r="E152" i="5"/>
  <c r="E153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20" i="5"/>
  <c r="E221" i="5"/>
  <c r="E222" i="5"/>
  <c r="E223" i="5"/>
  <c r="E224" i="5"/>
  <c r="E225" i="5"/>
  <c r="E226" i="5"/>
  <c r="E227" i="5"/>
  <c r="E228" i="5"/>
  <c r="E229" i="5"/>
  <c r="I15" i="5"/>
  <c r="I188" i="5"/>
  <c r="I173" i="5"/>
  <c r="I167" i="5"/>
  <c r="I163" i="5"/>
  <c r="I159" i="5"/>
  <c r="I156" i="5"/>
  <c r="I134" i="5"/>
  <c r="I136" i="5"/>
  <c r="I137" i="5"/>
  <c r="I143" i="5"/>
  <c r="I62" i="5"/>
  <c r="I59" i="5"/>
  <c r="I56" i="5"/>
  <c r="I39" i="5"/>
  <c r="I230" i="5" l="1"/>
</calcChain>
</file>

<file path=xl/sharedStrings.xml><?xml version="1.0" encoding="utf-8"?>
<sst xmlns="http://schemas.openxmlformats.org/spreadsheetml/2006/main" count="1860" uniqueCount="778">
  <si>
    <t>Miejscowość</t>
  </si>
  <si>
    <t>G000001</t>
  </si>
  <si>
    <t>106991 D</t>
  </si>
  <si>
    <t/>
  </si>
  <si>
    <t>G000002</t>
  </si>
  <si>
    <t>106992 D</t>
  </si>
  <si>
    <t>G000003</t>
  </si>
  <si>
    <t>106993 D</t>
  </si>
  <si>
    <t>G000004</t>
  </si>
  <si>
    <t>106994 D</t>
  </si>
  <si>
    <t>G000005</t>
  </si>
  <si>
    <t>106995 D</t>
  </si>
  <si>
    <t>G000006</t>
  </si>
  <si>
    <t>106996 D</t>
  </si>
  <si>
    <t>G000007</t>
  </si>
  <si>
    <t>106997 D</t>
  </si>
  <si>
    <t>G000008</t>
  </si>
  <si>
    <t>106998 D</t>
  </si>
  <si>
    <t>G000009</t>
  </si>
  <si>
    <t>106999 D</t>
  </si>
  <si>
    <t>G000010</t>
  </si>
  <si>
    <t>107000 D</t>
  </si>
  <si>
    <t>G000011</t>
  </si>
  <si>
    <t>107001 D</t>
  </si>
  <si>
    <t>G000012</t>
  </si>
  <si>
    <t>107002 D</t>
  </si>
  <si>
    <t>G000013</t>
  </si>
  <si>
    <t>107003 D</t>
  </si>
  <si>
    <t>G000014</t>
  </si>
  <si>
    <t>107004 D</t>
  </si>
  <si>
    <t>G000015</t>
  </si>
  <si>
    <t>107005 D</t>
  </si>
  <si>
    <t>G000016</t>
  </si>
  <si>
    <t>107006 D</t>
  </si>
  <si>
    <t>G000017</t>
  </si>
  <si>
    <t>107007 D</t>
  </si>
  <si>
    <t>G000018</t>
  </si>
  <si>
    <t>107008 D</t>
  </si>
  <si>
    <t>G000019</t>
  </si>
  <si>
    <t>G000020</t>
  </si>
  <si>
    <t>107010 D</t>
  </si>
  <si>
    <t>G000021</t>
  </si>
  <si>
    <t>107011 D</t>
  </si>
  <si>
    <t>G000022</t>
  </si>
  <si>
    <t>107012 D</t>
  </si>
  <si>
    <t>G000023</t>
  </si>
  <si>
    <t>107013 D</t>
  </si>
  <si>
    <t>G000024</t>
  </si>
  <si>
    <t>107014 D</t>
  </si>
  <si>
    <t>G000025</t>
  </si>
  <si>
    <t>107015 D</t>
  </si>
  <si>
    <t>G000026</t>
  </si>
  <si>
    <t>107016 D</t>
  </si>
  <si>
    <t>G000027</t>
  </si>
  <si>
    <t>107017 D</t>
  </si>
  <si>
    <t>G000028</t>
  </si>
  <si>
    <t>107018 D</t>
  </si>
  <si>
    <t>G000029</t>
  </si>
  <si>
    <t>107019 D</t>
  </si>
  <si>
    <t>G000030</t>
  </si>
  <si>
    <t>107020 D</t>
  </si>
  <si>
    <t>G000031</t>
  </si>
  <si>
    <t>107021 D</t>
  </si>
  <si>
    <t>G000032</t>
  </si>
  <si>
    <t>107022 D</t>
  </si>
  <si>
    <t>G000033</t>
  </si>
  <si>
    <t>107023 D</t>
  </si>
  <si>
    <t>G000034</t>
  </si>
  <si>
    <t>G000035</t>
  </si>
  <si>
    <t>G000036</t>
  </si>
  <si>
    <t>107026 D</t>
  </si>
  <si>
    <t>G000037</t>
  </si>
  <si>
    <t>107027 D</t>
  </si>
  <si>
    <t>G000038</t>
  </si>
  <si>
    <t>107028 D</t>
  </si>
  <si>
    <t>G000039</t>
  </si>
  <si>
    <t>107029 D</t>
  </si>
  <si>
    <t>G000040</t>
  </si>
  <si>
    <t>107030 D</t>
  </si>
  <si>
    <t>G000041</t>
  </si>
  <si>
    <t>107031 D</t>
  </si>
  <si>
    <t>G000042</t>
  </si>
  <si>
    <t>107032 D</t>
  </si>
  <si>
    <t>G000043</t>
  </si>
  <si>
    <t>107033 D</t>
  </si>
  <si>
    <t>G000044</t>
  </si>
  <si>
    <t>107034 D</t>
  </si>
  <si>
    <t>G000045</t>
  </si>
  <si>
    <t>107035 D</t>
  </si>
  <si>
    <t>G000046</t>
  </si>
  <si>
    <t>107036 D</t>
  </si>
  <si>
    <t>G000047</t>
  </si>
  <si>
    <t>107037 D</t>
  </si>
  <si>
    <t>G000048</t>
  </si>
  <si>
    <t>107038 D</t>
  </si>
  <si>
    <t>G000049</t>
  </si>
  <si>
    <t>107039 D</t>
  </si>
  <si>
    <t>G000050</t>
  </si>
  <si>
    <t>107040 D</t>
  </si>
  <si>
    <t>G000051</t>
  </si>
  <si>
    <t>107041 D</t>
  </si>
  <si>
    <t>B.D.</t>
  </si>
  <si>
    <t>G000059</t>
  </si>
  <si>
    <t>G000060</t>
  </si>
  <si>
    <t>G000061</t>
  </si>
  <si>
    <t>G000062</t>
  </si>
  <si>
    <t>B.D</t>
  </si>
  <si>
    <t>G000064</t>
  </si>
  <si>
    <t>G000066</t>
  </si>
  <si>
    <t>G000067</t>
  </si>
  <si>
    <t>G000068</t>
  </si>
  <si>
    <t>G000069</t>
  </si>
  <si>
    <t>G000070</t>
  </si>
  <si>
    <t>G000071</t>
  </si>
  <si>
    <t>G000072</t>
  </si>
  <si>
    <t>G000073</t>
  </si>
  <si>
    <t>AKTUALIZACJA EWIDENCJI DRÓG GMINNYCH NA OBSZARZE GMINY SIECHNICE</t>
  </si>
  <si>
    <t>Rodzaj drogi</t>
  </si>
  <si>
    <t>Uchwała nadająca rodzaj drogi</t>
  </si>
  <si>
    <t>Klasa drogi</t>
  </si>
  <si>
    <t>Długość</t>
  </si>
  <si>
    <t>Lp.</t>
  </si>
  <si>
    <t>Odcinek drogi/ nazwa ulicy</t>
  </si>
  <si>
    <t>km</t>
  </si>
  <si>
    <t>RADWANICE</t>
  </si>
  <si>
    <t xml:space="preserve">publiczna </t>
  </si>
  <si>
    <t>IV/35/02 z 20.12.2002 V/26/07 z 25.01.2007</t>
  </si>
  <si>
    <t>brak</t>
  </si>
  <si>
    <t xml:space="preserve"> KOTOWICE - SIECHNICE</t>
  </si>
  <si>
    <t>L/442/02 z 10.10.2002</t>
  </si>
  <si>
    <t xml:space="preserve"> MOKRY DWÓR - RADWANICE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</si>
  <si>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</si>
  <si>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</si>
  <si>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</si>
  <si>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</si>
  <si>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</si>
  <si>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</si>
  <si>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</si>
  <si>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Kolumna32</t>
  </si>
  <si>
    <t xml:space="preserve"> PRAWOCIN - SULIMÓW</t>
  </si>
  <si>
    <t xml:space="preserve"> ŚW. KATARZYNA - ZĘBICE</t>
  </si>
  <si>
    <t xml:space="preserve"> BOGUSŁAWICE - ŁUKASZOWICE</t>
  </si>
  <si>
    <t xml:space="preserve"> ZĘBICE - SULIMÓW</t>
  </si>
  <si>
    <t xml:space="preserve"> RYNAKOWICE</t>
  </si>
  <si>
    <t xml:space="preserve"> SZOSTAKOWICE - ŚW. KATARZYNA</t>
  </si>
  <si>
    <t xml:space="preserve"> BOGUSŁAWICE - MNICHOWICE</t>
  </si>
  <si>
    <t xml:space="preserve"> MNICHOWICE - OZORZYCE</t>
  </si>
  <si>
    <t xml:space="preserve"> BIESTRZYKÓW - SUCHY DWÓR</t>
  </si>
  <si>
    <t xml:space="preserve"> SIECHNICE - TRESTNO</t>
  </si>
  <si>
    <t xml:space="preserve"> DUROK</t>
  </si>
  <si>
    <t xml:space="preserve"> IWINY - ZACHARZYCE</t>
  </si>
  <si>
    <t xml:space="preserve"> OZORZYCE - ŁUKASZOWICE</t>
  </si>
  <si>
    <t>SIECHNICE</t>
  </si>
  <si>
    <t xml:space="preserve"> UL.KOŚCIUSZKI TADEUSZA</t>
  </si>
  <si>
    <t xml:space="preserve"> UL.KOLEJOWA</t>
  </si>
  <si>
    <t xml:space="preserve"> UL.SZKOLNA</t>
  </si>
  <si>
    <t xml:space="preserve"> UL.FABRYCZNA</t>
  </si>
  <si>
    <t xml:space="preserve"> UL.ENERGETYCZNA</t>
  </si>
  <si>
    <t xml:space="preserve"> UL.1 MAJA</t>
  </si>
  <si>
    <t xml:space="preserve"> UL.KOŚCIELNA</t>
  </si>
  <si>
    <t xml:space="preserve"> UL.WIOSENNA</t>
  </si>
  <si>
    <t xml:space="preserve"> UL.LWOWSKA</t>
  </si>
  <si>
    <t xml:space="preserve"> UL.PRAWOCIŃSKA</t>
  </si>
  <si>
    <t xml:space="preserve"> UL.ZACISZE</t>
  </si>
  <si>
    <t xml:space="preserve"> UL.KWIATOWA</t>
  </si>
  <si>
    <t xml:space="preserve"> UL.JARZĘBINOWA</t>
  </si>
  <si>
    <t xml:space="preserve"> UL.SŁONECZNA</t>
  </si>
  <si>
    <t xml:space="preserve"> UL.CIEPŁOWNICZA</t>
  </si>
  <si>
    <t>107024 D</t>
  </si>
  <si>
    <t>107025 D</t>
  </si>
  <si>
    <t xml:space="preserve"> UL.OSIEDLOWA</t>
  </si>
  <si>
    <t xml:space="preserve"> UL.POLNA</t>
  </si>
  <si>
    <t xml:space="preserve"> UL.OGRODNICZA</t>
  </si>
  <si>
    <t xml:space="preserve"> UL.CICHA</t>
  </si>
  <si>
    <t xml:space="preserve"> UL.MODRZEJOWA</t>
  </si>
  <si>
    <t xml:space="preserve"> UL.KLONOWA</t>
  </si>
  <si>
    <t xml:space="preserve"> UL.KASZTANOWA</t>
  </si>
  <si>
    <t xml:space="preserve"> UL.HENRYKA III</t>
  </si>
  <si>
    <t xml:space="preserve"> UL.CMENTARNA</t>
  </si>
  <si>
    <t xml:space="preserve"> UL.JESIONOWA</t>
  </si>
  <si>
    <t xml:space="preserve"> UL.WILEŃSKA</t>
  </si>
  <si>
    <t xml:space="preserve"> UL.ŚW KRZYŻA</t>
  </si>
  <si>
    <t xml:space="preserve"> UL.ZACHODNIA</t>
  </si>
  <si>
    <t xml:space="preserve"> UL.STAWOWA</t>
  </si>
  <si>
    <t xml:space="preserve"> UL.MIESZCZAŃSKA</t>
  </si>
  <si>
    <t>D</t>
  </si>
  <si>
    <t>XXIX/217/16 z 22.09.2016</t>
  </si>
  <si>
    <t xml:space="preserve"> UL.RÓŻANA</t>
  </si>
  <si>
    <t xml:space="preserve"> UL.TUWIMA JULIANA</t>
  </si>
  <si>
    <t xml:space="preserve"> UL.WŁOŚCIAŃSKA</t>
  </si>
  <si>
    <t xml:space="preserve"> UL.ZIELONA</t>
  </si>
  <si>
    <t xml:space="preserve"> UL.ZIEMSKA</t>
  </si>
  <si>
    <t>ŚW. KATARZYNA</t>
  </si>
  <si>
    <t xml:space="preserve"> UL.AGRESTOWA</t>
  </si>
  <si>
    <t>UL.BRZOSKWINIOWA</t>
  </si>
  <si>
    <t xml:space="preserve"> UL.JABŁECZNA</t>
  </si>
  <si>
    <t xml:space="preserve"> UL.JASTRZĘBIA</t>
  </si>
  <si>
    <t>XII/107/11 z 27.10.2011 XXIX/217/16 z 22.09.2016</t>
  </si>
  <si>
    <t xml:space="preserve"> UL.KALINOWA</t>
  </si>
  <si>
    <t xml:space="preserve"> UL.LESZCZYNOWA</t>
  </si>
  <si>
    <t xml:space="preserve"> UL.MALINOWA</t>
  </si>
  <si>
    <t xml:space="preserve"> UL.MORELOWA</t>
  </si>
  <si>
    <t>symbol</t>
  </si>
  <si>
    <t>66/7, 95/16, 65/21, 65/26, 65/31, 64/2, cz. 63/24</t>
  </si>
  <si>
    <t>cz. 652, 158/13</t>
  </si>
  <si>
    <t>542/167, 542/166</t>
  </si>
  <si>
    <t>L</t>
  </si>
  <si>
    <t>144/17, 144/13, 145/8, 150/7, 149/3, 148/2, 144/25, 144/19, 153/2, 147/4, 143/2</t>
  </si>
  <si>
    <t>Publiczna/ Wew.</t>
  </si>
  <si>
    <t>numer</t>
  </si>
  <si>
    <t>66/11, 66/5, cz. 607/1</t>
  </si>
  <si>
    <t>G000052</t>
  </si>
  <si>
    <t xml:space="preserve"> UL.CHABROWA</t>
  </si>
  <si>
    <t>G000053</t>
  </si>
  <si>
    <t xml:space="preserve"> UL.FLORIANA</t>
  </si>
  <si>
    <t xml:space="preserve"> UL.GRABSKIEGO WŁADYSŁAWA</t>
  </si>
  <si>
    <t>XLI/333/17 z 21.09.2017</t>
  </si>
  <si>
    <t>G000055</t>
  </si>
  <si>
    <t xml:space="preserve"> UL.GRANICZNA</t>
  </si>
  <si>
    <t>G000056</t>
  </si>
  <si>
    <t xml:space="preserve"> UL.IGNACEGO KRASZEWSKIEGO </t>
  </si>
  <si>
    <t>G000057</t>
  </si>
  <si>
    <t xml:space="preserve"> UL.LEMA STANISŁAWA</t>
  </si>
  <si>
    <t>G000058</t>
  </si>
  <si>
    <t xml:space="preserve"> UL.LETNIA</t>
  </si>
  <si>
    <t>cz. 764/23</t>
  </si>
  <si>
    <t>542/172, cz. 542/173</t>
  </si>
  <si>
    <t>542/164, 542/165</t>
  </si>
  <si>
    <t>cz. 63/24</t>
  </si>
  <si>
    <t>741, 740, 742/1, 111/40, 106/16, 108/18, 738/2, 105/20, 738/2, 739, 776/6, 102/11, 102/8,102/5, 738/1</t>
  </si>
  <si>
    <t>345/1, 344/3, 343/1, 341/5, 341/7, 339/2, 338/9, 338/7, 346/8, 344/11, 342/2</t>
  </si>
  <si>
    <t>111/33, cz. 111/17</t>
  </si>
  <si>
    <t>619, 5/7, 5/9, 47/1, 48/1, 49/1, 50/1, 51/3, 51/5, 52/1, 53/1, 173/1, 194/1, 194/2, 601, 603/1, 604/2, 605/1</t>
  </si>
  <si>
    <t>281/7</t>
  </si>
  <si>
    <t>645/2</t>
  </si>
  <si>
    <t>KS. STANISŁAWA DANIECKIEGO</t>
  </si>
  <si>
    <t xml:space="preserve">L/442/02 z 10.10.2002 </t>
  </si>
  <si>
    <t xml:space="preserve">549/91, 549/197, 549/206, 585/4, 549/162, 591/1, cz. 585/1, </t>
  </si>
  <si>
    <t>545/13</t>
  </si>
  <si>
    <t>111/16</t>
  </si>
  <si>
    <t>545/20</t>
  </si>
  <si>
    <t>545/125, 545/153, 545/157, 545/114, cz. 545/129</t>
  </si>
  <si>
    <t>111/15</t>
  </si>
  <si>
    <t>688/4, 670, cz. 648</t>
  </si>
  <si>
    <t>111/17, 111/16, 111/56, 111/49, 87/13, 87/9, 87/19, 97/17, 87/15, cz.111/33, 589/1, 86/3, 85/12, 85/13, 85/15</t>
  </si>
  <si>
    <t>87/4, 111/19</t>
  </si>
  <si>
    <t>Z</t>
  </si>
  <si>
    <t>332/7</t>
  </si>
  <si>
    <t>664, 591/2, 591/1, 585/3</t>
  </si>
  <si>
    <t>584/1, 111/23</t>
  </si>
  <si>
    <t>KS. JERZEGO POPIEŁUSZKI</t>
  </si>
  <si>
    <t>334/15, 334/9</t>
  </si>
  <si>
    <t>637, 636</t>
  </si>
  <si>
    <t>281/90, 281/97, 292/8, 638, cz. 764/23, 768/5, cz. 768/6, 768/7, 768/8</t>
  </si>
  <si>
    <t>cz. 648</t>
  </si>
  <si>
    <t>95, 22/6</t>
  </si>
  <si>
    <t>1941D</t>
  </si>
  <si>
    <t>G000074</t>
  </si>
  <si>
    <t>UL.RÓŻANA</t>
  </si>
  <si>
    <t>G000075</t>
  </si>
  <si>
    <t xml:space="preserve"> UL.SADOWA</t>
  </si>
  <si>
    <t>G000076</t>
  </si>
  <si>
    <t xml:space="preserve"> UL.UROCZA</t>
  </si>
  <si>
    <t>G000077</t>
  </si>
  <si>
    <t xml:space="preserve"> UL.KRÓTKA</t>
  </si>
  <si>
    <t>G000078</t>
  </si>
  <si>
    <t>G000079</t>
  </si>
  <si>
    <t xml:space="preserve"> UL.WĄSKA</t>
  </si>
  <si>
    <t>G000080</t>
  </si>
  <si>
    <t>G000081</t>
  </si>
  <si>
    <t>G000082</t>
  </si>
  <si>
    <t xml:space="preserve"> UL.RADOSNA</t>
  </si>
  <si>
    <t>G000083</t>
  </si>
  <si>
    <t xml:space="preserve"> UL.WESOŁA</t>
  </si>
  <si>
    <t xml:space="preserve"> UL.TĘCZOWA</t>
  </si>
  <si>
    <t>G000085</t>
  </si>
  <si>
    <t xml:space="preserve"> UL.OGRODOWA</t>
  </si>
  <si>
    <t>G000086</t>
  </si>
  <si>
    <t>ŻERNIKI WROCŁAWSKIE</t>
  </si>
  <si>
    <t>G000087</t>
  </si>
  <si>
    <t>G000088</t>
  </si>
  <si>
    <t xml:space="preserve"> UL.JESIENNA</t>
  </si>
  <si>
    <t>G000089</t>
  </si>
  <si>
    <t>G000090</t>
  </si>
  <si>
    <t>G000091</t>
  </si>
  <si>
    <t>G000092</t>
  </si>
  <si>
    <t>G000093</t>
  </si>
  <si>
    <t xml:space="preserve"> UL.SOKOLA</t>
  </si>
  <si>
    <t>G000094</t>
  </si>
  <si>
    <t>G000095</t>
  </si>
  <si>
    <t>IWINY</t>
  </si>
  <si>
    <t>G000096</t>
  </si>
  <si>
    <t xml:space="preserve"> UL.FRANZA PETERA SCHUBERTA</t>
  </si>
  <si>
    <t>G000097</t>
  </si>
  <si>
    <t xml:space="preserve"> UL.ŚW. JACKA</t>
  </si>
  <si>
    <t>G000098</t>
  </si>
  <si>
    <t xml:space="preserve"> UL.JUDY TADEUSZA</t>
  </si>
  <si>
    <t xml:space="preserve"> UL.MAGNOLIOWA</t>
  </si>
  <si>
    <t>G000100</t>
  </si>
  <si>
    <t xml:space="preserve"> UL.MIODOWA</t>
  </si>
  <si>
    <t>G000101</t>
  </si>
  <si>
    <t>G000102</t>
  </si>
  <si>
    <t xml:space="preserve"> UL.POGODNA</t>
  </si>
  <si>
    <t>G000103</t>
  </si>
  <si>
    <t>G000104</t>
  </si>
  <si>
    <t xml:space="preserve"> UL.PTASIA</t>
  </si>
  <si>
    <t>G000105</t>
  </si>
  <si>
    <t xml:space="preserve"> UL.ŚW. RITY</t>
  </si>
  <si>
    <t>G000106</t>
  </si>
  <si>
    <t>G000107</t>
  </si>
  <si>
    <t>UL.WIOSENNA</t>
  </si>
  <si>
    <t>G000108</t>
  </si>
  <si>
    <t>GROBLICE</t>
  </si>
  <si>
    <t>G000109</t>
  </si>
  <si>
    <t>G000110</t>
  </si>
  <si>
    <t>KOTOWICE</t>
  </si>
  <si>
    <t xml:space="preserve"> UL.BZOWA</t>
  </si>
  <si>
    <t>G000111</t>
  </si>
  <si>
    <t>G000112</t>
  </si>
  <si>
    <t>G000113</t>
  </si>
  <si>
    <t xml:space="preserve"> UL.LEŚNA</t>
  </si>
  <si>
    <t>G000114</t>
  </si>
  <si>
    <t>G000115</t>
  </si>
  <si>
    <t xml:space="preserve"> UL.PODWALNA</t>
  </si>
  <si>
    <t>G000117</t>
  </si>
  <si>
    <t xml:space="preserve"> UL.SŁAWNA</t>
  </si>
  <si>
    <t>G000118</t>
  </si>
  <si>
    <t>ZĘBICE</t>
  </si>
  <si>
    <t xml:space="preserve"> UL.PRUSA</t>
  </si>
  <si>
    <t>G000119</t>
  </si>
  <si>
    <t>BIESTRZYKÓW</t>
  </si>
  <si>
    <t xml:space="preserve"> UL.DĘBOWA</t>
  </si>
  <si>
    <t>G000120</t>
  </si>
  <si>
    <t>G000121</t>
  </si>
  <si>
    <t>UL.KALINOWA</t>
  </si>
  <si>
    <t>G000122</t>
  </si>
  <si>
    <t>G000123</t>
  </si>
  <si>
    <t xml:space="preserve"> UL.PARKOWA</t>
  </si>
  <si>
    <t>G000124</t>
  </si>
  <si>
    <t xml:space="preserve"> UL.WARSZTATOWA</t>
  </si>
  <si>
    <t>G000125</t>
  </si>
  <si>
    <t>G000126</t>
  </si>
  <si>
    <t>G000127</t>
  </si>
  <si>
    <t>RADOMIERZYCE</t>
  </si>
  <si>
    <t>UL.PIASKOWA</t>
  </si>
  <si>
    <t>G000128</t>
  </si>
  <si>
    <t>G000129</t>
  </si>
  <si>
    <t xml:space="preserve"> UL.WRZOSOWA</t>
  </si>
  <si>
    <t>G000130</t>
  </si>
  <si>
    <t>SMARDZÓW</t>
  </si>
  <si>
    <t>G000131</t>
  </si>
  <si>
    <t>G000132</t>
  </si>
  <si>
    <t>G000133</t>
  </si>
  <si>
    <t>G000134</t>
  </si>
  <si>
    <t>ZACHARZYCE</t>
  </si>
  <si>
    <t xml:space="preserve"> UL.AKACJOWA</t>
  </si>
  <si>
    <t>G000135</t>
  </si>
  <si>
    <t>G000136</t>
  </si>
  <si>
    <t xml:space="preserve"> UL.ORZECHOWA</t>
  </si>
  <si>
    <t>G000137</t>
  </si>
  <si>
    <t>XX/147/08 z 11.09.2008</t>
  </si>
  <si>
    <t xml:space="preserve"> UL.ODRZAŃSKA</t>
  </si>
  <si>
    <t>L000003</t>
  </si>
  <si>
    <t xml:space="preserve"> UL.BARTLA KAZIMIERZA</t>
  </si>
  <si>
    <t>L000007</t>
  </si>
  <si>
    <t xml:space="preserve"> UL.CZEREMCHOWA</t>
  </si>
  <si>
    <t xml:space="preserve"> UL.POWSTAŃCÓW ŚLĄSKICH</t>
  </si>
  <si>
    <t>L000008</t>
  </si>
  <si>
    <t xml:space="preserve"> UL.FIELDORFA EMILA</t>
  </si>
  <si>
    <t>L000011</t>
  </si>
  <si>
    <t xml:space="preserve"> UL.JANA PAWŁA II</t>
  </si>
  <si>
    <t xml:space="preserve"> UL.JAŚMINOWA</t>
  </si>
  <si>
    <t>L000016</t>
  </si>
  <si>
    <t>UL.KOCHANOWSKIEGO JANA</t>
  </si>
  <si>
    <t xml:space="preserve"> UL.KONOPNICKIEJ MARII</t>
  </si>
  <si>
    <t xml:space="preserve"> UL.KWIATKOWSKIEGO</t>
  </si>
  <si>
    <t>L000023</t>
  </si>
  <si>
    <t xml:space="preserve"> UL.MICKIEWICZA ADAMA</t>
  </si>
  <si>
    <t>L000025</t>
  </si>
  <si>
    <t xml:space="preserve"> UL.NORWIDA CYPRIANA</t>
  </si>
  <si>
    <t>UL.PIŁSUDSKIEGO JÓZEFA</t>
  </si>
  <si>
    <t>L000027</t>
  </si>
  <si>
    <t xml:space="preserve"> UL.PRUSA BOLESŁAWA</t>
  </si>
  <si>
    <t>L000028</t>
  </si>
  <si>
    <t xml:space="preserve"> UL.RATAJA MACIEJA</t>
  </si>
  <si>
    <t xml:space="preserve"> UL.REJA MIKOŁAJA</t>
  </si>
  <si>
    <t>L000031</t>
  </si>
  <si>
    <t xml:space="preserve"> UL.SIENKIEWICZA HENRYKA</t>
  </si>
  <si>
    <t>L000032</t>
  </si>
  <si>
    <t xml:space="preserve"> UL.SŁOWACKIEGO JULIUSZA</t>
  </si>
  <si>
    <t xml:space="preserve"> UL.STASZICA STANISŁAWA</t>
  </si>
  <si>
    <t>L000042</t>
  </si>
  <si>
    <t xml:space="preserve"> UL.ŻEROMSKIEGO STEFANA</t>
  </si>
  <si>
    <t>L000043</t>
  </si>
  <si>
    <t xml:space="preserve"> UL.LAWENDOWA</t>
  </si>
  <si>
    <t>L000045</t>
  </si>
  <si>
    <t>L000047</t>
  </si>
  <si>
    <t xml:space="preserve"> UL.BEMA JÓZEFA</t>
  </si>
  <si>
    <t>L000049</t>
  </si>
  <si>
    <t xml:space="preserve"> UL.BUKOWA</t>
  </si>
  <si>
    <t>L000052</t>
  </si>
  <si>
    <t xml:space="preserve"> UL.CZEREŚNIOWA</t>
  </si>
  <si>
    <t>L000057</t>
  </si>
  <si>
    <t>L000060</t>
  </si>
  <si>
    <t>L000061</t>
  </si>
  <si>
    <t>L000063</t>
  </si>
  <si>
    <t>UL.LIPOWA</t>
  </si>
  <si>
    <t>L000068</t>
  </si>
  <si>
    <t>L000070</t>
  </si>
  <si>
    <t>L000075</t>
  </si>
  <si>
    <t xml:space="preserve"> UL.RUMIANKOWA</t>
  </si>
  <si>
    <t>L000077</t>
  </si>
  <si>
    <t>L000078</t>
  </si>
  <si>
    <t xml:space="preserve"> UL.WIŚNIOWA</t>
  </si>
  <si>
    <t>L000079</t>
  </si>
  <si>
    <t xml:space="preserve"> UL.STORCZYKOWA</t>
  </si>
  <si>
    <t>L000080</t>
  </si>
  <si>
    <t xml:space="preserve"> UL.STRAŻACKA</t>
  </si>
  <si>
    <t xml:space="preserve"> UL.TOPOLOWA</t>
  </si>
  <si>
    <t>L000084</t>
  </si>
  <si>
    <t xml:space="preserve"> UL.BRONIEWSKIEGO </t>
  </si>
  <si>
    <t>L000085</t>
  </si>
  <si>
    <t>L000086</t>
  </si>
  <si>
    <t xml:space="preserve"> UL.CEDROWA</t>
  </si>
  <si>
    <t>L000088</t>
  </si>
  <si>
    <t xml:space="preserve"> UL.GAŁCZYŃSKIEGO KONSTANTEGO ILDEFONSA</t>
  </si>
  <si>
    <t>L000089</t>
  </si>
  <si>
    <t xml:space="preserve"> UL.GRAFITOWA</t>
  </si>
  <si>
    <t>L000091</t>
  </si>
  <si>
    <t xml:space="preserve"> UL.KATARZYŃSKA</t>
  </si>
  <si>
    <t>L000094</t>
  </si>
  <si>
    <t xml:space="preserve"> UL.MELIORACYJNA</t>
  </si>
  <si>
    <t>L000095</t>
  </si>
  <si>
    <t xml:space="preserve"> UL.MIEDZIANA</t>
  </si>
  <si>
    <t>L000096</t>
  </si>
  <si>
    <t>L000097</t>
  </si>
  <si>
    <t>L000098</t>
  </si>
  <si>
    <t xml:space="preserve"> UL.POPRZECZNA</t>
  </si>
  <si>
    <t>L000099</t>
  </si>
  <si>
    <t xml:space="preserve"> UL.SPACEROWA</t>
  </si>
  <si>
    <t>L000100</t>
  </si>
  <si>
    <t xml:space="preserve"> UL.SPOKOJNA</t>
  </si>
  <si>
    <t>L000101</t>
  </si>
  <si>
    <t xml:space="preserve"> UL.SREBRNA</t>
  </si>
  <si>
    <t>L000102</t>
  </si>
  <si>
    <t xml:space="preserve"> UL.STAROWIEJSKA</t>
  </si>
  <si>
    <t xml:space="preserve"> UL.SZEROKA</t>
  </si>
  <si>
    <t>L000105</t>
  </si>
  <si>
    <t xml:space="preserve"> UL.WAŁOWA</t>
  </si>
  <si>
    <t>L000107</t>
  </si>
  <si>
    <t xml:space="preserve"> UL.SKRAJNA</t>
  </si>
  <si>
    <t>L000108</t>
  </si>
  <si>
    <t xml:space="preserve"> UL.ŁĄKOWA</t>
  </si>
  <si>
    <t xml:space="preserve"> UL.PIASTOWSKA</t>
  </si>
  <si>
    <t>L000113</t>
  </si>
  <si>
    <t xml:space="preserve"> UL.LAZUROWA</t>
  </si>
  <si>
    <t xml:space="preserve"> UL.GWIAŹDZISTA</t>
  </si>
  <si>
    <t>L000118</t>
  </si>
  <si>
    <t>L000119</t>
  </si>
  <si>
    <t xml:space="preserve"> UL.SPORTOWA</t>
  </si>
  <si>
    <t>L000124</t>
  </si>
  <si>
    <t xml:space="preserve"> UL.PARAFIALNA</t>
  </si>
  <si>
    <t>L000125</t>
  </si>
  <si>
    <t>L000126</t>
  </si>
  <si>
    <t xml:space="preserve"> UL.WAŃKOWICZA</t>
  </si>
  <si>
    <t>L000128</t>
  </si>
  <si>
    <t xml:space="preserve"> UL.WYSPIAŃSKIEGO STANISŁAWA</t>
  </si>
  <si>
    <t>L000129</t>
  </si>
  <si>
    <t>L000136</t>
  </si>
  <si>
    <t>L000137</t>
  </si>
  <si>
    <t>L000141</t>
  </si>
  <si>
    <t>L000142</t>
  </si>
  <si>
    <t>L000148</t>
  </si>
  <si>
    <t>L000150</t>
  </si>
  <si>
    <t>L000153</t>
  </si>
  <si>
    <t>L000157</t>
  </si>
  <si>
    <t xml:space="preserve"> UL.WIERZBOWA</t>
  </si>
  <si>
    <t>L000158</t>
  </si>
  <si>
    <t xml:space="preserve"> UL.WROCŁAWSKA</t>
  </si>
  <si>
    <t>L000161</t>
  </si>
  <si>
    <t xml:space="preserve"> UL.ZIMOWA</t>
  </si>
  <si>
    <t xml:space="preserve"> UL.LIPOWA</t>
  </si>
  <si>
    <t>GRODZISZÓW</t>
  </si>
  <si>
    <t>P</t>
  </si>
  <si>
    <t>L i D</t>
  </si>
  <si>
    <t>grunt</t>
  </si>
  <si>
    <t>549/203, 549/204, 549/160, 549/239, 549/241, 549/237</t>
  </si>
  <si>
    <t>655, 597</t>
  </si>
  <si>
    <t>548/7, 549/150, 547/42, 549/155, 549/226, 549/199, 549/201, 549/120</t>
  </si>
  <si>
    <t xml:space="preserve">544/68, cz. 763/106, </t>
  </si>
  <si>
    <t>763/101</t>
  </si>
  <si>
    <t>cz. 763/106</t>
  </si>
  <si>
    <t xml:space="preserve">545/90, </t>
  </si>
  <si>
    <t>545/110, 545/183, 763/108, 544/70, 763/107, cz. 544/71, 544/69, cz. 544/72</t>
  </si>
  <si>
    <t>198/1</t>
  </si>
  <si>
    <t>949/7</t>
  </si>
  <si>
    <t>cz. 287/6, cz. 286/6</t>
  </si>
  <si>
    <t>932/1, 932/2</t>
  </si>
  <si>
    <t>176/4, 174/25</t>
  </si>
  <si>
    <t>cz. 171/13, cz. 172/6</t>
  </si>
  <si>
    <t>cz. 289/7, cz. 288/6</t>
  </si>
  <si>
    <t>265/1</t>
  </si>
  <si>
    <t>260/1, 259/5</t>
  </si>
  <si>
    <t>cz. 920/21, 920/60, 920/5, 920/46</t>
  </si>
  <si>
    <t>583, 586/3</t>
  </si>
  <si>
    <t>432, 369</t>
  </si>
  <si>
    <t>1027/9, 1027/11</t>
  </si>
  <si>
    <t>299/14</t>
  </si>
  <si>
    <t>283/2, 279/2, 49, 69</t>
  </si>
  <si>
    <t>V/26/07 z 25.01.2007</t>
  </si>
  <si>
    <t>XVIII/141/2015 z 17.12.2015</t>
  </si>
  <si>
    <t xml:space="preserve">XXIII/175/08 z 30.12.2008 </t>
  </si>
  <si>
    <t>IV/35/02 z 20.12.2002   XXIX/217/16 z 22.09.2016</t>
  </si>
  <si>
    <t>L/442/02 z 10.10.2002  XXIX/217/16 z 22.09.2016</t>
  </si>
  <si>
    <t>L/442/02 z 10.10.2002  XLI/333/17 z 21.09.2017</t>
  </si>
  <si>
    <t>L/442/02 z 10.10.2002 V/26/07 z 25.01.2007</t>
  </si>
  <si>
    <t>362/1</t>
  </si>
  <si>
    <t>IX/75/11 z 30.06.2011  XLI/333/17 z 21.09.2017</t>
  </si>
  <si>
    <t>nr</t>
  </si>
  <si>
    <t xml:space="preserve"> UL.BRZOZOWA</t>
  </si>
  <si>
    <t>UL.KASZTANOWA</t>
  </si>
  <si>
    <t>119/9, 119/11</t>
  </si>
  <si>
    <t xml:space="preserve">Numery działek stanowiące drogę publiczną </t>
  </si>
  <si>
    <t>IV/35/02 z 20.12.2002</t>
  </si>
  <si>
    <t xml:space="preserve">191/3, 191/4, 191/5, 525/1, cz. 525/2, </t>
  </si>
  <si>
    <t>cz. 252/2, 529</t>
  </si>
  <si>
    <t>152/21, cz. 152/18</t>
  </si>
  <si>
    <t>432/9</t>
  </si>
  <si>
    <t>216/25, 216/26, 216/20, 217/24, 217/9, 217/28, 217/27</t>
  </si>
  <si>
    <t>152/27</t>
  </si>
  <si>
    <t>cz. 152/18, 150/1, 151/1, 147/4, 147/6</t>
  </si>
  <si>
    <t>226, 254/7, 252/4, 252/6, 251/6, 253/2, 250/3, 247/1, 227/8, 242/3</t>
  </si>
  <si>
    <t>350/1, 348/10, 348/8, 347/4</t>
  </si>
  <si>
    <t>138/8, cz. 122/14, cz. 432/9</t>
  </si>
  <si>
    <t>344/2</t>
  </si>
  <si>
    <t>cz. 79</t>
  </si>
  <si>
    <t>cz. 79, 223/12, 222/5, cz.221/5, 219/20, cz. 78/12</t>
  </si>
  <si>
    <t>143/1</t>
  </si>
  <si>
    <t>317/1, 315, 318/2</t>
  </si>
  <si>
    <t>V/26/07 z 25.01.2007 L/442/02 z 10.10.2002</t>
  </si>
  <si>
    <t>86/17, 92, 90/2, 86/51</t>
  </si>
  <si>
    <t xml:space="preserve">741, cz.494/2 </t>
  </si>
  <si>
    <t>452/12, 453</t>
  </si>
  <si>
    <t>cz.448/16, cz. 450/12, 450/5</t>
  </si>
  <si>
    <t>cz. 450/12, 450/22</t>
  </si>
  <si>
    <t>XXXIX/217/16 z 22.09.2016</t>
  </si>
  <si>
    <t>139/12, 140/26, 138/8, 140/28, 139/22, 140/1, 136/18</t>
  </si>
  <si>
    <t>174, 141/11</t>
  </si>
  <si>
    <t>111, 97, 104/22, 110/9, 104/21, 106/1, 110/16, 103/9, 100/10, 95/15, 100/30, 86/25</t>
  </si>
  <si>
    <t>132/14</t>
  </si>
  <si>
    <t>133, 132/16, 141/12</t>
  </si>
  <si>
    <t>134, 136/18, 138/12, cz.140/25, 131/10, 132/15, 141/10</t>
  </si>
  <si>
    <t>335/1, 369/5, 367/5, 120/5</t>
  </si>
  <si>
    <t>330, 36/6, 37/7, 102/1, 103/15, cz.43/15, 114/7, 368/4, 369/4, 115/6</t>
  </si>
  <si>
    <t>cz. 6/14, cz. 7/15</t>
  </si>
  <si>
    <t>cz. 7/15, cz. 6/14, 3/17, 5/10, 6/14, 8/10, 9/5, 10/6, 11/2, 12/5, 13/6</t>
  </si>
  <si>
    <t>21/7, 20/13, 20/19</t>
  </si>
  <si>
    <t>58/10, 59, 64/13, 57/15, 63/4, 56/1, 63/30, 55/4, 54/17, 61/3</t>
  </si>
  <si>
    <t>1/2,</t>
  </si>
  <si>
    <t>51, 53/8, 54/19, 38/10, 55/1, 56/14, 57/1, 49/13</t>
  </si>
  <si>
    <t>19, 20/4, 20/17</t>
  </si>
  <si>
    <t>54/18</t>
  </si>
  <si>
    <t>cz.70/1</t>
  </si>
  <si>
    <t>219/11, 219/22, 219/24, cz. 220/8</t>
  </si>
  <si>
    <t>255/3, 255/1</t>
  </si>
  <si>
    <t>244, 225/1</t>
  </si>
  <si>
    <t>214/41, 215/12</t>
  </si>
  <si>
    <t>259, 417, 269, 427</t>
  </si>
  <si>
    <t>343/1</t>
  </si>
  <si>
    <t>121/11, 122/5, cz.122/14</t>
  </si>
  <si>
    <t>cz.3/31</t>
  </si>
  <si>
    <t>44/2, 44/1</t>
  </si>
  <si>
    <t>553/7</t>
  </si>
  <si>
    <t>753/1</t>
  </si>
  <si>
    <t>505/2</t>
  </si>
  <si>
    <t>559/3, 559/12</t>
  </si>
  <si>
    <t>249/3</t>
  </si>
  <si>
    <t>247/1, 945/5, 1093, cz.171/13, 173/7, 173/5, 180/5, 208/1, 211/2, 212/3, 214/3, cz. 217/5</t>
  </si>
  <si>
    <t>184, cz.172/6, 946/7, cz.176/4, 178/1, 181/2, 948/2, 197/3, 200/2, 950/2, 205/2, 206/2, 952/5, 952/10, 952/12, 216/5, 954/4, cz.142/6</t>
  </si>
  <si>
    <t xml:space="preserve"> UL.EDWARDA RACZYŃSKIEGO</t>
  </si>
  <si>
    <t>93, 22/6</t>
  </si>
  <si>
    <t>98, 65/1, cz.63/9</t>
  </si>
  <si>
    <t>118, 14/1, 13/2, 20/1, 21/1, 18/5, 11/8, 9/5, 9/9, 9/7, 16/7, 19/1</t>
  </si>
  <si>
    <t>472/19</t>
  </si>
  <si>
    <t>510/1</t>
  </si>
  <si>
    <t>29/1, 28/9, 31/10, 30/5</t>
  </si>
  <si>
    <t>449, 208/3</t>
  </si>
  <si>
    <t>468, 469, 470</t>
  </si>
  <si>
    <t>cz.447</t>
  </si>
  <si>
    <t>467/1, 31/1, 42/7, 467/3</t>
  </si>
  <si>
    <t>466/1, 466/3, 27/5</t>
  </si>
  <si>
    <t>446, 601/1, 601/2, 594, 490</t>
  </si>
  <si>
    <t>XLI/333/17 z 21.09.2017 L/442/02 z 10.10.2002</t>
  </si>
  <si>
    <t>232, 83, 88</t>
  </si>
  <si>
    <t>733,  545/108, 545/96</t>
  </si>
  <si>
    <t>66, 81/1, 73/2, 15/1, 15/2, 21/4, 21/10, 21/8, 13/8</t>
  </si>
  <si>
    <t>101, 106/2, 100/7, 100/29, 100/34, 109/3</t>
  </si>
  <si>
    <t>448, cz.447</t>
  </si>
  <si>
    <t>50/69, cz.50/36</t>
  </si>
  <si>
    <t>cz. 50/36</t>
  </si>
  <si>
    <t>35/2.</t>
  </si>
  <si>
    <t xml:space="preserve"> 6/13, 15/4, cz.9/16</t>
  </si>
  <si>
    <t>6/6.</t>
  </si>
  <si>
    <t>6/7, 9/5</t>
  </si>
  <si>
    <t>275/15, 275/8</t>
  </si>
  <si>
    <t>465/1.</t>
  </si>
  <si>
    <t>309/1, 1018</t>
  </si>
  <si>
    <t>306, 307</t>
  </si>
  <si>
    <t>27, 235</t>
  </si>
  <si>
    <t>XXIX/217/16 z 22.09.2016 XX/160/16 z 21.01.2016</t>
  </si>
  <si>
    <t>UL.PIASTÓW ŚLĄSKICH</t>
  </si>
  <si>
    <t xml:space="preserve"> UL.ZASŁUCZAŃSKA</t>
  </si>
  <si>
    <t xml:space="preserve"> UL.BŁOTNA</t>
  </si>
  <si>
    <t xml:space="preserve"> UL.DŁUGOSZA</t>
  </si>
  <si>
    <t xml:space="preserve"> UL.KANARKOWA</t>
  </si>
  <si>
    <t xml:space="preserve"> UL.ORLA</t>
  </si>
  <si>
    <t xml:space="preserve"> UL.POZIOMKOWA</t>
  </si>
  <si>
    <t xml:space="preserve"> UL.SKOWRONKOWA</t>
  </si>
  <si>
    <t>663/2, 664/1</t>
  </si>
  <si>
    <t>956, 1024, 309/1</t>
  </si>
  <si>
    <t xml:space="preserve"> 508/7, 508/14, 516/8, 516/3, 519/3, 424, 351, cz. 445</t>
  </si>
  <si>
    <t>64/4, 66/9, 65/18, 65/23, 65/28, 65/33, cz. 63/24</t>
  </si>
  <si>
    <t>545/82, cz. 545/83</t>
  </si>
  <si>
    <t>548/4, 549/223, 549/138,  549/222, 548/15, 647</t>
  </si>
  <si>
    <t xml:space="preserve">549/221, 549/143, 549/224, 549/202, 549/201, 549/227, </t>
  </si>
  <si>
    <t xml:space="preserve">cz. 630, 631/1, </t>
  </si>
  <si>
    <t>649, 645/1</t>
  </si>
  <si>
    <t>82, 83, 88, 84/2, 41/3, 85/2, 85/1, 84/1, 31/4, 30/16, 27/10, 23/1, 20/11, 30/25, 20/15, 30/24, 30/18, 17/7, cz. 656, 140/4, 767/1, 663, cz. 86. 18/7</t>
  </si>
  <si>
    <t>cz. 656</t>
  </si>
  <si>
    <t>623, 627, 231/6</t>
  </si>
  <si>
    <t xml:space="preserve">634/3, </t>
  </si>
  <si>
    <t>cz. 285/2,  cz.284/6</t>
  </si>
  <si>
    <t xml:space="preserve">cz.128/3, 127/1, 130/1, 129/1, 241/1, cz.217/5, cz.142/6, </t>
  </si>
  <si>
    <t xml:space="preserve">155/9, 937/3, 148/1, </t>
  </si>
  <si>
    <t>1045/1, 1045/2, 1105/1</t>
  </si>
  <si>
    <t>556/5,</t>
  </si>
  <si>
    <t>29, 42/1, 909/6, 41/1</t>
  </si>
  <si>
    <t xml:space="preserve">cz.3/31, </t>
  </si>
  <si>
    <t>cz.3/31, 313/6, 320/6</t>
  </si>
  <si>
    <t>60,  21</t>
  </si>
  <si>
    <t xml:space="preserve">cz. 70/1,  255, </t>
  </si>
  <si>
    <t>L/442/02 z 10.10.2002 XXIX/217/16 z 22.09.2016</t>
  </si>
  <si>
    <t>G000138</t>
  </si>
  <si>
    <t>G000139</t>
  </si>
  <si>
    <t>G000140</t>
  </si>
  <si>
    <t xml:space="preserve"> UL.AKACJOWA LIPOWA</t>
  </si>
  <si>
    <t xml:space="preserve">XX/147/08 z 11.09.2008 </t>
  </si>
  <si>
    <t>22, 15/4, 13/15, 15/3, 13/14</t>
  </si>
  <si>
    <t>Kolumna1</t>
  </si>
  <si>
    <t>Kolumna2</t>
  </si>
  <si>
    <t>Kolumna3</t>
  </si>
  <si>
    <t>Nr ewidencji dróg publicznych</t>
  </si>
  <si>
    <t>Nr inwentarzowy  do 2021 r.</t>
  </si>
  <si>
    <t>propozycja nowego numeru 2022 r.</t>
  </si>
  <si>
    <t>Nazwa</t>
  </si>
  <si>
    <t>numer i data</t>
  </si>
  <si>
    <t>G000054</t>
  </si>
  <si>
    <t>G000063</t>
  </si>
  <si>
    <t xml:space="preserve">L000026 </t>
  </si>
  <si>
    <t xml:space="preserve">L000029 </t>
  </si>
  <si>
    <t>L000033</t>
  </si>
  <si>
    <t>cz.186, 163, 149, 103, 175/1, cz. 25</t>
  </si>
  <si>
    <t>L000087</t>
  </si>
  <si>
    <t xml:space="preserve">L000110 </t>
  </si>
  <si>
    <t xml:space="preserve">L000120 </t>
  </si>
  <si>
    <t>UL.SKRAJNA</t>
  </si>
  <si>
    <t xml:space="preserve">L000071 </t>
  </si>
  <si>
    <t xml:space="preserve">L000081 </t>
  </si>
  <si>
    <t>G000141</t>
  </si>
  <si>
    <t>G000142</t>
  </si>
  <si>
    <t>G000143</t>
  </si>
  <si>
    <t>G000144</t>
  </si>
  <si>
    <t>G000145</t>
  </si>
  <si>
    <t>G000146</t>
  </si>
  <si>
    <t>G000147</t>
  </si>
  <si>
    <t>G000148</t>
  </si>
  <si>
    <t>G000149</t>
  </si>
  <si>
    <t>G000150</t>
  </si>
  <si>
    <t>G000151</t>
  </si>
  <si>
    <t>G000152</t>
  </si>
  <si>
    <t>G000153</t>
  </si>
  <si>
    <t>G000154</t>
  </si>
  <si>
    <t>G000155</t>
  </si>
  <si>
    <t>G000156</t>
  </si>
  <si>
    <t>G000157</t>
  </si>
  <si>
    <t>G000158</t>
  </si>
  <si>
    <t>G000159</t>
  </si>
  <si>
    <t>G000160</t>
  </si>
  <si>
    <t>G000161</t>
  </si>
  <si>
    <t>G000162</t>
  </si>
  <si>
    <t>G000163</t>
  </si>
  <si>
    <t>G000164</t>
  </si>
  <si>
    <t>G000165</t>
  </si>
  <si>
    <t>G000166</t>
  </si>
  <si>
    <t>G000167</t>
  </si>
  <si>
    <t>G000168</t>
  </si>
  <si>
    <t>G000169</t>
  </si>
  <si>
    <t>G000170</t>
  </si>
  <si>
    <t>G000171</t>
  </si>
  <si>
    <t>G000172</t>
  </si>
  <si>
    <t>G000173</t>
  </si>
  <si>
    <t>G000174</t>
  </si>
  <si>
    <t>G000175</t>
  </si>
  <si>
    <t>G000176</t>
  </si>
  <si>
    <t>G000177</t>
  </si>
  <si>
    <t>G000178</t>
  </si>
  <si>
    <t>G000179</t>
  </si>
  <si>
    <t>G000180</t>
  </si>
  <si>
    <t>G000181</t>
  </si>
  <si>
    <t>G000182</t>
  </si>
  <si>
    <t>G000183</t>
  </si>
  <si>
    <t>G000184</t>
  </si>
  <si>
    <t>G000185</t>
  </si>
  <si>
    <t>G000186</t>
  </si>
  <si>
    <t>G000187</t>
  </si>
  <si>
    <t>G000188</t>
  </si>
  <si>
    <t>G000189</t>
  </si>
  <si>
    <t>G000190</t>
  </si>
  <si>
    <t>G000191</t>
  </si>
  <si>
    <t>G000192</t>
  </si>
  <si>
    <t>G000193</t>
  </si>
  <si>
    <t>G000194</t>
  </si>
  <si>
    <t>G000195</t>
  </si>
  <si>
    <t>G000196</t>
  </si>
  <si>
    <t>G000197</t>
  </si>
  <si>
    <t>G000198</t>
  </si>
  <si>
    <t>G000199</t>
  </si>
  <si>
    <t>G000200</t>
  </si>
  <si>
    <t>G000201</t>
  </si>
  <si>
    <t>G000202</t>
  </si>
  <si>
    <t>G000203</t>
  </si>
  <si>
    <t>G000204</t>
  </si>
  <si>
    <t>G000205</t>
  </si>
  <si>
    <t>G000206</t>
  </si>
  <si>
    <t>G000207</t>
  </si>
  <si>
    <t>G000208</t>
  </si>
  <si>
    <t>G000209</t>
  </si>
  <si>
    <t>G000210</t>
  </si>
  <si>
    <t>G000211</t>
  </si>
  <si>
    <t>G000212</t>
  </si>
  <si>
    <t>G000213</t>
  </si>
  <si>
    <t>G000214</t>
  </si>
  <si>
    <t>G000215</t>
  </si>
  <si>
    <t>G000216</t>
  </si>
  <si>
    <t>G000217</t>
  </si>
  <si>
    <t>G000218</t>
  </si>
  <si>
    <t>G000219</t>
  </si>
  <si>
    <t>G000220</t>
  </si>
  <si>
    <t>G000221</t>
  </si>
  <si>
    <t>G000222</t>
  </si>
  <si>
    <t>G000223</t>
  </si>
  <si>
    <t>G000224</t>
  </si>
  <si>
    <t>G000225</t>
  </si>
  <si>
    <t>G000226</t>
  </si>
  <si>
    <t>UL.HERBERTA</t>
  </si>
  <si>
    <t xml:space="preserve"> UL.REJA</t>
  </si>
  <si>
    <t xml:space="preserve"> UL. KOLEJOWA</t>
  </si>
  <si>
    <t>978, 986, 987, cz. 988</t>
  </si>
  <si>
    <t xml:space="preserve">G000084 </t>
  </si>
  <si>
    <t xml:space="preserve">L000115 </t>
  </si>
  <si>
    <t>L000127</t>
  </si>
  <si>
    <t>555, 444, 557</t>
  </si>
  <si>
    <t>274, 601, cz. 525/2, 252/1, 594</t>
  </si>
  <si>
    <t>cz.42/2, 115, 126/60,126/65, 126/58, 124, 121/2, 120/3</t>
  </si>
  <si>
    <t>XXX/265/20 z 27.01.2020</t>
  </si>
  <si>
    <t xml:space="preserve">IV/35/02 z 20.12.2002   </t>
  </si>
  <si>
    <t>Kolumna4</t>
  </si>
  <si>
    <t xml:space="preserve">Suma długości </t>
  </si>
  <si>
    <t xml:space="preserve">L000138 </t>
  </si>
  <si>
    <t xml:space="preserve">L000143 </t>
  </si>
  <si>
    <t xml:space="preserve">L000149 </t>
  </si>
  <si>
    <t xml:space="preserve">L000151 </t>
  </si>
  <si>
    <t xml:space="preserve">L000159 </t>
  </si>
  <si>
    <t xml:space="preserve">G000099 </t>
  </si>
  <si>
    <t xml:space="preserve">G000116 </t>
  </si>
  <si>
    <t xml:space="preserve">L000069  </t>
  </si>
  <si>
    <t xml:space="preserve">L000072 </t>
  </si>
  <si>
    <t xml:space="preserve">L000019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</si>
</sst>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name val="Calibri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</font>
    <font>
      <sz val="9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8"/>
      <name val="Calibri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6" xfId="0" applyFont="1" applyBorder="1"/>
    <xf numFmtId="0" fontId="3" fillId="0" borderId="1" xfId="0" applyFont="1" applyBorder="1"/>
    <xf numFmtId="0" fontId="12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6" xfId="0" applyFont="1" applyBorder="1"/>
    <xf numFmtId="0" fontId="7" fillId="0" borderId="5" xfId="0" applyFont="1" applyBorder="1"/>
    <xf numFmtId="0" fontId="7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4" fillId="0" borderId="10" xfId="0" applyFont="1" applyBorder="1"/>
    <xf numFmtId="0" fontId="7" fillId="0" borderId="10" xfId="0" applyFont="1" applyBorder="1" applyAlignment="1">
      <alignment wrapText="1"/>
    </xf>
    <xf numFmtId="0" fontId="3" fillId="0" borderId="10" xfId="0" applyFont="1" applyBorder="1"/>
    <xf numFmtId="0" fontId="5" fillId="0" borderId="1" xfId="0" applyFont="1" applyBorder="1"/>
    <xf numFmtId="0" fontId="12" fillId="0" borderId="0" xfId="0" applyFont="1"/>
    <xf numFmtId="0" fontId="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/>
    <xf numFmtId="164" fontId="3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/>
    <xf numFmtId="0" fontId="3" fillId="0" borderId="16" xfId="0" applyFont="1" applyBorder="1"/>
    <xf numFmtId="0" fontId="3" fillId="0" borderId="8" xfId="0" applyFont="1" applyBorder="1"/>
    <xf numFmtId="0" fontId="2" fillId="0" borderId="17" xfId="0" applyFont="1" applyBorder="1"/>
    <xf numFmtId="0" fontId="3" fillId="0" borderId="7" xfId="0" applyFont="1" applyBorder="1"/>
    <xf numFmtId="0" fontId="2" fillId="0" borderId="9" xfId="0" applyFont="1" applyBorder="1"/>
    <xf numFmtId="0" fontId="4" fillId="0" borderId="6" xfId="0" applyFont="1" applyBorder="1" applyAlignment="1">
      <alignment horizontal="center"/>
    </xf>
    <xf numFmtId="0" fontId="1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a7" displayName="Tabela7" ref="A4:L230" totalsRowShown="0" headerRowDxfId="13" tableBorderDxfId="12">
  <autoFilter ref="A4:L230" xr:uid="{00000000-0009-0000-0100-000007000000}"/>
  <sortState xmlns:xlrd2="http://schemas.microsoft.com/office/spreadsheetml/2017/richdata2" ref="A5:L230">
    <sortCondition ref="A4:A230"/>
  </sortState>
  <tableColumns count="12">
    <tableColumn id="1" xr3:uid="{00000000-0010-0000-0000-000001000000}" name="Kolumna1" dataDxfId="11"/>
    <tableColumn id="2" xr3:uid="{00000000-0010-0000-0000-000002000000}" name="Kolumna2" dataDxfId="10"/>
    <tableColumn id="3" xr3:uid="{00000000-0010-0000-0000-000003000000}" name="Kolumna3" dataDxfId="9"/>
    <tableColumn id="12" xr3:uid="{00000000-0010-0000-0000-00000C000000}" name="Kolumna32" dataDxfId="8"/>
    <tableColumn id="4" xr3:uid="{00000000-0010-0000-0000-000004000000}" name="Kolumna4" dataDxfId="7"/>
    <tableColumn id="5" xr3:uid="{00000000-0010-0000-0000-000005000000}" name="Kolumna5" dataDxfId="6"/>
    <tableColumn id="6" xr3:uid="{00000000-0010-0000-0000-000006000000}" name="Kolumna6" dataDxfId="5"/>
    <tableColumn id="7" xr3:uid="{00000000-0010-0000-0000-000007000000}" name="Kolumna7" dataDxfId="4"/>
    <tableColumn id="8" xr3:uid="{00000000-0010-0000-0000-000008000000}" name="Kolumna8" dataDxfId="3"/>
    <tableColumn id="9" xr3:uid="{00000000-0010-0000-0000-000009000000}" name="Kolumna9" dataDxfId="2"/>
    <tableColumn id="10" xr3:uid="{00000000-0010-0000-0000-00000A000000}" name="Kolumna10" dataDxfId="1"/>
    <tableColumn id="11" xr3:uid="{00000000-0010-0000-0000-00000B000000}" name="Kolumna1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0"/>
  <sheetViews>
    <sheetView tabSelected="1" zoomScale="85" zoomScaleNormal="85" workbookViewId="0">
      <pane ySplit="4" topLeftCell="A5" activePane="bottomLeft" state="frozen"/>
      <selection pane="bottomLeft" activeCell="I230" sqref="A1:L230"/>
    </sheetView>
  </sheetViews>
  <sheetFormatPr defaultRowHeight="15" x14ac:dyDescent="0.25"/>
  <cols>
    <col min="1" max="1" width="6.85546875" style="27" customWidth="1"/>
    <col min="2" max="2" width="12.28515625" style="27" bestFit="1" customWidth="1"/>
    <col min="3" max="3" width="13.7109375" style="27" bestFit="1" customWidth="1"/>
    <col min="4" max="4" width="13.7109375" style="27" hidden="1" customWidth="1"/>
    <col min="5" max="5" width="14.140625" style="27" hidden="1" customWidth="1"/>
    <col min="6" max="6" width="25.140625" style="27" customWidth="1"/>
    <col min="7" max="7" width="40.28515625" style="27" bestFit="1" customWidth="1"/>
    <col min="8" max="8" width="7.140625" style="27" customWidth="1"/>
    <col min="9" max="9" width="8.140625" style="27" customWidth="1"/>
    <col min="10" max="10" width="24" style="27" hidden="1" customWidth="1"/>
    <col min="11" max="12" width="19" style="27" hidden="1" customWidth="1"/>
    <col min="13" max="16384" width="9.140625" style="27"/>
  </cols>
  <sheetData>
    <row r="1" spans="1:12" ht="15.75" thickBot="1" x14ac:dyDescent="0.3">
      <c r="A1" s="69" t="s">
        <v>116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s="29" customFormat="1" ht="15" customHeight="1" thickBot="1" x14ac:dyDescent="0.3">
      <c r="A2" s="56" t="s">
        <v>121</v>
      </c>
      <c r="B2" s="57" t="s">
        <v>651</v>
      </c>
      <c r="C2" s="57" t="s">
        <v>652</v>
      </c>
      <c r="D2" s="57"/>
      <c r="E2" s="57" t="s">
        <v>653</v>
      </c>
      <c r="F2" s="57" t="s">
        <v>0</v>
      </c>
      <c r="G2" s="57" t="s">
        <v>122</v>
      </c>
      <c r="H2" s="57" t="s">
        <v>119</v>
      </c>
      <c r="I2" s="57" t="s">
        <v>120</v>
      </c>
      <c r="J2" s="57" t="s">
        <v>118</v>
      </c>
      <c r="K2" s="57" t="s">
        <v>522</v>
      </c>
      <c r="L2" s="58" t="s">
        <v>117</v>
      </c>
    </row>
    <row r="3" spans="1:12" ht="15" customHeight="1" x14ac:dyDescent="0.25">
      <c r="A3" s="60" t="s">
        <v>518</v>
      </c>
      <c r="B3" s="61" t="s">
        <v>209</v>
      </c>
      <c r="C3" s="61" t="s">
        <v>209</v>
      </c>
      <c r="D3" s="61"/>
      <c r="E3" s="61" t="s">
        <v>209</v>
      </c>
      <c r="F3" s="61" t="s">
        <v>654</v>
      </c>
      <c r="G3" s="61" t="s">
        <v>122</v>
      </c>
      <c r="H3" s="61" t="s">
        <v>202</v>
      </c>
      <c r="I3" s="61" t="s">
        <v>123</v>
      </c>
      <c r="J3" s="61" t="s">
        <v>655</v>
      </c>
      <c r="K3" s="61" t="s">
        <v>209</v>
      </c>
      <c r="L3" s="62" t="s">
        <v>208</v>
      </c>
    </row>
    <row r="4" spans="1:12" ht="15" customHeight="1" x14ac:dyDescent="0.25">
      <c r="A4" s="63" t="s">
        <v>648</v>
      </c>
      <c r="B4" s="61" t="s">
        <v>649</v>
      </c>
      <c r="C4" s="61" t="s">
        <v>650</v>
      </c>
      <c r="D4" s="61" t="s">
        <v>138</v>
      </c>
      <c r="E4" s="61" t="s">
        <v>766</v>
      </c>
      <c r="F4" s="61" t="s">
        <v>131</v>
      </c>
      <c r="G4" s="61" t="s">
        <v>132</v>
      </c>
      <c r="H4" s="61" t="s">
        <v>133</v>
      </c>
      <c r="I4" s="61" t="s">
        <v>134</v>
      </c>
      <c r="J4" s="61" t="s">
        <v>135</v>
      </c>
      <c r="K4" s="61" t="s">
        <v>136</v>
      </c>
      <c r="L4" s="64" t="s">
        <v>137</v>
      </c>
    </row>
    <row r="5" spans="1:12" ht="15" customHeight="1" x14ac:dyDescent="0.25">
      <c r="A5" s="55">
        <v>1</v>
      </c>
      <c r="B5" s="31" t="s">
        <v>40</v>
      </c>
      <c r="C5" s="31" t="s">
        <v>39</v>
      </c>
      <c r="D5" s="31">
        <v>1</v>
      </c>
      <c r="E5" s="1" t="str">
        <f>Tabela7[[#This Row],[Kolumna3]]</f>
        <v>G000020</v>
      </c>
      <c r="F5" s="8" t="s">
        <v>152</v>
      </c>
      <c r="G5" s="32" t="s">
        <v>153</v>
      </c>
      <c r="H5" s="8" t="s">
        <v>185</v>
      </c>
      <c r="I5" s="33">
        <v>1.093</v>
      </c>
      <c r="J5" s="12" t="s">
        <v>129</v>
      </c>
      <c r="K5" s="19" t="s">
        <v>625</v>
      </c>
      <c r="L5" s="12" t="s">
        <v>125</v>
      </c>
    </row>
    <row r="6" spans="1:12" ht="15" customHeight="1" x14ac:dyDescent="0.25">
      <c r="A6" s="20">
        <v>2</v>
      </c>
      <c r="B6" s="1" t="s">
        <v>42</v>
      </c>
      <c r="C6" s="1" t="s">
        <v>41</v>
      </c>
      <c r="D6" s="31">
        <v>1</v>
      </c>
      <c r="E6" s="1" t="str">
        <f>Tabela7[[#This Row],[Kolumna3]]</f>
        <v>G000021</v>
      </c>
      <c r="F6" s="2" t="s">
        <v>152</v>
      </c>
      <c r="G6" s="13" t="s">
        <v>154</v>
      </c>
      <c r="H6" s="2" t="s">
        <v>246</v>
      </c>
      <c r="I6" s="4">
        <v>0.84299999999999997</v>
      </c>
      <c r="J6" s="6" t="s">
        <v>129</v>
      </c>
      <c r="K6" s="2">
        <v>635</v>
      </c>
      <c r="L6" s="6" t="s">
        <v>125</v>
      </c>
    </row>
    <row r="7" spans="1:12" ht="15" customHeight="1" x14ac:dyDescent="0.25">
      <c r="A7" s="20">
        <v>3</v>
      </c>
      <c r="B7" s="1" t="s">
        <v>44</v>
      </c>
      <c r="C7" s="1" t="s">
        <v>43</v>
      </c>
      <c r="D7" s="31">
        <v>1</v>
      </c>
      <c r="E7" s="1" t="str">
        <f>Tabela7[[#This Row],[Kolumna3]]</f>
        <v>G000022</v>
      </c>
      <c r="F7" s="2" t="s">
        <v>152</v>
      </c>
      <c r="G7" s="13" t="s">
        <v>155</v>
      </c>
      <c r="H7" s="2" t="s">
        <v>246</v>
      </c>
      <c r="I7" s="4">
        <v>0.52900000000000003</v>
      </c>
      <c r="J7" s="6" t="s">
        <v>129</v>
      </c>
      <c r="K7" s="2">
        <v>643</v>
      </c>
      <c r="L7" s="6" t="s">
        <v>125</v>
      </c>
    </row>
    <row r="8" spans="1:12" ht="15" customHeight="1" x14ac:dyDescent="0.25">
      <c r="A8" s="20">
        <v>4</v>
      </c>
      <c r="B8" s="1" t="s">
        <v>46</v>
      </c>
      <c r="C8" s="1" t="s">
        <v>45</v>
      </c>
      <c r="D8" s="31">
        <v>1</v>
      </c>
      <c r="E8" s="1" t="str">
        <f>Tabela7[[#This Row],[Kolumna3]]</f>
        <v>G000023</v>
      </c>
      <c r="F8" s="2" t="s">
        <v>152</v>
      </c>
      <c r="G8" s="13" t="s">
        <v>156</v>
      </c>
      <c r="H8" s="2" t="s">
        <v>206</v>
      </c>
      <c r="I8" s="4">
        <v>0.33200000000000002</v>
      </c>
      <c r="J8" s="6" t="s">
        <v>129</v>
      </c>
      <c r="K8" s="2">
        <v>644</v>
      </c>
      <c r="L8" s="6" t="s">
        <v>125</v>
      </c>
    </row>
    <row r="9" spans="1:12" ht="15" customHeight="1" x14ac:dyDescent="0.25">
      <c r="A9" s="20">
        <v>5</v>
      </c>
      <c r="B9" s="1" t="s">
        <v>48</v>
      </c>
      <c r="C9" s="1" t="s">
        <v>47</v>
      </c>
      <c r="D9" s="31">
        <v>1</v>
      </c>
      <c r="E9" s="1" t="str">
        <f>Tabela7[[#This Row],[Kolumna3]]</f>
        <v>G000024</v>
      </c>
      <c r="F9" s="2" t="s">
        <v>152</v>
      </c>
      <c r="G9" s="13" t="s">
        <v>610</v>
      </c>
      <c r="H9" s="2" t="s">
        <v>206</v>
      </c>
      <c r="I9" s="4">
        <v>0.81699999999999995</v>
      </c>
      <c r="J9" s="6" t="s">
        <v>129</v>
      </c>
      <c r="K9" s="2" t="s">
        <v>254</v>
      </c>
      <c r="L9" s="6" t="s">
        <v>125</v>
      </c>
    </row>
    <row r="10" spans="1:12" ht="15" customHeight="1" x14ac:dyDescent="0.25">
      <c r="A10" s="20">
        <v>6</v>
      </c>
      <c r="B10" s="1" t="s">
        <v>50</v>
      </c>
      <c r="C10" s="1" t="s">
        <v>49</v>
      </c>
      <c r="D10" s="31">
        <v>1</v>
      </c>
      <c r="E10" s="1" t="str">
        <f>Tabela7[[#This Row],[Kolumna3]]</f>
        <v>G000025</v>
      </c>
      <c r="F10" s="2" t="s">
        <v>152</v>
      </c>
      <c r="G10" s="13" t="s">
        <v>157</v>
      </c>
      <c r="H10" s="2" t="s">
        <v>185</v>
      </c>
      <c r="I10" s="4">
        <v>0.22600000000000001</v>
      </c>
      <c r="J10" s="6" t="s">
        <v>129</v>
      </c>
      <c r="K10" s="9">
        <v>641</v>
      </c>
      <c r="L10" s="6" t="s">
        <v>125</v>
      </c>
    </row>
    <row r="11" spans="1:12" ht="15" customHeight="1" x14ac:dyDescent="0.25">
      <c r="A11" s="20">
        <v>7</v>
      </c>
      <c r="B11" s="1" t="s">
        <v>52</v>
      </c>
      <c r="C11" s="1" t="s">
        <v>51</v>
      </c>
      <c r="D11" s="31">
        <v>1</v>
      </c>
      <c r="E11" s="1" t="str">
        <f>Tabela7[[#This Row],[Kolumna3]]</f>
        <v>G000026</v>
      </c>
      <c r="F11" s="2" t="s">
        <v>152</v>
      </c>
      <c r="G11" s="13" t="s">
        <v>158</v>
      </c>
      <c r="H11" s="2" t="s">
        <v>206</v>
      </c>
      <c r="I11" s="4">
        <v>0.76500000000000001</v>
      </c>
      <c r="J11" s="6" t="s">
        <v>129</v>
      </c>
      <c r="K11" s="2" t="s">
        <v>626</v>
      </c>
      <c r="L11" s="6" t="s">
        <v>125</v>
      </c>
    </row>
    <row r="12" spans="1:12" ht="15" customHeight="1" x14ac:dyDescent="0.25">
      <c r="A12" s="20">
        <v>8</v>
      </c>
      <c r="B12" s="1" t="s">
        <v>54</v>
      </c>
      <c r="C12" s="1" t="s">
        <v>53</v>
      </c>
      <c r="D12" s="31">
        <v>1</v>
      </c>
      <c r="E12" s="1" t="str">
        <f>Tabela7[[#This Row],[Kolumna3]]</f>
        <v>G000027</v>
      </c>
      <c r="F12" s="2" t="s">
        <v>152</v>
      </c>
      <c r="G12" s="13" t="s">
        <v>159</v>
      </c>
      <c r="H12" s="2" t="s">
        <v>246</v>
      </c>
      <c r="I12" s="4">
        <v>0.39400000000000002</v>
      </c>
      <c r="J12" s="6" t="s">
        <v>129</v>
      </c>
      <c r="K12" s="2">
        <v>666</v>
      </c>
      <c r="L12" s="6" t="s">
        <v>125</v>
      </c>
    </row>
    <row r="13" spans="1:12" ht="15" customHeight="1" x14ac:dyDescent="0.25">
      <c r="A13" s="20">
        <v>9</v>
      </c>
      <c r="B13" s="1" t="s">
        <v>56</v>
      </c>
      <c r="C13" s="1" t="s">
        <v>55</v>
      </c>
      <c r="D13" s="31">
        <v>1</v>
      </c>
      <c r="E13" s="1" t="str">
        <f>Tabela7[[#This Row],[Kolumna3]]</f>
        <v>G000028</v>
      </c>
      <c r="F13" s="2" t="s">
        <v>152</v>
      </c>
      <c r="G13" s="13" t="s">
        <v>160</v>
      </c>
      <c r="H13" s="2" t="s">
        <v>206</v>
      </c>
      <c r="I13" s="4">
        <v>0.36199999999999999</v>
      </c>
      <c r="J13" s="21" t="s">
        <v>513</v>
      </c>
      <c r="K13" s="9" t="s">
        <v>253</v>
      </c>
      <c r="L13" s="6" t="s">
        <v>125</v>
      </c>
    </row>
    <row r="14" spans="1:12" ht="15" customHeight="1" x14ac:dyDescent="0.25">
      <c r="A14" s="20">
        <v>10</v>
      </c>
      <c r="B14" s="1" t="s">
        <v>58</v>
      </c>
      <c r="C14" s="1" t="s">
        <v>57</v>
      </c>
      <c r="D14" s="31">
        <v>1</v>
      </c>
      <c r="E14" s="1" t="str">
        <f>Tabela7[[#This Row],[Kolumna3]]</f>
        <v>G000029</v>
      </c>
      <c r="F14" s="2" t="s">
        <v>152</v>
      </c>
      <c r="G14" s="13" t="s">
        <v>161</v>
      </c>
      <c r="H14" s="2" t="s">
        <v>206</v>
      </c>
      <c r="I14" s="4">
        <v>0.46300000000000002</v>
      </c>
      <c r="J14" s="6" t="s">
        <v>129</v>
      </c>
      <c r="K14" s="2" t="s">
        <v>252</v>
      </c>
      <c r="L14" s="6" t="s">
        <v>125</v>
      </c>
    </row>
    <row r="15" spans="1:12" ht="15" customHeight="1" x14ac:dyDescent="0.25">
      <c r="A15" s="20">
        <v>11</v>
      </c>
      <c r="B15" s="1" t="s">
        <v>60</v>
      </c>
      <c r="C15" s="1" t="s">
        <v>59</v>
      </c>
      <c r="D15" s="31">
        <v>1</v>
      </c>
      <c r="E15" s="1" t="str">
        <f>Tabela7[[#This Row],[Kolumna3]]</f>
        <v>G000030</v>
      </c>
      <c r="F15" s="2" t="s">
        <v>152</v>
      </c>
      <c r="G15" s="13" t="s">
        <v>162</v>
      </c>
      <c r="H15" s="2" t="s">
        <v>206</v>
      </c>
      <c r="I15" s="4">
        <f>1.392+0.534</f>
        <v>1.9259999999999999</v>
      </c>
      <c r="J15" s="21" t="s">
        <v>514</v>
      </c>
      <c r="K15" s="10" t="s">
        <v>627</v>
      </c>
      <c r="L15" s="6" t="s">
        <v>125</v>
      </c>
    </row>
    <row r="16" spans="1:12" ht="15" customHeight="1" x14ac:dyDescent="0.25">
      <c r="A16" s="20">
        <v>12</v>
      </c>
      <c r="B16" s="1" t="s">
        <v>62</v>
      </c>
      <c r="C16" s="1" t="s">
        <v>61</v>
      </c>
      <c r="D16" s="31">
        <v>1</v>
      </c>
      <c r="E16" s="1" t="str">
        <f>Tabela7[[#This Row],[Kolumna3]]</f>
        <v>G000031</v>
      </c>
      <c r="F16" s="2" t="s">
        <v>152</v>
      </c>
      <c r="G16" s="13" t="s">
        <v>250</v>
      </c>
      <c r="H16" s="2" t="s">
        <v>185</v>
      </c>
      <c r="I16" s="4">
        <v>0.14299999999999999</v>
      </c>
      <c r="J16" s="6" t="s">
        <v>129</v>
      </c>
      <c r="K16" s="2" t="s">
        <v>251</v>
      </c>
      <c r="L16" s="6" t="s">
        <v>125</v>
      </c>
    </row>
    <row r="17" spans="1:12" ht="15" customHeight="1" x14ac:dyDescent="0.25">
      <c r="A17" s="20">
        <v>13</v>
      </c>
      <c r="B17" s="1" t="s">
        <v>64</v>
      </c>
      <c r="C17" s="1" t="s">
        <v>63</v>
      </c>
      <c r="D17" s="31">
        <v>1</v>
      </c>
      <c r="E17" s="1" t="str">
        <f>Tabela7[[#This Row],[Kolumna3]]</f>
        <v>G000032</v>
      </c>
      <c r="F17" s="2" t="s">
        <v>152</v>
      </c>
      <c r="G17" s="13" t="s">
        <v>163</v>
      </c>
      <c r="H17" s="2" t="s">
        <v>206</v>
      </c>
      <c r="I17" s="26">
        <v>0.86</v>
      </c>
      <c r="J17" s="6" t="s">
        <v>129</v>
      </c>
      <c r="K17" s="9" t="s">
        <v>248</v>
      </c>
      <c r="L17" s="6" t="s">
        <v>125</v>
      </c>
    </row>
    <row r="18" spans="1:12" ht="15" customHeight="1" x14ac:dyDescent="0.25">
      <c r="A18" s="20">
        <v>14</v>
      </c>
      <c r="B18" s="1" t="s">
        <v>66</v>
      </c>
      <c r="C18" s="1" t="s">
        <v>65</v>
      </c>
      <c r="D18" s="31">
        <v>1</v>
      </c>
      <c r="E18" s="1" t="str">
        <f>Tabela7[[#This Row],[Kolumna3]]</f>
        <v>G000033</v>
      </c>
      <c r="F18" s="2" t="s">
        <v>152</v>
      </c>
      <c r="G18" s="13" t="s">
        <v>164</v>
      </c>
      <c r="H18" s="2" t="s">
        <v>185</v>
      </c>
      <c r="I18" s="26">
        <v>0.26</v>
      </c>
      <c r="J18" s="7" t="s">
        <v>129</v>
      </c>
      <c r="K18" s="2" t="s">
        <v>239</v>
      </c>
      <c r="L18" s="6" t="s">
        <v>125</v>
      </c>
    </row>
    <row r="19" spans="1:12" ht="15" customHeight="1" x14ac:dyDescent="0.25">
      <c r="A19" s="20">
        <v>15</v>
      </c>
      <c r="B19" s="1" t="s">
        <v>168</v>
      </c>
      <c r="C19" s="1" t="s">
        <v>67</v>
      </c>
      <c r="D19" s="31">
        <v>1</v>
      </c>
      <c r="E19" s="1" t="str">
        <f>Tabela7[[#This Row],[Kolumna3]]</f>
        <v>G000034</v>
      </c>
      <c r="F19" s="2" t="s">
        <v>152</v>
      </c>
      <c r="G19" s="13" t="s">
        <v>165</v>
      </c>
      <c r="H19" s="2" t="s">
        <v>246</v>
      </c>
      <c r="I19" s="26">
        <v>0.57999999999999996</v>
      </c>
      <c r="J19" s="6" t="s">
        <v>129</v>
      </c>
      <c r="K19" s="2" t="s">
        <v>249</v>
      </c>
      <c r="L19" s="6" t="s">
        <v>125</v>
      </c>
    </row>
    <row r="20" spans="1:12" ht="15" customHeight="1" x14ac:dyDescent="0.25">
      <c r="A20" s="20">
        <v>16</v>
      </c>
      <c r="B20" s="1" t="s">
        <v>169</v>
      </c>
      <c r="C20" s="1" t="s">
        <v>68</v>
      </c>
      <c r="D20" s="31">
        <v>1</v>
      </c>
      <c r="E20" s="1" t="str">
        <f>Tabela7[[#This Row],[Kolumna3]]</f>
        <v>G000035</v>
      </c>
      <c r="F20" s="2" t="s">
        <v>152</v>
      </c>
      <c r="G20" s="13" t="s">
        <v>166</v>
      </c>
      <c r="H20" s="2" t="s">
        <v>185</v>
      </c>
      <c r="I20" s="26">
        <v>0.19700000000000001</v>
      </c>
      <c r="J20" s="21" t="s">
        <v>236</v>
      </c>
      <c r="K20" s="9" t="s">
        <v>247</v>
      </c>
      <c r="L20" s="6" t="s">
        <v>125</v>
      </c>
    </row>
    <row r="21" spans="1:12" ht="15" customHeight="1" x14ac:dyDescent="0.25">
      <c r="A21" s="20">
        <v>17</v>
      </c>
      <c r="B21" s="1" t="s">
        <v>70</v>
      </c>
      <c r="C21" s="1" t="s">
        <v>69</v>
      </c>
      <c r="D21" s="31">
        <v>1</v>
      </c>
      <c r="E21" s="1" t="str">
        <f>Tabela7[[#This Row],[Kolumna3]]</f>
        <v>G000036</v>
      </c>
      <c r="F21" s="2" t="s">
        <v>152</v>
      </c>
      <c r="G21" s="13" t="s">
        <v>167</v>
      </c>
      <c r="H21" s="2" t="s">
        <v>246</v>
      </c>
      <c r="I21" s="26">
        <v>0.34699999999999998</v>
      </c>
      <c r="J21" s="6" t="s">
        <v>129</v>
      </c>
      <c r="K21" s="2" t="s">
        <v>245</v>
      </c>
      <c r="L21" s="6" t="s">
        <v>125</v>
      </c>
    </row>
    <row r="22" spans="1:12" ht="15" customHeight="1" x14ac:dyDescent="0.25">
      <c r="A22" s="20">
        <v>18</v>
      </c>
      <c r="B22" s="1" t="s">
        <v>72</v>
      </c>
      <c r="C22" s="1" t="s">
        <v>71</v>
      </c>
      <c r="D22" s="31">
        <v>1</v>
      </c>
      <c r="E22" s="1" t="str">
        <f>Tabela7[[#This Row],[Kolumna3]]</f>
        <v>G000037</v>
      </c>
      <c r="F22" s="2" t="s">
        <v>152</v>
      </c>
      <c r="G22" s="13" t="s">
        <v>170</v>
      </c>
      <c r="H22" s="2" t="s">
        <v>185</v>
      </c>
      <c r="I22" s="26">
        <v>0.36</v>
      </c>
      <c r="J22" s="21" t="s">
        <v>129</v>
      </c>
      <c r="K22" s="9" t="s">
        <v>244</v>
      </c>
      <c r="L22" s="6" t="s">
        <v>125</v>
      </c>
    </row>
    <row r="23" spans="1:12" ht="15" customHeight="1" x14ac:dyDescent="0.25">
      <c r="A23" s="20">
        <v>19</v>
      </c>
      <c r="B23" s="1" t="s">
        <v>74</v>
      </c>
      <c r="C23" s="1" t="s">
        <v>73</v>
      </c>
      <c r="D23" s="31">
        <v>1</v>
      </c>
      <c r="E23" s="1" t="str">
        <f>Tabela7[[#This Row],[Kolumna3]]</f>
        <v>G000038</v>
      </c>
      <c r="F23" s="2" t="s">
        <v>152</v>
      </c>
      <c r="G23" s="13" t="s">
        <v>171</v>
      </c>
      <c r="H23" s="2" t="s">
        <v>185</v>
      </c>
      <c r="I23" s="4">
        <v>1.0980000000000001</v>
      </c>
      <c r="J23" s="6" t="s">
        <v>129</v>
      </c>
      <c r="K23" s="2" t="s">
        <v>243</v>
      </c>
      <c r="L23" s="6" t="s">
        <v>125</v>
      </c>
    </row>
    <row r="24" spans="1:12" ht="15" customHeight="1" x14ac:dyDescent="0.25">
      <c r="A24" s="20">
        <v>20</v>
      </c>
      <c r="B24" s="1" t="s">
        <v>76</v>
      </c>
      <c r="C24" s="1" t="s">
        <v>75</v>
      </c>
      <c r="D24" s="31">
        <v>1</v>
      </c>
      <c r="E24" s="1" t="str">
        <f>Tabela7[[#This Row],[Kolumna3]]</f>
        <v>G000039</v>
      </c>
      <c r="F24" s="2" t="s">
        <v>152</v>
      </c>
      <c r="G24" s="13" t="s">
        <v>172</v>
      </c>
      <c r="H24" s="2" t="s">
        <v>185</v>
      </c>
      <c r="I24" s="4">
        <v>0.13700000000000001</v>
      </c>
      <c r="J24" s="6" t="s">
        <v>129</v>
      </c>
      <c r="K24" s="2" t="s">
        <v>242</v>
      </c>
      <c r="L24" s="6" t="s">
        <v>125</v>
      </c>
    </row>
    <row r="25" spans="1:12" ht="15" customHeight="1" x14ac:dyDescent="0.25">
      <c r="A25" s="20">
        <v>21</v>
      </c>
      <c r="B25" s="1" t="s">
        <v>78</v>
      </c>
      <c r="C25" s="1" t="s">
        <v>77</v>
      </c>
      <c r="D25" s="31">
        <v>1</v>
      </c>
      <c r="E25" s="1" t="str">
        <f>Tabela7[[#This Row],[Kolumna3]]</f>
        <v>G000040</v>
      </c>
      <c r="F25" s="2" t="s">
        <v>152</v>
      </c>
      <c r="G25" s="13" t="s">
        <v>173</v>
      </c>
      <c r="H25" s="2" t="s">
        <v>185</v>
      </c>
      <c r="I25" s="4">
        <v>0.128</v>
      </c>
      <c r="J25" s="6" t="s">
        <v>129</v>
      </c>
      <c r="K25" s="2">
        <v>594</v>
      </c>
      <c r="L25" s="6" t="s">
        <v>125</v>
      </c>
    </row>
    <row r="26" spans="1:12" ht="15" customHeight="1" x14ac:dyDescent="0.25">
      <c r="A26" s="20">
        <v>22</v>
      </c>
      <c r="B26" s="1" t="s">
        <v>80</v>
      </c>
      <c r="C26" s="1" t="s">
        <v>79</v>
      </c>
      <c r="D26" s="31">
        <v>1</v>
      </c>
      <c r="E26" s="1" t="str">
        <f>Tabela7[[#This Row],[Kolumna3]]</f>
        <v>G000041</v>
      </c>
      <c r="F26" s="2" t="s">
        <v>152</v>
      </c>
      <c r="G26" s="13" t="s">
        <v>174</v>
      </c>
      <c r="H26" s="2" t="s">
        <v>185</v>
      </c>
      <c r="I26" s="4">
        <v>0.25800000000000001</v>
      </c>
      <c r="J26" s="6" t="s">
        <v>129</v>
      </c>
      <c r="K26" s="9" t="s">
        <v>241</v>
      </c>
      <c r="L26" s="6" t="s">
        <v>125</v>
      </c>
    </row>
    <row r="27" spans="1:12" ht="15" customHeight="1" x14ac:dyDescent="0.25">
      <c r="A27" s="20">
        <v>23</v>
      </c>
      <c r="B27" s="1" t="s">
        <v>82</v>
      </c>
      <c r="C27" s="1" t="s">
        <v>81</v>
      </c>
      <c r="D27" s="31">
        <v>1</v>
      </c>
      <c r="E27" s="1" t="str">
        <f>Tabela7[[#This Row],[Kolumna3]]</f>
        <v>G000042</v>
      </c>
      <c r="F27" s="2" t="s">
        <v>152</v>
      </c>
      <c r="G27" s="13" t="s">
        <v>175</v>
      </c>
      <c r="H27" s="2" t="s">
        <v>185</v>
      </c>
      <c r="I27" s="4">
        <v>0.152</v>
      </c>
      <c r="J27" s="6" t="s">
        <v>129</v>
      </c>
      <c r="K27" s="2" t="s">
        <v>240</v>
      </c>
      <c r="L27" s="6" t="s">
        <v>125</v>
      </c>
    </row>
    <row r="28" spans="1:12" ht="15" customHeight="1" x14ac:dyDescent="0.25">
      <c r="A28" s="20">
        <v>24</v>
      </c>
      <c r="B28" s="1" t="s">
        <v>84</v>
      </c>
      <c r="C28" s="1" t="s">
        <v>83</v>
      </c>
      <c r="D28" s="31">
        <v>1</v>
      </c>
      <c r="E28" s="1" t="str">
        <f>Tabela7[[#This Row],[Kolumna3]]</f>
        <v>G000043</v>
      </c>
      <c r="F28" s="2" t="s">
        <v>152</v>
      </c>
      <c r="G28" s="13" t="s">
        <v>176</v>
      </c>
      <c r="H28" s="2" t="s">
        <v>185</v>
      </c>
      <c r="I28" s="4">
        <v>5.3999999999999999E-2</v>
      </c>
      <c r="J28" s="6" t="s">
        <v>129</v>
      </c>
      <c r="K28" s="2" t="s">
        <v>238</v>
      </c>
      <c r="L28" s="6" t="s">
        <v>125</v>
      </c>
    </row>
    <row r="29" spans="1:12" ht="15" customHeight="1" x14ac:dyDescent="0.25">
      <c r="A29" s="20">
        <v>25</v>
      </c>
      <c r="B29" s="1" t="s">
        <v>86</v>
      </c>
      <c r="C29" s="1" t="s">
        <v>85</v>
      </c>
      <c r="D29" s="31">
        <v>1</v>
      </c>
      <c r="E29" s="1" t="str">
        <f>Tabela7[[#This Row],[Kolumna3]]</f>
        <v>G000044</v>
      </c>
      <c r="F29" s="2" t="s">
        <v>152</v>
      </c>
      <c r="G29" s="13" t="s">
        <v>177</v>
      </c>
      <c r="H29" s="2" t="s">
        <v>206</v>
      </c>
      <c r="I29" s="4">
        <v>1.284</v>
      </c>
      <c r="J29" s="6" t="s">
        <v>129</v>
      </c>
      <c r="K29" s="9" t="s">
        <v>237</v>
      </c>
      <c r="L29" s="6" t="s">
        <v>125</v>
      </c>
    </row>
    <row r="30" spans="1:12" ht="15" customHeight="1" x14ac:dyDescent="0.25">
      <c r="A30" s="20">
        <v>26</v>
      </c>
      <c r="B30" s="1" t="s">
        <v>88</v>
      </c>
      <c r="C30" s="1" t="s">
        <v>87</v>
      </c>
      <c r="D30" s="31">
        <v>1</v>
      </c>
      <c r="E30" s="1" t="str">
        <f>Tabela7[[#This Row],[Kolumna3]]</f>
        <v>G000045</v>
      </c>
      <c r="F30" s="2" t="s">
        <v>152</v>
      </c>
      <c r="G30" s="13" t="s">
        <v>235</v>
      </c>
      <c r="H30" s="2" t="s">
        <v>185</v>
      </c>
      <c r="I30" s="4">
        <v>9.9000000000000005E-2</v>
      </c>
      <c r="J30" s="13" t="s">
        <v>236</v>
      </c>
      <c r="K30" s="9">
        <v>593</v>
      </c>
      <c r="L30" s="6" t="s">
        <v>125</v>
      </c>
    </row>
    <row r="31" spans="1:12" ht="15" customHeight="1" x14ac:dyDescent="0.25">
      <c r="A31" s="20">
        <v>27</v>
      </c>
      <c r="B31" s="1" t="s">
        <v>90</v>
      </c>
      <c r="C31" s="1" t="s">
        <v>89</v>
      </c>
      <c r="D31" s="31">
        <v>1</v>
      </c>
      <c r="E31" s="1" t="str">
        <f>Tabela7[[#This Row],[Kolumna3]]</f>
        <v>G000046</v>
      </c>
      <c r="F31" s="2" t="s">
        <v>152</v>
      </c>
      <c r="G31" s="13" t="s">
        <v>178</v>
      </c>
      <c r="H31" s="2" t="s">
        <v>185</v>
      </c>
      <c r="I31" s="4">
        <v>0.253</v>
      </c>
      <c r="J31" s="6" t="s">
        <v>129</v>
      </c>
      <c r="K31" s="2" t="s">
        <v>628</v>
      </c>
      <c r="L31" s="6" t="s">
        <v>125</v>
      </c>
    </row>
    <row r="32" spans="1:12" ht="15" customHeight="1" x14ac:dyDescent="0.25">
      <c r="A32" s="20">
        <v>28</v>
      </c>
      <c r="B32" s="1" t="s">
        <v>92</v>
      </c>
      <c r="C32" s="1" t="s">
        <v>91</v>
      </c>
      <c r="D32" s="31">
        <v>1</v>
      </c>
      <c r="E32" s="1" t="str">
        <f>Tabela7[[#This Row],[Kolumna3]]</f>
        <v>G000047</v>
      </c>
      <c r="F32" s="2" t="s">
        <v>152</v>
      </c>
      <c r="G32" s="13" t="s">
        <v>179</v>
      </c>
      <c r="H32" s="2" t="s">
        <v>185</v>
      </c>
      <c r="I32" s="4">
        <v>9.1999999999999998E-2</v>
      </c>
      <c r="J32" s="6" t="s">
        <v>129</v>
      </c>
      <c r="K32" s="2" t="s">
        <v>234</v>
      </c>
      <c r="L32" s="6" t="s">
        <v>125</v>
      </c>
    </row>
    <row r="33" spans="1:12" ht="15" customHeight="1" x14ac:dyDescent="0.25">
      <c r="A33" s="20">
        <v>29</v>
      </c>
      <c r="B33" s="1" t="s">
        <v>94</v>
      </c>
      <c r="C33" s="1" t="s">
        <v>93</v>
      </c>
      <c r="D33" s="31">
        <v>1</v>
      </c>
      <c r="E33" s="1" t="str">
        <f>Tabela7[[#This Row],[Kolumna3]]</f>
        <v>G000048</v>
      </c>
      <c r="F33" s="2" t="s">
        <v>152</v>
      </c>
      <c r="G33" s="13" t="s">
        <v>180</v>
      </c>
      <c r="H33" s="2" t="s">
        <v>185</v>
      </c>
      <c r="I33" s="4">
        <v>0.11600000000000001</v>
      </c>
      <c r="J33" s="6" t="s">
        <v>129</v>
      </c>
      <c r="K33" s="2" t="s">
        <v>233</v>
      </c>
      <c r="L33" s="6" t="s">
        <v>125</v>
      </c>
    </row>
    <row r="34" spans="1:12" ht="15" customHeight="1" x14ac:dyDescent="0.25">
      <c r="A34" s="20">
        <v>30</v>
      </c>
      <c r="B34" s="1" t="s">
        <v>96</v>
      </c>
      <c r="C34" s="1" t="s">
        <v>95</v>
      </c>
      <c r="D34" s="31">
        <v>1</v>
      </c>
      <c r="E34" s="1" t="str">
        <f>Tabela7[[#This Row],[Kolumna3]]</f>
        <v>G000049</v>
      </c>
      <c r="F34" s="2" t="s">
        <v>152</v>
      </c>
      <c r="G34" s="13" t="s">
        <v>181</v>
      </c>
      <c r="H34" s="2" t="s">
        <v>206</v>
      </c>
      <c r="I34" s="4">
        <v>1.3480000000000001</v>
      </c>
      <c r="J34" s="14" t="s">
        <v>236</v>
      </c>
      <c r="K34" s="10" t="s">
        <v>232</v>
      </c>
      <c r="L34" s="6" t="s">
        <v>125</v>
      </c>
    </row>
    <row r="35" spans="1:12" ht="15" customHeight="1" x14ac:dyDescent="0.25">
      <c r="A35" s="20">
        <v>31</v>
      </c>
      <c r="B35" s="1" t="s">
        <v>98</v>
      </c>
      <c r="C35" s="1" t="s">
        <v>97</v>
      </c>
      <c r="D35" s="31">
        <v>1</v>
      </c>
      <c r="E35" s="1" t="str">
        <f>Tabela7[[#This Row],[Kolumna3]]</f>
        <v>G000050</v>
      </c>
      <c r="F35" s="2" t="s">
        <v>152</v>
      </c>
      <c r="G35" s="13" t="s">
        <v>182</v>
      </c>
      <c r="H35" s="2" t="s">
        <v>206</v>
      </c>
      <c r="I35" s="4">
        <v>0.66200000000000003</v>
      </c>
      <c r="J35" s="6" t="s">
        <v>129</v>
      </c>
      <c r="K35" s="9" t="s">
        <v>629</v>
      </c>
      <c r="L35" s="6" t="s">
        <v>125</v>
      </c>
    </row>
    <row r="36" spans="1:12" ht="15" customHeight="1" x14ac:dyDescent="0.25">
      <c r="A36" s="20">
        <v>32</v>
      </c>
      <c r="B36" s="1" t="s">
        <v>100</v>
      </c>
      <c r="C36" s="1" t="s">
        <v>99</v>
      </c>
      <c r="D36" s="31">
        <v>1</v>
      </c>
      <c r="E36" s="1" t="str">
        <f>Tabela7[[#This Row],[Kolumna3]]</f>
        <v>G000051</v>
      </c>
      <c r="F36" s="2" t="s">
        <v>152</v>
      </c>
      <c r="G36" s="13" t="s">
        <v>183</v>
      </c>
      <c r="H36" s="2" t="s">
        <v>206</v>
      </c>
      <c r="I36" s="4">
        <v>0.53600000000000003</v>
      </c>
      <c r="J36" s="6" t="s">
        <v>129</v>
      </c>
      <c r="K36" s="2" t="s">
        <v>630</v>
      </c>
      <c r="L36" s="6" t="s">
        <v>125</v>
      </c>
    </row>
    <row r="37" spans="1:12" ht="15" customHeight="1" x14ac:dyDescent="0.25">
      <c r="A37" s="20">
        <v>33</v>
      </c>
      <c r="B37" s="1" t="s">
        <v>101</v>
      </c>
      <c r="C37" s="1" t="s">
        <v>211</v>
      </c>
      <c r="D37" s="31">
        <v>1</v>
      </c>
      <c r="E37" s="1" t="str">
        <f>Tabela7[[#This Row],[Kolumna3]]</f>
        <v>G000052</v>
      </c>
      <c r="F37" s="2" t="s">
        <v>152</v>
      </c>
      <c r="G37" s="13" t="s">
        <v>212</v>
      </c>
      <c r="H37" s="11" t="s">
        <v>185</v>
      </c>
      <c r="I37" s="4">
        <v>0.19700000000000001</v>
      </c>
      <c r="J37" s="6" t="s">
        <v>186</v>
      </c>
      <c r="K37" s="2" t="s">
        <v>231</v>
      </c>
      <c r="L37" s="6" t="s">
        <v>125</v>
      </c>
    </row>
    <row r="38" spans="1:12" ht="15" customHeight="1" x14ac:dyDescent="0.25">
      <c r="A38" s="20">
        <v>34</v>
      </c>
      <c r="B38" s="1" t="s">
        <v>101</v>
      </c>
      <c r="C38" s="1" t="s">
        <v>213</v>
      </c>
      <c r="D38" s="31">
        <v>1</v>
      </c>
      <c r="E38" s="1" t="str">
        <f>Tabela7[[#This Row],[Kolumna3]]</f>
        <v>G000053</v>
      </c>
      <c r="F38" s="2" t="s">
        <v>152</v>
      </c>
      <c r="G38" s="13" t="s">
        <v>214</v>
      </c>
      <c r="H38" s="11" t="s">
        <v>185</v>
      </c>
      <c r="I38" s="4">
        <v>0.26800000000000002</v>
      </c>
      <c r="J38" s="6" t="s">
        <v>186</v>
      </c>
      <c r="K38" s="9" t="s">
        <v>230</v>
      </c>
      <c r="L38" s="6" t="s">
        <v>125</v>
      </c>
    </row>
    <row r="39" spans="1:12" ht="15" customHeight="1" x14ac:dyDescent="0.25">
      <c r="A39" s="20">
        <v>35</v>
      </c>
      <c r="B39" s="1" t="s">
        <v>101</v>
      </c>
      <c r="C39" s="1" t="s">
        <v>656</v>
      </c>
      <c r="D39" s="31">
        <v>1</v>
      </c>
      <c r="E39" s="1" t="str">
        <f>Tabela7[[#This Row],[Kolumna3]]</f>
        <v>G000054</v>
      </c>
      <c r="F39" s="2" t="s">
        <v>152</v>
      </c>
      <c r="G39" s="14" t="s">
        <v>215</v>
      </c>
      <c r="H39" s="11" t="s">
        <v>185</v>
      </c>
      <c r="I39" s="26">
        <f>0.76+1.18</f>
        <v>1.94</v>
      </c>
      <c r="J39" s="6" t="s">
        <v>216</v>
      </c>
      <c r="K39" s="10" t="s">
        <v>229</v>
      </c>
      <c r="L39" s="6" t="s">
        <v>125</v>
      </c>
    </row>
    <row r="40" spans="1:12" ht="15" customHeight="1" x14ac:dyDescent="0.25">
      <c r="A40" s="20">
        <v>36</v>
      </c>
      <c r="B40" s="1" t="s">
        <v>101</v>
      </c>
      <c r="C40" s="1" t="s">
        <v>217</v>
      </c>
      <c r="D40" s="31">
        <v>1</v>
      </c>
      <c r="E40" s="1" t="str">
        <f>Tabela7[[#This Row],[Kolumna3]]</f>
        <v>G000055</v>
      </c>
      <c r="F40" s="2" t="s">
        <v>152</v>
      </c>
      <c r="G40" s="13" t="s">
        <v>218</v>
      </c>
      <c r="H40" s="11" t="s">
        <v>206</v>
      </c>
      <c r="I40" s="4">
        <v>0.45400000000000001</v>
      </c>
      <c r="J40" s="6" t="s">
        <v>186</v>
      </c>
      <c r="K40" s="2" t="s">
        <v>228</v>
      </c>
      <c r="L40" s="6" t="s">
        <v>125</v>
      </c>
    </row>
    <row r="41" spans="1:12" ht="15" customHeight="1" x14ac:dyDescent="0.25">
      <c r="A41" s="20">
        <v>37</v>
      </c>
      <c r="B41" s="1" t="s">
        <v>101</v>
      </c>
      <c r="C41" s="1" t="s">
        <v>219</v>
      </c>
      <c r="D41" s="31">
        <v>1</v>
      </c>
      <c r="E41" s="1" t="str">
        <f>Tabela7[[#This Row],[Kolumna3]]</f>
        <v>G000056</v>
      </c>
      <c r="F41" s="2" t="s">
        <v>152</v>
      </c>
      <c r="G41" s="14" t="s">
        <v>220</v>
      </c>
      <c r="H41" s="11" t="s">
        <v>185</v>
      </c>
      <c r="I41" s="4">
        <v>9.8000000000000004E-2</v>
      </c>
      <c r="J41" s="6" t="s">
        <v>186</v>
      </c>
      <c r="K41" s="2" t="s">
        <v>227</v>
      </c>
      <c r="L41" s="6" t="s">
        <v>125</v>
      </c>
    </row>
    <row r="42" spans="1:12" ht="15" customHeight="1" x14ac:dyDescent="0.25">
      <c r="A42" s="20">
        <v>38</v>
      </c>
      <c r="B42" s="1" t="s">
        <v>101</v>
      </c>
      <c r="C42" s="1" t="s">
        <v>221</v>
      </c>
      <c r="D42" s="31">
        <v>1</v>
      </c>
      <c r="E42" s="1" t="str">
        <f>Tabela7[[#This Row],[Kolumna3]]</f>
        <v>G000057</v>
      </c>
      <c r="F42" s="2" t="s">
        <v>152</v>
      </c>
      <c r="G42" s="13" t="s">
        <v>222</v>
      </c>
      <c r="H42" s="11" t="s">
        <v>185</v>
      </c>
      <c r="I42" s="26">
        <v>0.2</v>
      </c>
      <c r="J42" s="6" t="s">
        <v>186</v>
      </c>
      <c r="K42" s="2" t="s">
        <v>226</v>
      </c>
      <c r="L42" s="6" t="s">
        <v>125</v>
      </c>
    </row>
    <row r="43" spans="1:12" ht="15" customHeight="1" x14ac:dyDescent="0.25">
      <c r="A43" s="20">
        <v>39</v>
      </c>
      <c r="B43" s="1" t="s">
        <v>101</v>
      </c>
      <c r="C43" s="1" t="s">
        <v>223</v>
      </c>
      <c r="D43" s="31">
        <v>1</v>
      </c>
      <c r="E43" s="1" t="str">
        <f>Tabela7[[#This Row],[Kolumna3]]</f>
        <v>G000058</v>
      </c>
      <c r="F43" s="2" t="s">
        <v>152</v>
      </c>
      <c r="G43" s="13" t="s">
        <v>224</v>
      </c>
      <c r="H43" s="11" t="s">
        <v>185</v>
      </c>
      <c r="I43" s="26">
        <v>0.14299999999999999</v>
      </c>
      <c r="J43" s="6" t="s">
        <v>186</v>
      </c>
      <c r="K43" s="2" t="s">
        <v>225</v>
      </c>
      <c r="L43" s="6" t="s">
        <v>125</v>
      </c>
    </row>
    <row r="44" spans="1:12" ht="15" customHeight="1" x14ac:dyDescent="0.25">
      <c r="A44" s="20">
        <v>40</v>
      </c>
      <c r="B44" s="1" t="s">
        <v>101</v>
      </c>
      <c r="C44" s="1" t="s">
        <v>102</v>
      </c>
      <c r="D44" s="31">
        <v>1</v>
      </c>
      <c r="E44" s="1" t="str">
        <f>Tabela7[[#This Row],[Kolumna3]]</f>
        <v>G000059</v>
      </c>
      <c r="F44" s="2" t="s">
        <v>152</v>
      </c>
      <c r="G44" s="13" t="s">
        <v>184</v>
      </c>
      <c r="H44" s="2" t="s">
        <v>185</v>
      </c>
      <c r="I44" s="4">
        <v>0.20499999999999999</v>
      </c>
      <c r="J44" s="6" t="s">
        <v>186</v>
      </c>
      <c r="K44" s="9" t="s">
        <v>203</v>
      </c>
      <c r="L44" s="6" t="s">
        <v>125</v>
      </c>
    </row>
    <row r="45" spans="1:12" ht="15" customHeight="1" x14ac:dyDescent="0.25">
      <c r="A45" s="20">
        <v>41</v>
      </c>
      <c r="B45" s="1" t="s">
        <v>101</v>
      </c>
      <c r="C45" s="1" t="s">
        <v>103</v>
      </c>
      <c r="D45" s="31">
        <v>1</v>
      </c>
      <c r="E45" s="1" t="str">
        <f>Tabela7[[#This Row],[Kolumna3]]</f>
        <v>G000060</v>
      </c>
      <c r="F45" s="2" t="s">
        <v>152</v>
      </c>
      <c r="G45" s="13" t="s">
        <v>187</v>
      </c>
      <c r="H45" s="2" t="s">
        <v>127</v>
      </c>
      <c r="I45" s="26">
        <v>0.71</v>
      </c>
      <c r="J45" s="6" t="s">
        <v>186</v>
      </c>
      <c r="K45" s="2" t="s">
        <v>204</v>
      </c>
      <c r="L45" s="6" t="s">
        <v>125</v>
      </c>
    </row>
    <row r="46" spans="1:12" ht="15" customHeight="1" x14ac:dyDescent="0.25">
      <c r="A46" s="20">
        <v>42</v>
      </c>
      <c r="B46" s="1" t="s">
        <v>101</v>
      </c>
      <c r="C46" s="1" t="s">
        <v>104</v>
      </c>
      <c r="D46" s="31">
        <v>1</v>
      </c>
      <c r="E46" s="1" t="str">
        <f>Tabela7[[#This Row],[Kolumna3]]</f>
        <v>G000061</v>
      </c>
      <c r="F46" s="2" t="s">
        <v>152</v>
      </c>
      <c r="G46" s="13" t="s">
        <v>188</v>
      </c>
      <c r="H46" s="2" t="s">
        <v>185</v>
      </c>
      <c r="I46" s="4">
        <v>9.7000000000000003E-2</v>
      </c>
      <c r="J46" s="6" t="s">
        <v>186</v>
      </c>
      <c r="K46" s="9" t="s">
        <v>205</v>
      </c>
      <c r="L46" s="6" t="s">
        <v>125</v>
      </c>
    </row>
    <row r="47" spans="1:12" ht="15" customHeight="1" x14ac:dyDescent="0.25">
      <c r="A47" s="20">
        <v>43</v>
      </c>
      <c r="B47" s="1" t="s">
        <v>106</v>
      </c>
      <c r="C47" s="1" t="s">
        <v>105</v>
      </c>
      <c r="D47" s="31">
        <v>1</v>
      </c>
      <c r="E47" s="1" t="str">
        <f>Tabela7[[#This Row],[Kolumna3]]</f>
        <v>G000062</v>
      </c>
      <c r="F47" s="2" t="s">
        <v>152</v>
      </c>
      <c r="G47" s="13" t="s">
        <v>189</v>
      </c>
      <c r="H47" s="2" t="s">
        <v>185</v>
      </c>
      <c r="I47" s="4">
        <v>0.21</v>
      </c>
      <c r="J47" s="6" t="s">
        <v>186</v>
      </c>
      <c r="K47" s="9" t="s">
        <v>621</v>
      </c>
      <c r="L47" s="6" t="s">
        <v>125</v>
      </c>
    </row>
    <row r="48" spans="1:12" ht="15" customHeight="1" x14ac:dyDescent="0.25">
      <c r="A48" s="20">
        <v>44</v>
      </c>
      <c r="B48" s="1" t="s">
        <v>101</v>
      </c>
      <c r="C48" s="1" t="s">
        <v>657</v>
      </c>
      <c r="D48" s="31">
        <v>1</v>
      </c>
      <c r="E48" s="1" t="str">
        <f>Tabela7[[#This Row],[Kolumna3]]</f>
        <v>G000063</v>
      </c>
      <c r="F48" s="2" t="s">
        <v>152</v>
      </c>
      <c r="G48" s="13" t="s">
        <v>190</v>
      </c>
      <c r="H48" s="2" t="s">
        <v>206</v>
      </c>
      <c r="I48" s="4">
        <v>0.184</v>
      </c>
      <c r="J48" s="6" t="s">
        <v>186</v>
      </c>
      <c r="K48" s="9" t="s">
        <v>207</v>
      </c>
      <c r="L48" s="6" t="s">
        <v>125</v>
      </c>
    </row>
    <row r="49" spans="1:12" ht="15" customHeight="1" x14ac:dyDescent="0.25">
      <c r="A49" s="20">
        <v>45</v>
      </c>
      <c r="B49" s="1" t="s">
        <v>101</v>
      </c>
      <c r="C49" s="1" t="s">
        <v>107</v>
      </c>
      <c r="D49" s="31">
        <v>1</v>
      </c>
      <c r="E49" s="1" t="str">
        <f>Tabela7[[#This Row],[Kolumna3]]</f>
        <v>G000064</v>
      </c>
      <c r="F49" s="2" t="s">
        <v>152</v>
      </c>
      <c r="G49" s="13" t="s">
        <v>191</v>
      </c>
      <c r="H49" s="2" t="s">
        <v>185</v>
      </c>
      <c r="I49" s="4">
        <v>0.48399999999999999</v>
      </c>
      <c r="J49" s="6" t="s">
        <v>186</v>
      </c>
      <c r="K49" s="2" t="s">
        <v>210</v>
      </c>
      <c r="L49" s="6" t="s">
        <v>125</v>
      </c>
    </row>
    <row r="50" spans="1:12" ht="15" customHeight="1" x14ac:dyDescent="0.25">
      <c r="A50" s="20">
        <v>46</v>
      </c>
      <c r="B50" s="1" t="s">
        <v>101</v>
      </c>
      <c r="C50" s="1" t="s">
        <v>359</v>
      </c>
      <c r="D50" s="31">
        <v>1</v>
      </c>
      <c r="E50" s="1" t="str">
        <f>Tabela7[[#This Row],[Kolumna3]]</f>
        <v>G000137</v>
      </c>
      <c r="F50" s="2" t="s">
        <v>152</v>
      </c>
      <c r="G50" s="13" t="s">
        <v>459</v>
      </c>
      <c r="H50" s="11" t="s">
        <v>185</v>
      </c>
      <c r="I50" s="4">
        <v>0.61799999999999999</v>
      </c>
      <c r="J50" s="47" t="s">
        <v>514</v>
      </c>
      <c r="K50" s="25" t="s">
        <v>486</v>
      </c>
      <c r="L50" s="4" t="s">
        <v>125</v>
      </c>
    </row>
    <row r="51" spans="1:12" ht="15" customHeight="1" x14ac:dyDescent="0.25">
      <c r="A51" s="20">
        <v>47</v>
      </c>
      <c r="B51" s="1" t="s">
        <v>101</v>
      </c>
      <c r="C51" s="1" t="s">
        <v>362</v>
      </c>
      <c r="D51" s="1"/>
      <c r="E51" s="1" t="s">
        <v>668</v>
      </c>
      <c r="F51" s="2" t="s">
        <v>152</v>
      </c>
      <c r="G51" s="13" t="s">
        <v>363</v>
      </c>
      <c r="H51" s="11" t="s">
        <v>185</v>
      </c>
      <c r="I51" s="4">
        <v>0.314</v>
      </c>
      <c r="J51" s="6" t="s">
        <v>509</v>
      </c>
      <c r="K51" s="11">
        <v>730</v>
      </c>
      <c r="L51" s="4" t="s">
        <v>125</v>
      </c>
    </row>
    <row r="52" spans="1:12" ht="15" customHeight="1" x14ac:dyDescent="0.25">
      <c r="A52" s="20">
        <v>48</v>
      </c>
      <c r="B52" s="1" t="s">
        <v>101</v>
      </c>
      <c r="C52" s="1" t="s">
        <v>364</v>
      </c>
      <c r="D52" s="1"/>
      <c r="E52" s="1" t="s">
        <v>669</v>
      </c>
      <c r="F52" s="2" t="s">
        <v>152</v>
      </c>
      <c r="G52" s="13" t="s">
        <v>365</v>
      </c>
      <c r="H52" s="2" t="s">
        <v>206</v>
      </c>
      <c r="I52" s="4">
        <v>0.82299999999999995</v>
      </c>
      <c r="J52" s="6" t="s">
        <v>509</v>
      </c>
      <c r="K52" s="2" t="s">
        <v>487</v>
      </c>
      <c r="L52" s="6" t="s">
        <v>125</v>
      </c>
    </row>
    <row r="53" spans="1:12" ht="15" customHeight="1" x14ac:dyDescent="0.25">
      <c r="A53" s="20">
        <v>49</v>
      </c>
      <c r="B53" s="1" t="s">
        <v>101</v>
      </c>
      <c r="C53" s="1" t="s">
        <v>367</v>
      </c>
      <c r="D53" s="1"/>
      <c r="E53" s="1" t="s">
        <v>670</v>
      </c>
      <c r="F53" s="2" t="s">
        <v>152</v>
      </c>
      <c r="G53" s="13" t="s">
        <v>368</v>
      </c>
      <c r="H53" s="2" t="s">
        <v>206</v>
      </c>
      <c r="I53" s="4">
        <v>0.17499999999999999</v>
      </c>
      <c r="J53" s="6" t="s">
        <v>510</v>
      </c>
      <c r="K53" s="9" t="s">
        <v>624</v>
      </c>
      <c r="L53" s="6" t="s">
        <v>125</v>
      </c>
    </row>
    <row r="54" spans="1:12" ht="15" customHeight="1" x14ac:dyDescent="0.25">
      <c r="A54" s="20">
        <v>50</v>
      </c>
      <c r="B54" s="1" t="s">
        <v>101</v>
      </c>
      <c r="C54" s="1" t="s">
        <v>369</v>
      </c>
      <c r="D54" s="1"/>
      <c r="E54" s="1" t="s">
        <v>671</v>
      </c>
      <c r="F54" s="2" t="s">
        <v>152</v>
      </c>
      <c r="G54" s="13" t="s">
        <v>370</v>
      </c>
      <c r="H54" s="2" t="s">
        <v>185</v>
      </c>
      <c r="I54" s="4">
        <v>0.45400000000000001</v>
      </c>
      <c r="J54" s="6" t="s">
        <v>510</v>
      </c>
      <c r="K54" s="9" t="s">
        <v>488</v>
      </c>
      <c r="L54" s="6" t="s">
        <v>125</v>
      </c>
    </row>
    <row r="55" spans="1:12" ht="15" customHeight="1" x14ac:dyDescent="0.25">
      <c r="A55" s="20">
        <v>51</v>
      </c>
      <c r="B55" s="1" t="s">
        <v>101</v>
      </c>
      <c r="C55" s="1" t="s">
        <v>372</v>
      </c>
      <c r="D55" s="1"/>
      <c r="E55" s="1" t="s">
        <v>672</v>
      </c>
      <c r="F55" s="2" t="s">
        <v>152</v>
      </c>
      <c r="G55" s="13" t="s">
        <v>373</v>
      </c>
      <c r="H55" s="2" t="s">
        <v>185</v>
      </c>
      <c r="I55" s="4">
        <v>0.21299999999999999</v>
      </c>
      <c r="J55" s="6" t="s">
        <v>509</v>
      </c>
      <c r="K55" s="11"/>
      <c r="L55" s="6" t="s">
        <v>125</v>
      </c>
    </row>
    <row r="56" spans="1:12" ht="15" customHeight="1" x14ac:dyDescent="0.25">
      <c r="A56" s="20">
        <v>52</v>
      </c>
      <c r="B56" s="1" t="s">
        <v>101</v>
      </c>
      <c r="C56" s="1" t="s">
        <v>777</v>
      </c>
      <c r="D56" s="1"/>
      <c r="E56" s="1" t="s">
        <v>673</v>
      </c>
      <c r="F56" s="2" t="s">
        <v>152</v>
      </c>
      <c r="G56" s="13" t="s">
        <v>375</v>
      </c>
      <c r="H56" s="2" t="s">
        <v>246</v>
      </c>
      <c r="I56" s="4">
        <f>0.97+0.951+0.239</f>
        <v>2.1599999999999997</v>
      </c>
      <c r="J56" s="6" t="s">
        <v>509</v>
      </c>
      <c r="K56" s="9" t="s">
        <v>594</v>
      </c>
      <c r="L56" s="6" t="s">
        <v>125</v>
      </c>
    </row>
    <row r="57" spans="1:12" ht="15" customHeight="1" x14ac:dyDescent="0.25">
      <c r="A57" s="20">
        <v>53</v>
      </c>
      <c r="B57" s="1" t="s">
        <v>101</v>
      </c>
      <c r="C57" s="1" t="s">
        <v>376</v>
      </c>
      <c r="D57" s="1"/>
      <c r="E57" s="1" t="s">
        <v>674</v>
      </c>
      <c r="F57" s="2" t="s">
        <v>152</v>
      </c>
      <c r="G57" s="13" t="s">
        <v>377</v>
      </c>
      <c r="H57" s="2" t="s">
        <v>185</v>
      </c>
      <c r="I57" s="4">
        <v>0.51700000000000002</v>
      </c>
      <c r="J57" s="6" t="s">
        <v>509</v>
      </c>
      <c r="K57" s="2" t="s">
        <v>489</v>
      </c>
      <c r="L57" s="6" t="s">
        <v>125</v>
      </c>
    </row>
    <row r="58" spans="1:12" ht="15" customHeight="1" x14ac:dyDescent="0.25">
      <c r="A58" s="20">
        <v>54</v>
      </c>
      <c r="B58" s="1" t="s">
        <v>101</v>
      </c>
      <c r="C58" s="1" t="s">
        <v>378</v>
      </c>
      <c r="D58" s="1"/>
      <c r="E58" s="1" t="s">
        <v>675</v>
      </c>
      <c r="F58" s="2" t="s">
        <v>152</v>
      </c>
      <c r="G58" s="13" t="s">
        <v>379</v>
      </c>
      <c r="H58" s="2" t="s">
        <v>185</v>
      </c>
      <c r="I58" s="4">
        <v>0.24299999999999999</v>
      </c>
      <c r="J58" s="6" t="s">
        <v>509</v>
      </c>
      <c r="K58" s="2" t="s">
        <v>490</v>
      </c>
      <c r="L58" s="6" t="s">
        <v>125</v>
      </c>
    </row>
    <row r="59" spans="1:12" ht="15" customHeight="1" x14ac:dyDescent="0.25">
      <c r="A59" s="20">
        <v>55</v>
      </c>
      <c r="B59" s="1" t="s">
        <v>101</v>
      </c>
      <c r="C59" s="1" t="s">
        <v>658</v>
      </c>
      <c r="D59" s="1"/>
      <c r="E59" s="1" t="s">
        <v>676</v>
      </c>
      <c r="F59" s="2" t="s">
        <v>152</v>
      </c>
      <c r="G59" s="13" t="s">
        <v>380</v>
      </c>
      <c r="H59" s="2" t="s">
        <v>185</v>
      </c>
      <c r="I59" s="4">
        <f>0.355+0.236</f>
        <v>0.59099999999999997</v>
      </c>
      <c r="J59" s="13" t="s">
        <v>511</v>
      </c>
      <c r="K59" s="9" t="s">
        <v>623</v>
      </c>
      <c r="L59" s="6" t="s">
        <v>125</v>
      </c>
    </row>
    <row r="60" spans="1:12" ht="15" customHeight="1" x14ac:dyDescent="0.25">
      <c r="A60" s="20">
        <v>56</v>
      </c>
      <c r="B60" s="1" t="s">
        <v>101</v>
      </c>
      <c r="C60" s="1" t="s">
        <v>381</v>
      </c>
      <c r="D60" s="1"/>
      <c r="E60" s="1" t="s">
        <v>677</v>
      </c>
      <c r="F60" s="2" t="s">
        <v>152</v>
      </c>
      <c r="G60" s="13" t="s">
        <v>382</v>
      </c>
      <c r="H60" s="2" t="s">
        <v>185</v>
      </c>
      <c r="I60" s="4">
        <v>0.128</v>
      </c>
      <c r="J60" s="6" t="s">
        <v>509</v>
      </c>
      <c r="K60" s="2" t="s">
        <v>491</v>
      </c>
      <c r="L60" s="6" t="s">
        <v>125</v>
      </c>
    </row>
    <row r="61" spans="1:12" ht="15" customHeight="1" x14ac:dyDescent="0.25">
      <c r="A61" s="20">
        <v>57</v>
      </c>
      <c r="B61" s="1" t="s">
        <v>101</v>
      </c>
      <c r="C61" s="1" t="s">
        <v>383</v>
      </c>
      <c r="D61" s="1"/>
      <c r="E61" s="1" t="s">
        <v>678</v>
      </c>
      <c r="F61" s="2" t="s">
        <v>152</v>
      </c>
      <c r="G61" s="13" t="s">
        <v>384</v>
      </c>
      <c r="H61" s="2" t="s">
        <v>185</v>
      </c>
      <c r="I61" s="4">
        <v>0.32</v>
      </c>
      <c r="J61" s="6" t="s">
        <v>509</v>
      </c>
      <c r="K61" s="2" t="s">
        <v>492</v>
      </c>
      <c r="L61" s="6" t="s">
        <v>125</v>
      </c>
    </row>
    <row r="62" spans="1:12" ht="15" customHeight="1" x14ac:dyDescent="0.25">
      <c r="A62" s="20">
        <v>58</v>
      </c>
      <c r="B62" s="1" t="s">
        <v>101</v>
      </c>
      <c r="C62" s="1" t="s">
        <v>659</v>
      </c>
      <c r="D62" s="1"/>
      <c r="E62" s="1" t="s">
        <v>679</v>
      </c>
      <c r="F62" s="2" t="s">
        <v>152</v>
      </c>
      <c r="G62" s="13" t="s">
        <v>385</v>
      </c>
      <c r="H62" s="2" t="s">
        <v>185</v>
      </c>
      <c r="I62" s="4">
        <f>0.257+0.067</f>
        <v>0.32400000000000001</v>
      </c>
      <c r="J62" s="6" t="s">
        <v>509</v>
      </c>
      <c r="K62" s="2" t="s">
        <v>491</v>
      </c>
      <c r="L62" s="6" t="s">
        <v>125</v>
      </c>
    </row>
    <row r="63" spans="1:12" ht="15" customHeight="1" x14ac:dyDescent="0.25">
      <c r="A63" s="20">
        <v>59</v>
      </c>
      <c r="B63" s="1" t="s">
        <v>101</v>
      </c>
      <c r="C63" s="1" t="s">
        <v>386</v>
      </c>
      <c r="D63" s="1"/>
      <c r="E63" s="1" t="s">
        <v>680</v>
      </c>
      <c r="F63" s="2" t="s">
        <v>152</v>
      </c>
      <c r="G63" s="13" t="s">
        <v>387</v>
      </c>
      <c r="H63" s="2" t="s">
        <v>246</v>
      </c>
      <c r="I63" s="4">
        <v>0.56799999999999995</v>
      </c>
      <c r="J63" s="6" t="s">
        <v>509</v>
      </c>
      <c r="K63" s="10" t="s">
        <v>493</v>
      </c>
      <c r="L63" s="6" t="s">
        <v>125</v>
      </c>
    </row>
    <row r="64" spans="1:12" ht="15" customHeight="1" x14ac:dyDescent="0.25">
      <c r="A64" s="20">
        <v>60</v>
      </c>
      <c r="B64" s="1" t="s">
        <v>101</v>
      </c>
      <c r="C64" s="1" t="s">
        <v>388</v>
      </c>
      <c r="D64" s="1"/>
      <c r="E64" s="1" t="s">
        <v>681</v>
      </c>
      <c r="F64" s="2" t="s">
        <v>152</v>
      </c>
      <c r="G64" s="13" t="s">
        <v>389</v>
      </c>
      <c r="H64" s="2" t="s">
        <v>185</v>
      </c>
      <c r="I64" s="4">
        <v>0.215</v>
      </c>
      <c r="J64" s="6" t="s">
        <v>509</v>
      </c>
      <c r="K64" s="2" t="s">
        <v>491</v>
      </c>
      <c r="L64" s="6" t="s">
        <v>125</v>
      </c>
    </row>
    <row r="65" spans="1:12" ht="15" customHeight="1" x14ac:dyDescent="0.25">
      <c r="A65" s="20">
        <v>61</v>
      </c>
      <c r="B65" s="1" t="s">
        <v>101</v>
      </c>
      <c r="C65" s="1" t="s">
        <v>660</v>
      </c>
      <c r="D65" s="1"/>
      <c r="E65" s="1" t="s">
        <v>682</v>
      </c>
      <c r="F65" s="2" t="s">
        <v>152</v>
      </c>
      <c r="G65" s="13" t="s">
        <v>390</v>
      </c>
      <c r="H65" s="2" t="s">
        <v>206</v>
      </c>
      <c r="I65" s="4">
        <v>0.83799999999999997</v>
      </c>
      <c r="J65" s="6" t="s">
        <v>509</v>
      </c>
      <c r="K65" s="2" t="s">
        <v>622</v>
      </c>
      <c r="L65" s="6" t="s">
        <v>125</v>
      </c>
    </row>
    <row r="66" spans="1:12" s="35" customFormat="1" ht="15" customHeight="1" x14ac:dyDescent="0.25">
      <c r="A66" s="20">
        <v>62</v>
      </c>
      <c r="B66" s="1" t="s">
        <v>2</v>
      </c>
      <c r="C66" s="1" t="s">
        <v>1</v>
      </c>
      <c r="D66" s="31">
        <v>1</v>
      </c>
      <c r="E66" s="1" t="str">
        <f>Tabela7[[#This Row],[Kolumna3]]</f>
        <v>G000001</v>
      </c>
      <c r="F66" s="2" t="s">
        <v>124</v>
      </c>
      <c r="G66" s="13" t="s">
        <v>374</v>
      </c>
      <c r="H66" s="2" t="s">
        <v>206</v>
      </c>
      <c r="I66" s="4">
        <f>1.125+0.061</f>
        <v>1.1859999999999999</v>
      </c>
      <c r="J66" s="48" t="s">
        <v>126</v>
      </c>
      <c r="K66" s="48" t="s">
        <v>661</v>
      </c>
      <c r="L66" s="23" t="s">
        <v>125</v>
      </c>
    </row>
    <row r="67" spans="1:12" s="35" customFormat="1" ht="15" customHeight="1" x14ac:dyDescent="0.25">
      <c r="A67" s="20">
        <v>63</v>
      </c>
      <c r="B67" s="1" t="s">
        <v>2</v>
      </c>
      <c r="C67" s="1" t="s">
        <v>1</v>
      </c>
      <c r="D67" s="31"/>
      <c r="E67" s="1" t="s">
        <v>683</v>
      </c>
      <c r="F67" s="2" t="s">
        <v>124</v>
      </c>
      <c r="G67" s="13" t="s">
        <v>754</v>
      </c>
      <c r="H67" s="2" t="s">
        <v>206</v>
      </c>
      <c r="I67" s="4"/>
      <c r="J67" s="49" t="s">
        <v>523</v>
      </c>
      <c r="K67" s="48"/>
      <c r="L67" s="23" t="s">
        <v>125</v>
      </c>
    </row>
    <row r="68" spans="1:12" s="35" customFormat="1" ht="15" customHeight="1" x14ac:dyDescent="0.25">
      <c r="A68" s="20">
        <v>64</v>
      </c>
      <c r="B68" s="1" t="s">
        <v>2</v>
      </c>
      <c r="C68" s="1" t="s">
        <v>1</v>
      </c>
      <c r="D68" s="31"/>
      <c r="E68" s="1" t="s">
        <v>684</v>
      </c>
      <c r="F68" s="2" t="s">
        <v>124</v>
      </c>
      <c r="G68" s="13" t="s">
        <v>665</v>
      </c>
      <c r="H68" s="2" t="s">
        <v>206</v>
      </c>
      <c r="I68" s="4"/>
      <c r="J68" s="49" t="s">
        <v>523</v>
      </c>
      <c r="K68" s="48"/>
      <c r="L68" s="23" t="s">
        <v>125</v>
      </c>
    </row>
    <row r="69" spans="1:12" s="35" customFormat="1" ht="15" customHeight="1" x14ac:dyDescent="0.25">
      <c r="A69" s="20">
        <v>65</v>
      </c>
      <c r="B69" s="1" t="s">
        <v>5</v>
      </c>
      <c r="C69" s="1" t="s">
        <v>4</v>
      </c>
      <c r="D69" s="31">
        <v>1</v>
      </c>
      <c r="E69" s="1" t="str">
        <f>Tabela7[[#This Row],[Kolumna3]]</f>
        <v>G000002</v>
      </c>
      <c r="F69" s="2" t="s">
        <v>124</v>
      </c>
      <c r="G69" s="13" t="s">
        <v>755</v>
      </c>
      <c r="H69" s="2" t="s">
        <v>206</v>
      </c>
      <c r="I69" s="4">
        <f>1.397+0.114</f>
        <v>1.5110000000000001</v>
      </c>
      <c r="J69" s="49" t="s">
        <v>512</v>
      </c>
      <c r="K69" s="48" t="s">
        <v>620</v>
      </c>
      <c r="L69" s="23" t="s">
        <v>125</v>
      </c>
    </row>
    <row r="70" spans="1:12" s="35" customFormat="1" ht="15" customHeight="1" x14ac:dyDescent="0.25">
      <c r="A70" s="20">
        <v>66</v>
      </c>
      <c r="B70" s="1" t="s">
        <v>5</v>
      </c>
      <c r="C70" s="1" t="s">
        <v>4</v>
      </c>
      <c r="D70" s="31"/>
      <c r="E70" s="1" t="s">
        <v>685</v>
      </c>
      <c r="F70" s="2" t="s">
        <v>124</v>
      </c>
      <c r="G70" s="13" t="s">
        <v>446</v>
      </c>
      <c r="H70" s="2" t="s">
        <v>206</v>
      </c>
      <c r="I70" s="4"/>
      <c r="J70" s="49" t="s">
        <v>765</v>
      </c>
      <c r="K70" s="48"/>
      <c r="L70" s="23" t="s">
        <v>125</v>
      </c>
    </row>
    <row r="71" spans="1:12" s="35" customFormat="1" ht="15" customHeight="1" x14ac:dyDescent="0.25">
      <c r="A71" s="20">
        <v>67</v>
      </c>
      <c r="B71" s="1" t="s">
        <v>5</v>
      </c>
      <c r="C71" s="1" t="s">
        <v>4</v>
      </c>
      <c r="D71" s="31"/>
      <c r="E71" s="1" t="s">
        <v>686</v>
      </c>
      <c r="F71" s="2" t="s">
        <v>124</v>
      </c>
      <c r="G71" s="13" t="s">
        <v>756</v>
      </c>
      <c r="H71" s="2" t="s">
        <v>206</v>
      </c>
      <c r="I71" s="4"/>
      <c r="J71" s="49" t="s">
        <v>523</v>
      </c>
      <c r="K71" s="48"/>
      <c r="L71" s="23" t="s">
        <v>125</v>
      </c>
    </row>
    <row r="72" spans="1:12" s="35" customFormat="1" ht="15" customHeight="1" x14ac:dyDescent="0.25">
      <c r="A72" s="20">
        <v>68</v>
      </c>
      <c r="B72" s="34" t="s">
        <v>101</v>
      </c>
      <c r="C72" s="34" t="s">
        <v>263</v>
      </c>
      <c r="D72" s="31">
        <v>1</v>
      </c>
      <c r="E72" s="1" t="str">
        <f>Tabela7[[#This Row],[Kolumna3]]</f>
        <v>G000077</v>
      </c>
      <c r="F72" s="22" t="s">
        <v>124</v>
      </c>
      <c r="G72" s="36" t="s">
        <v>264</v>
      </c>
      <c r="H72" s="41" t="s">
        <v>185</v>
      </c>
      <c r="I72" s="5">
        <v>0.21</v>
      </c>
      <c r="J72" s="23" t="s">
        <v>186</v>
      </c>
      <c r="K72" s="41">
        <v>386</v>
      </c>
      <c r="L72" s="5" t="s">
        <v>125</v>
      </c>
    </row>
    <row r="73" spans="1:12" s="35" customFormat="1" ht="15" customHeight="1" x14ac:dyDescent="0.25">
      <c r="A73" s="20">
        <v>69</v>
      </c>
      <c r="B73" s="34" t="s">
        <v>101</v>
      </c>
      <c r="C73" s="34" t="s">
        <v>265</v>
      </c>
      <c r="D73" s="31">
        <v>1</v>
      </c>
      <c r="E73" s="1" t="str">
        <f>Tabela7[[#This Row],[Kolumna3]]</f>
        <v>G000078</v>
      </c>
      <c r="F73" s="22" t="s">
        <v>124</v>
      </c>
      <c r="G73" s="36" t="s">
        <v>183</v>
      </c>
      <c r="H73" s="41" t="s">
        <v>185</v>
      </c>
      <c r="I73" s="5">
        <v>1.8089999999999999</v>
      </c>
      <c r="J73" s="23" t="s">
        <v>216</v>
      </c>
      <c r="K73" s="41" t="s">
        <v>504</v>
      </c>
      <c r="L73" s="5" t="s">
        <v>125</v>
      </c>
    </row>
    <row r="74" spans="1:12" s="35" customFormat="1" ht="15" customHeight="1" x14ac:dyDescent="0.25">
      <c r="A74" s="20">
        <v>70</v>
      </c>
      <c r="B74" s="34" t="s">
        <v>101</v>
      </c>
      <c r="C74" s="34" t="s">
        <v>266</v>
      </c>
      <c r="D74" s="31">
        <v>1</v>
      </c>
      <c r="E74" s="1" t="str">
        <f>Tabela7[[#This Row],[Kolumna3]]</f>
        <v>G000079</v>
      </c>
      <c r="F74" s="22" t="s">
        <v>124</v>
      </c>
      <c r="G74" s="36" t="s">
        <v>267</v>
      </c>
      <c r="H74" s="41" t="s">
        <v>185</v>
      </c>
      <c r="I74" s="5">
        <v>0.21299999999999999</v>
      </c>
      <c r="J74" s="23" t="s">
        <v>186</v>
      </c>
      <c r="K74" s="41">
        <v>405</v>
      </c>
      <c r="L74" s="5" t="s">
        <v>125</v>
      </c>
    </row>
    <row r="75" spans="1:12" s="35" customFormat="1" ht="15" customHeight="1" x14ac:dyDescent="0.25">
      <c r="A75" s="20">
        <v>71</v>
      </c>
      <c r="B75" s="34" t="s">
        <v>101</v>
      </c>
      <c r="C75" s="34" t="s">
        <v>268</v>
      </c>
      <c r="D75" s="31">
        <v>1</v>
      </c>
      <c r="E75" s="1" t="str">
        <f>Tabela7[[#This Row],[Kolumna3]]</f>
        <v>G000080</v>
      </c>
      <c r="F75" s="22" t="s">
        <v>124</v>
      </c>
      <c r="G75" s="36" t="s">
        <v>153</v>
      </c>
      <c r="H75" s="41"/>
      <c r="I75" s="5">
        <v>0.30399999999999999</v>
      </c>
      <c r="J75" s="23" t="s">
        <v>186</v>
      </c>
      <c r="K75" s="42" t="s">
        <v>601</v>
      </c>
      <c r="L75" s="5" t="s">
        <v>125</v>
      </c>
    </row>
    <row r="76" spans="1:12" s="35" customFormat="1" ht="15" customHeight="1" x14ac:dyDescent="0.25">
      <c r="A76" s="20">
        <v>72</v>
      </c>
      <c r="B76" s="34" t="s">
        <v>101</v>
      </c>
      <c r="C76" s="34" t="s">
        <v>269</v>
      </c>
      <c r="D76" s="31">
        <v>1</v>
      </c>
      <c r="E76" s="1" t="str">
        <f>Tabela7[[#This Row],[Kolumna3]]</f>
        <v>G000081</v>
      </c>
      <c r="F76" s="22" t="s">
        <v>124</v>
      </c>
      <c r="G76" s="36" t="s">
        <v>182</v>
      </c>
      <c r="H76" s="41" t="s">
        <v>185</v>
      </c>
      <c r="I76" s="5">
        <v>0.32</v>
      </c>
      <c r="J76" s="23" t="s">
        <v>186</v>
      </c>
      <c r="K76" s="41" t="s">
        <v>505</v>
      </c>
      <c r="L76" s="5" t="s">
        <v>125</v>
      </c>
    </row>
    <row r="77" spans="1:12" s="35" customFormat="1" ht="15" customHeight="1" x14ac:dyDescent="0.25">
      <c r="A77" s="20">
        <v>73</v>
      </c>
      <c r="B77" s="34" t="s">
        <v>101</v>
      </c>
      <c r="C77" s="34" t="s">
        <v>270</v>
      </c>
      <c r="D77" s="31">
        <v>1</v>
      </c>
      <c r="E77" s="1" t="str">
        <f>Tabela7[[#This Row],[Kolumna3]]</f>
        <v>G000082</v>
      </c>
      <c r="F77" s="22" t="s">
        <v>124</v>
      </c>
      <c r="G77" s="36" t="s">
        <v>271</v>
      </c>
      <c r="H77" s="41" t="s">
        <v>206</v>
      </c>
      <c r="I77" s="5">
        <v>0.26500000000000001</v>
      </c>
      <c r="J77" s="23" t="s">
        <v>186</v>
      </c>
      <c r="K77" s="41" t="s">
        <v>506</v>
      </c>
      <c r="L77" s="5" t="s">
        <v>125</v>
      </c>
    </row>
    <row r="78" spans="1:12" s="35" customFormat="1" ht="15" customHeight="1" x14ac:dyDescent="0.25">
      <c r="A78" s="20">
        <v>74</v>
      </c>
      <c r="B78" s="34" t="s">
        <v>101</v>
      </c>
      <c r="C78" s="34" t="s">
        <v>272</v>
      </c>
      <c r="D78" s="31">
        <v>1</v>
      </c>
      <c r="E78" s="1" t="str">
        <f>Tabela7[[#This Row],[Kolumna3]]</f>
        <v>G000083</v>
      </c>
      <c r="F78" s="22" t="s">
        <v>124</v>
      </c>
      <c r="G78" s="36" t="s">
        <v>273</v>
      </c>
      <c r="H78" s="41" t="s">
        <v>185</v>
      </c>
      <c r="I78" s="5">
        <v>0.27800000000000002</v>
      </c>
      <c r="J78" s="23" t="s">
        <v>186</v>
      </c>
      <c r="K78" s="41" t="s">
        <v>507</v>
      </c>
      <c r="L78" s="5" t="s">
        <v>125</v>
      </c>
    </row>
    <row r="79" spans="1:12" s="35" customFormat="1" ht="15" customHeight="1" x14ac:dyDescent="0.25">
      <c r="A79" s="20">
        <v>75</v>
      </c>
      <c r="B79" s="34" t="s">
        <v>101</v>
      </c>
      <c r="C79" s="34" t="s">
        <v>758</v>
      </c>
      <c r="D79" s="31">
        <v>1</v>
      </c>
      <c r="E79" s="1" t="str">
        <f>Tabela7[[#This Row],[Kolumna3]]</f>
        <v xml:space="preserve">G000084 </v>
      </c>
      <c r="F79" s="22" t="s">
        <v>124</v>
      </c>
      <c r="G79" s="36" t="s">
        <v>274</v>
      </c>
      <c r="H79" s="41" t="s">
        <v>185</v>
      </c>
      <c r="I79" s="5">
        <v>0.17799999999999999</v>
      </c>
      <c r="J79" s="23" t="s">
        <v>186</v>
      </c>
      <c r="K79" s="42" t="s">
        <v>757</v>
      </c>
      <c r="L79" s="5" t="s">
        <v>125</v>
      </c>
    </row>
    <row r="80" spans="1:12" s="35" customFormat="1" ht="15" customHeight="1" x14ac:dyDescent="0.25">
      <c r="A80" s="20">
        <v>76</v>
      </c>
      <c r="B80" s="34" t="s">
        <v>101</v>
      </c>
      <c r="C80" s="34" t="s">
        <v>275</v>
      </c>
      <c r="D80" s="31">
        <v>1</v>
      </c>
      <c r="E80" s="1" t="str">
        <f>Tabela7[[#This Row],[Kolumna3]]</f>
        <v>G000085</v>
      </c>
      <c r="F80" s="22" t="s">
        <v>124</v>
      </c>
      <c r="G80" s="36" t="s">
        <v>276</v>
      </c>
      <c r="H80" s="41" t="s">
        <v>185</v>
      </c>
      <c r="I80" s="5">
        <v>0.191</v>
      </c>
      <c r="J80" s="23" t="s">
        <v>186</v>
      </c>
      <c r="K80" s="41">
        <v>42</v>
      </c>
      <c r="L80" s="5" t="s">
        <v>125</v>
      </c>
    </row>
    <row r="81" spans="1:12" s="35" customFormat="1" ht="15" customHeight="1" x14ac:dyDescent="0.25">
      <c r="A81" s="20">
        <v>77</v>
      </c>
      <c r="B81" s="34" t="s">
        <v>101</v>
      </c>
      <c r="C81" s="34" t="s">
        <v>419</v>
      </c>
      <c r="D81" s="34"/>
      <c r="E81" s="1" t="s">
        <v>687</v>
      </c>
      <c r="F81" s="22" t="s">
        <v>124</v>
      </c>
      <c r="G81" s="36" t="s">
        <v>420</v>
      </c>
      <c r="H81" s="41" t="s">
        <v>185</v>
      </c>
      <c r="I81" s="5">
        <v>0.20499999999999999</v>
      </c>
      <c r="J81" s="23" t="s">
        <v>509</v>
      </c>
      <c r="K81" s="41" t="s">
        <v>583</v>
      </c>
      <c r="L81" s="5" t="s">
        <v>125</v>
      </c>
    </row>
    <row r="82" spans="1:12" s="35" customFormat="1" ht="15" customHeight="1" x14ac:dyDescent="0.25">
      <c r="A82" s="20">
        <v>78</v>
      </c>
      <c r="B82" s="34" t="s">
        <v>101</v>
      </c>
      <c r="C82" s="34" t="s">
        <v>421</v>
      </c>
      <c r="D82" s="34"/>
      <c r="E82" s="1" t="s">
        <v>688</v>
      </c>
      <c r="F82" s="22" t="s">
        <v>124</v>
      </c>
      <c r="G82" s="36" t="s">
        <v>316</v>
      </c>
      <c r="H82" s="41" t="s">
        <v>206</v>
      </c>
      <c r="I82" s="5">
        <v>0.754</v>
      </c>
      <c r="J82" s="23" t="s">
        <v>509</v>
      </c>
      <c r="K82" s="43">
        <v>213</v>
      </c>
      <c r="L82" s="5" t="s">
        <v>125</v>
      </c>
    </row>
    <row r="83" spans="1:12" s="35" customFormat="1" ht="15" customHeight="1" x14ac:dyDescent="0.25">
      <c r="A83" s="20">
        <v>79</v>
      </c>
      <c r="B83" s="34" t="s">
        <v>101</v>
      </c>
      <c r="C83" s="34" t="s">
        <v>422</v>
      </c>
      <c r="D83" s="34"/>
      <c r="E83" s="1" t="s">
        <v>689</v>
      </c>
      <c r="F83" s="22" t="s">
        <v>124</v>
      </c>
      <c r="G83" s="36" t="s">
        <v>423</v>
      </c>
      <c r="H83" s="41" t="s">
        <v>185</v>
      </c>
      <c r="I83" s="5">
        <v>0.223</v>
      </c>
      <c r="J83" s="23" t="s">
        <v>509</v>
      </c>
      <c r="K83" s="41">
        <v>805</v>
      </c>
      <c r="L83" s="5" t="s">
        <v>125</v>
      </c>
    </row>
    <row r="84" spans="1:12" s="35" customFormat="1" ht="15" customHeight="1" x14ac:dyDescent="0.25">
      <c r="A84" s="20">
        <v>80</v>
      </c>
      <c r="B84" s="34" t="s">
        <v>101</v>
      </c>
      <c r="C84" s="34" t="s">
        <v>662</v>
      </c>
      <c r="D84" s="34"/>
      <c r="E84" s="1" t="s">
        <v>690</v>
      </c>
      <c r="F84" s="22" t="s">
        <v>124</v>
      </c>
      <c r="G84" s="36" t="s">
        <v>331</v>
      </c>
      <c r="H84" s="41" t="s">
        <v>206</v>
      </c>
      <c r="I84" s="5">
        <v>0.44900000000000001</v>
      </c>
      <c r="J84" s="23" t="s">
        <v>509</v>
      </c>
      <c r="K84" s="42">
        <v>807</v>
      </c>
      <c r="L84" s="5" t="s">
        <v>125</v>
      </c>
    </row>
    <row r="85" spans="1:12" s="35" customFormat="1" ht="15" customHeight="1" x14ac:dyDescent="0.25">
      <c r="A85" s="20">
        <v>81</v>
      </c>
      <c r="B85" s="34" t="s">
        <v>101</v>
      </c>
      <c r="C85" s="34" t="s">
        <v>424</v>
      </c>
      <c r="D85" s="34"/>
      <c r="E85" s="1" t="s">
        <v>691</v>
      </c>
      <c r="F85" s="22" t="s">
        <v>124</v>
      </c>
      <c r="G85" s="37" t="s">
        <v>425</v>
      </c>
      <c r="H85" s="41" t="s">
        <v>185</v>
      </c>
      <c r="I85" s="5">
        <v>0.17399999999999999</v>
      </c>
      <c r="J85" s="23" t="s">
        <v>509</v>
      </c>
      <c r="K85" s="41" t="s">
        <v>584</v>
      </c>
      <c r="L85" s="5" t="s">
        <v>125</v>
      </c>
    </row>
    <row r="86" spans="1:12" s="35" customFormat="1" ht="15" customHeight="1" x14ac:dyDescent="0.25">
      <c r="A86" s="20">
        <v>82</v>
      </c>
      <c r="B86" s="34" t="s">
        <v>101</v>
      </c>
      <c r="C86" s="34" t="s">
        <v>426</v>
      </c>
      <c r="D86" s="34"/>
      <c r="E86" s="1" t="s">
        <v>692</v>
      </c>
      <c r="F86" s="22" t="s">
        <v>124</v>
      </c>
      <c r="G86" s="36" t="s">
        <v>427</v>
      </c>
      <c r="H86" s="41" t="s">
        <v>206</v>
      </c>
      <c r="I86" s="5">
        <v>0.55200000000000005</v>
      </c>
      <c r="J86" s="23" t="s">
        <v>509</v>
      </c>
      <c r="K86" s="41">
        <v>901</v>
      </c>
      <c r="L86" s="5" t="s">
        <v>125</v>
      </c>
    </row>
    <row r="87" spans="1:12" s="35" customFormat="1" ht="15" customHeight="1" x14ac:dyDescent="0.25">
      <c r="A87" s="20">
        <v>83</v>
      </c>
      <c r="B87" s="34" t="s">
        <v>101</v>
      </c>
      <c r="C87" s="34" t="s">
        <v>428</v>
      </c>
      <c r="D87" s="34"/>
      <c r="E87" s="1" t="s">
        <v>693</v>
      </c>
      <c r="F87" s="22" t="s">
        <v>124</v>
      </c>
      <c r="G87" s="36" t="s">
        <v>429</v>
      </c>
      <c r="H87" s="22" t="s">
        <v>185</v>
      </c>
      <c r="I87" s="5">
        <v>0.73</v>
      </c>
      <c r="J87" s="23" t="s">
        <v>509</v>
      </c>
      <c r="K87" s="22">
        <v>742</v>
      </c>
      <c r="L87" s="23" t="s">
        <v>125</v>
      </c>
    </row>
    <row r="88" spans="1:12" s="35" customFormat="1" ht="15" customHeight="1" x14ac:dyDescent="0.25">
      <c r="A88" s="20">
        <v>84</v>
      </c>
      <c r="B88" s="34" t="s">
        <v>101</v>
      </c>
      <c r="C88" s="34" t="s">
        <v>430</v>
      </c>
      <c r="D88" s="34"/>
      <c r="E88" s="1" t="s">
        <v>694</v>
      </c>
      <c r="F88" s="22" t="s">
        <v>124</v>
      </c>
      <c r="G88" s="36" t="s">
        <v>431</v>
      </c>
      <c r="H88" s="22" t="s">
        <v>185</v>
      </c>
      <c r="I88" s="5">
        <v>0.311</v>
      </c>
      <c r="J88" s="23" t="s">
        <v>509</v>
      </c>
      <c r="K88" s="22" t="s">
        <v>605</v>
      </c>
      <c r="L88" s="23" t="s">
        <v>125</v>
      </c>
    </row>
    <row r="89" spans="1:12" s="35" customFormat="1" ht="15" customHeight="1" x14ac:dyDescent="0.25">
      <c r="A89" s="20">
        <v>85</v>
      </c>
      <c r="B89" s="34" t="s">
        <v>101</v>
      </c>
      <c r="C89" s="34" t="s">
        <v>432</v>
      </c>
      <c r="D89" s="34"/>
      <c r="E89" s="1" t="s">
        <v>695</v>
      </c>
      <c r="F89" s="22" t="s">
        <v>124</v>
      </c>
      <c r="G89" s="36" t="s">
        <v>433</v>
      </c>
      <c r="H89" s="22" t="s">
        <v>185</v>
      </c>
      <c r="I89" s="5">
        <v>0.39100000000000001</v>
      </c>
      <c r="J89" s="23" t="s">
        <v>509</v>
      </c>
      <c r="K89" s="22">
        <v>878</v>
      </c>
      <c r="L89" s="23" t="s">
        <v>125</v>
      </c>
    </row>
    <row r="90" spans="1:12" s="35" customFormat="1" ht="15" customHeight="1" x14ac:dyDescent="0.25">
      <c r="A90" s="20">
        <v>86</v>
      </c>
      <c r="B90" s="34" t="s">
        <v>101</v>
      </c>
      <c r="C90" s="34" t="s">
        <v>434</v>
      </c>
      <c r="D90" s="34"/>
      <c r="E90" s="1" t="s">
        <v>696</v>
      </c>
      <c r="F90" s="22" t="s">
        <v>124</v>
      </c>
      <c r="G90" s="36" t="s">
        <v>337</v>
      </c>
      <c r="H90" s="22" t="s">
        <v>185</v>
      </c>
      <c r="I90" s="5">
        <v>0.24299999999999999</v>
      </c>
      <c r="J90" s="23" t="s">
        <v>509</v>
      </c>
      <c r="K90" s="22">
        <v>806</v>
      </c>
      <c r="L90" s="23" t="s">
        <v>125</v>
      </c>
    </row>
    <row r="91" spans="1:12" s="35" customFormat="1" ht="15" customHeight="1" x14ac:dyDescent="0.25">
      <c r="A91" s="20">
        <v>87</v>
      </c>
      <c r="B91" s="34" t="s">
        <v>101</v>
      </c>
      <c r="C91" s="34" t="s">
        <v>435</v>
      </c>
      <c r="D91" s="34"/>
      <c r="E91" s="1" t="s">
        <v>697</v>
      </c>
      <c r="F91" s="22" t="s">
        <v>124</v>
      </c>
      <c r="G91" s="36" t="s">
        <v>171</v>
      </c>
      <c r="H91" s="22" t="s">
        <v>206</v>
      </c>
      <c r="I91" s="5">
        <v>0.91900000000000004</v>
      </c>
      <c r="J91" s="23" t="s">
        <v>509</v>
      </c>
      <c r="K91" s="22" t="s">
        <v>525</v>
      </c>
      <c r="L91" s="23" t="s">
        <v>125</v>
      </c>
    </row>
    <row r="92" spans="1:12" s="35" customFormat="1" ht="15" customHeight="1" x14ac:dyDescent="0.25">
      <c r="A92" s="20">
        <v>88</v>
      </c>
      <c r="B92" s="34" t="s">
        <v>101</v>
      </c>
      <c r="C92" s="34" t="s">
        <v>436</v>
      </c>
      <c r="D92" s="34"/>
      <c r="E92" s="1" t="s">
        <v>698</v>
      </c>
      <c r="F92" s="22" t="s">
        <v>124</v>
      </c>
      <c r="G92" s="36" t="s">
        <v>437</v>
      </c>
      <c r="H92" s="22" t="s">
        <v>206</v>
      </c>
      <c r="I92" s="5">
        <v>0.56699999999999995</v>
      </c>
      <c r="J92" s="23" t="s">
        <v>509</v>
      </c>
      <c r="K92" s="22">
        <v>445</v>
      </c>
      <c r="L92" s="23" t="s">
        <v>125</v>
      </c>
    </row>
    <row r="93" spans="1:12" s="35" customFormat="1" ht="15" customHeight="1" x14ac:dyDescent="0.25">
      <c r="A93" s="20">
        <v>89</v>
      </c>
      <c r="B93" s="34" t="s">
        <v>101</v>
      </c>
      <c r="C93" s="34" t="s">
        <v>438</v>
      </c>
      <c r="D93" s="34"/>
      <c r="E93" s="1" t="s">
        <v>699</v>
      </c>
      <c r="F93" s="22" t="s">
        <v>124</v>
      </c>
      <c r="G93" s="36" t="s">
        <v>439</v>
      </c>
      <c r="H93" s="22" t="s">
        <v>185</v>
      </c>
      <c r="I93" s="5">
        <v>0.46300000000000002</v>
      </c>
      <c r="J93" s="23" t="s">
        <v>509</v>
      </c>
      <c r="K93" s="22"/>
      <c r="L93" s="23" t="s">
        <v>125</v>
      </c>
    </row>
    <row r="94" spans="1:12" s="35" customFormat="1" ht="15" customHeight="1" x14ac:dyDescent="0.25">
      <c r="A94" s="20">
        <v>90</v>
      </c>
      <c r="B94" s="34" t="s">
        <v>101</v>
      </c>
      <c r="C94" s="34" t="s">
        <v>440</v>
      </c>
      <c r="D94" s="34"/>
      <c r="E94" s="1" t="s">
        <v>700</v>
      </c>
      <c r="F94" s="22" t="s">
        <v>124</v>
      </c>
      <c r="G94" s="36" t="s">
        <v>441</v>
      </c>
      <c r="H94" s="22" t="s">
        <v>206</v>
      </c>
      <c r="I94" s="5">
        <v>0.38300000000000001</v>
      </c>
      <c r="J94" s="23" t="s">
        <v>509</v>
      </c>
      <c r="K94" s="22" t="s">
        <v>618</v>
      </c>
      <c r="L94" s="23" t="s">
        <v>125</v>
      </c>
    </row>
    <row r="95" spans="1:12" s="35" customFormat="1" ht="15" customHeight="1" x14ac:dyDescent="0.25">
      <c r="A95" s="20">
        <v>91</v>
      </c>
      <c r="B95" s="34" t="s">
        <v>101</v>
      </c>
      <c r="C95" s="34" t="s">
        <v>442</v>
      </c>
      <c r="D95" s="34"/>
      <c r="E95" s="1" t="s">
        <v>701</v>
      </c>
      <c r="F95" s="22" t="s">
        <v>124</v>
      </c>
      <c r="G95" s="36" t="s">
        <v>443</v>
      </c>
      <c r="H95" s="22" t="s">
        <v>206</v>
      </c>
      <c r="I95" s="5">
        <v>0.20300000000000001</v>
      </c>
      <c r="J95" s="23" t="s">
        <v>509</v>
      </c>
      <c r="K95" s="22">
        <v>878</v>
      </c>
      <c r="L95" s="23" t="s">
        <v>125</v>
      </c>
    </row>
    <row r="96" spans="1:12" s="35" customFormat="1" ht="15" customHeight="1" x14ac:dyDescent="0.25">
      <c r="A96" s="20">
        <v>92</v>
      </c>
      <c r="B96" s="34" t="s">
        <v>101</v>
      </c>
      <c r="C96" s="34" t="s">
        <v>444</v>
      </c>
      <c r="D96" s="34"/>
      <c r="E96" s="1" t="s">
        <v>702</v>
      </c>
      <c r="F96" s="22" t="s">
        <v>124</v>
      </c>
      <c r="G96" s="36" t="s">
        <v>445</v>
      </c>
      <c r="H96" s="22" t="s">
        <v>484</v>
      </c>
      <c r="I96" s="5">
        <v>0.94199999999999995</v>
      </c>
      <c r="J96" s="23" t="s">
        <v>509</v>
      </c>
      <c r="K96" s="48" t="s">
        <v>524</v>
      </c>
      <c r="L96" s="23" t="s">
        <v>125</v>
      </c>
    </row>
    <row r="97" spans="1:12" s="35" customFormat="1" ht="15" customHeight="1" x14ac:dyDescent="0.25">
      <c r="A97" s="20">
        <v>93</v>
      </c>
      <c r="B97" s="34" t="s">
        <v>101</v>
      </c>
      <c r="C97" s="34" t="s">
        <v>447</v>
      </c>
      <c r="D97" s="34"/>
      <c r="E97" s="1" t="s">
        <v>703</v>
      </c>
      <c r="F97" s="22" t="s">
        <v>124</v>
      </c>
      <c r="G97" s="36" t="s">
        <v>448</v>
      </c>
      <c r="H97" s="22" t="s">
        <v>185</v>
      </c>
      <c r="I97" s="5">
        <v>1.819</v>
      </c>
      <c r="J97" s="23" t="s">
        <v>509</v>
      </c>
      <c r="K97" s="22" t="s">
        <v>608</v>
      </c>
      <c r="L97" s="23" t="s">
        <v>125</v>
      </c>
    </row>
    <row r="98" spans="1:12" s="35" customFormat="1" ht="15" customHeight="1" x14ac:dyDescent="0.25">
      <c r="A98" s="20">
        <v>94</v>
      </c>
      <c r="B98" s="34" t="s">
        <v>101</v>
      </c>
      <c r="C98" s="34" t="s">
        <v>449</v>
      </c>
      <c r="D98" s="34"/>
      <c r="E98" s="1" t="s">
        <v>704</v>
      </c>
      <c r="F98" s="22" t="s">
        <v>124</v>
      </c>
      <c r="G98" s="36" t="s">
        <v>450</v>
      </c>
      <c r="H98" s="22" t="s">
        <v>206</v>
      </c>
      <c r="I98" s="5">
        <v>0.17599999999999999</v>
      </c>
      <c r="J98" s="23" t="s">
        <v>523</v>
      </c>
      <c r="K98" s="22"/>
      <c r="L98" s="23" t="s">
        <v>125</v>
      </c>
    </row>
    <row r="99" spans="1:12" s="35" customFormat="1" ht="15" customHeight="1" x14ac:dyDescent="0.25">
      <c r="A99" s="20">
        <v>95</v>
      </c>
      <c r="B99" s="34" t="s">
        <v>101</v>
      </c>
      <c r="C99" s="34" t="s">
        <v>451</v>
      </c>
      <c r="D99" s="34"/>
      <c r="E99" s="1" t="s">
        <v>705</v>
      </c>
      <c r="F99" s="22" t="s">
        <v>124</v>
      </c>
      <c r="G99" s="36" t="s">
        <v>452</v>
      </c>
      <c r="H99" s="22" t="s">
        <v>206</v>
      </c>
      <c r="I99" s="5">
        <v>0.21099999999999999</v>
      </c>
      <c r="J99" s="23" t="s">
        <v>509</v>
      </c>
      <c r="K99" s="50" t="s">
        <v>602</v>
      </c>
      <c r="L99" s="23" t="s">
        <v>125</v>
      </c>
    </row>
    <row r="100" spans="1:12" s="35" customFormat="1" ht="15" customHeight="1" x14ac:dyDescent="0.25">
      <c r="A100" s="20">
        <v>96</v>
      </c>
      <c r="B100" s="34" t="s">
        <v>101</v>
      </c>
      <c r="C100" s="34" t="s">
        <v>663</v>
      </c>
      <c r="D100" s="34"/>
      <c r="E100" s="1" t="s">
        <v>706</v>
      </c>
      <c r="F100" s="22" t="s">
        <v>124</v>
      </c>
      <c r="G100" s="36" t="s">
        <v>453</v>
      </c>
      <c r="H100" s="22" t="s">
        <v>185</v>
      </c>
      <c r="I100" s="5">
        <v>0.29799999999999999</v>
      </c>
      <c r="J100" s="23" t="s">
        <v>509</v>
      </c>
      <c r="K100" s="22" t="s">
        <v>603</v>
      </c>
      <c r="L100" s="23" t="s">
        <v>125</v>
      </c>
    </row>
    <row r="101" spans="1:12" s="35" customFormat="1" ht="15" customHeight="1" x14ac:dyDescent="0.25">
      <c r="A101" s="20">
        <v>97</v>
      </c>
      <c r="B101" s="34" t="s">
        <v>101</v>
      </c>
      <c r="C101" s="34" t="s">
        <v>454</v>
      </c>
      <c r="D101" s="34"/>
      <c r="E101" s="1" t="s">
        <v>707</v>
      </c>
      <c r="F101" s="22" t="s">
        <v>124</v>
      </c>
      <c r="G101" s="36" t="s">
        <v>455</v>
      </c>
      <c r="H101" s="22" t="s">
        <v>484</v>
      </c>
      <c r="I101" s="5">
        <v>0.31</v>
      </c>
      <c r="J101" s="23" t="s">
        <v>509</v>
      </c>
      <c r="K101" s="22" t="s">
        <v>619</v>
      </c>
      <c r="L101" s="23" t="s">
        <v>125</v>
      </c>
    </row>
    <row r="102" spans="1:12" s="35" customFormat="1" ht="15" customHeight="1" x14ac:dyDescent="0.25">
      <c r="A102" s="20">
        <v>98</v>
      </c>
      <c r="B102" s="34" t="s">
        <v>101</v>
      </c>
      <c r="C102" s="34" t="s">
        <v>759</v>
      </c>
      <c r="D102" s="34"/>
      <c r="E102" s="1" t="s">
        <v>708</v>
      </c>
      <c r="F102" s="22" t="s">
        <v>124</v>
      </c>
      <c r="G102" s="36" t="s">
        <v>456</v>
      </c>
      <c r="H102" s="22" t="s">
        <v>206</v>
      </c>
      <c r="I102" s="5">
        <v>0.46100000000000002</v>
      </c>
      <c r="J102" s="23" t="s">
        <v>509</v>
      </c>
      <c r="K102" s="22">
        <v>959</v>
      </c>
      <c r="L102" s="23" t="s">
        <v>125</v>
      </c>
    </row>
    <row r="103" spans="1:12" s="35" customFormat="1" ht="15" customHeight="1" x14ac:dyDescent="0.25">
      <c r="A103" s="20">
        <v>99</v>
      </c>
      <c r="B103" s="34" t="s">
        <v>101</v>
      </c>
      <c r="C103" s="34" t="s">
        <v>457</v>
      </c>
      <c r="D103" s="34"/>
      <c r="E103" s="1" t="s">
        <v>709</v>
      </c>
      <c r="F103" s="22" t="s">
        <v>124</v>
      </c>
      <c r="G103" s="36" t="s">
        <v>302</v>
      </c>
      <c r="H103" s="22" t="s">
        <v>206</v>
      </c>
      <c r="I103" s="5">
        <v>0.56799999999999995</v>
      </c>
      <c r="J103" s="23" t="s">
        <v>509</v>
      </c>
      <c r="K103" s="22" t="s">
        <v>607</v>
      </c>
      <c r="L103" s="23" t="s">
        <v>125</v>
      </c>
    </row>
    <row r="104" spans="1:12" s="35" customFormat="1" ht="15" customHeight="1" x14ac:dyDescent="0.25">
      <c r="A104" s="20">
        <v>100</v>
      </c>
      <c r="B104" s="34" t="s">
        <v>101</v>
      </c>
      <c r="C104" s="34" t="s">
        <v>458</v>
      </c>
      <c r="D104" s="34"/>
      <c r="E104" s="1" t="s">
        <v>710</v>
      </c>
      <c r="F104" s="22" t="s">
        <v>124</v>
      </c>
      <c r="G104" s="36" t="s">
        <v>459</v>
      </c>
      <c r="H104" s="22" t="s">
        <v>185</v>
      </c>
      <c r="I104" s="5">
        <v>0.442</v>
      </c>
      <c r="J104" s="23" t="s">
        <v>509</v>
      </c>
      <c r="K104" s="22">
        <v>955</v>
      </c>
      <c r="L104" s="23" t="s">
        <v>125</v>
      </c>
    </row>
    <row r="105" spans="1:12" s="35" customFormat="1" ht="15" customHeight="1" x14ac:dyDescent="0.25">
      <c r="A105" s="20">
        <v>101</v>
      </c>
      <c r="B105" s="34" t="s">
        <v>101</v>
      </c>
      <c r="C105" s="34" t="s">
        <v>664</v>
      </c>
      <c r="D105" s="34"/>
      <c r="E105" s="1" t="s">
        <v>711</v>
      </c>
      <c r="F105" s="22" t="s">
        <v>124</v>
      </c>
      <c r="G105" s="36" t="s">
        <v>166</v>
      </c>
      <c r="H105" s="22" t="s">
        <v>185</v>
      </c>
      <c r="I105" s="5">
        <v>0.42599999999999999</v>
      </c>
      <c r="J105" s="23" t="s">
        <v>509</v>
      </c>
      <c r="K105" s="22" t="s">
        <v>606</v>
      </c>
      <c r="L105" s="23" t="s">
        <v>125</v>
      </c>
    </row>
    <row r="106" spans="1:12" s="35" customFormat="1" ht="15" customHeight="1" x14ac:dyDescent="0.25">
      <c r="A106" s="20">
        <v>102</v>
      </c>
      <c r="B106" s="34" t="s">
        <v>101</v>
      </c>
      <c r="C106" s="34" t="s">
        <v>460</v>
      </c>
      <c r="D106" s="34"/>
      <c r="E106" s="1" t="s">
        <v>712</v>
      </c>
      <c r="F106" s="22" t="s">
        <v>124</v>
      </c>
      <c r="G106" s="36" t="s">
        <v>461</v>
      </c>
      <c r="H106" s="22" t="s">
        <v>185</v>
      </c>
      <c r="I106" s="5">
        <v>0.14099999999999999</v>
      </c>
      <c r="J106" s="23" t="s">
        <v>509</v>
      </c>
      <c r="K106" s="22">
        <v>1017</v>
      </c>
      <c r="L106" s="23" t="s">
        <v>125</v>
      </c>
    </row>
    <row r="107" spans="1:12" s="35" customFormat="1" ht="15" customHeight="1" x14ac:dyDescent="0.25">
      <c r="A107" s="20">
        <v>103</v>
      </c>
      <c r="B107" s="34" t="s">
        <v>101</v>
      </c>
      <c r="C107" s="34" t="s">
        <v>462</v>
      </c>
      <c r="D107" s="34"/>
      <c r="E107" s="1" t="s">
        <v>713</v>
      </c>
      <c r="F107" s="22" t="s">
        <v>124</v>
      </c>
      <c r="G107" s="36" t="s">
        <v>158</v>
      </c>
      <c r="H107" s="22" t="s">
        <v>185</v>
      </c>
      <c r="I107" s="5">
        <v>0.309</v>
      </c>
      <c r="J107" s="23" t="s">
        <v>509</v>
      </c>
      <c r="K107" s="22">
        <v>77</v>
      </c>
      <c r="L107" s="23" t="s">
        <v>125</v>
      </c>
    </row>
    <row r="108" spans="1:12" s="35" customFormat="1" ht="15" customHeight="1" x14ac:dyDescent="0.25">
      <c r="A108" s="20">
        <v>104</v>
      </c>
      <c r="B108" s="34" t="s">
        <v>101</v>
      </c>
      <c r="C108" s="34" t="s">
        <v>463</v>
      </c>
      <c r="D108" s="34"/>
      <c r="E108" s="1" t="s">
        <v>714</v>
      </c>
      <c r="F108" s="22" t="s">
        <v>124</v>
      </c>
      <c r="G108" s="36" t="s">
        <v>377</v>
      </c>
      <c r="H108" s="22" t="s">
        <v>185</v>
      </c>
      <c r="I108" s="5">
        <v>0.23100000000000001</v>
      </c>
      <c r="J108" s="23" t="s">
        <v>509</v>
      </c>
      <c r="K108" s="22">
        <v>102</v>
      </c>
      <c r="L108" s="23" t="s">
        <v>125</v>
      </c>
    </row>
    <row r="109" spans="1:12" s="35" customFormat="1" ht="15" customHeight="1" x14ac:dyDescent="0.25">
      <c r="A109" s="20">
        <v>105</v>
      </c>
      <c r="B109" s="34" t="s">
        <v>101</v>
      </c>
      <c r="C109" s="34" t="s">
        <v>760</v>
      </c>
      <c r="D109" s="34"/>
      <c r="E109" s="1" t="s">
        <v>715</v>
      </c>
      <c r="F109" s="22" t="s">
        <v>124</v>
      </c>
      <c r="G109" s="36" t="s">
        <v>464</v>
      </c>
      <c r="H109" s="22" t="s">
        <v>127</v>
      </c>
      <c r="I109" s="5">
        <v>0.14499999999999999</v>
      </c>
      <c r="J109" s="23" t="s">
        <v>509</v>
      </c>
      <c r="K109" s="22" t="s">
        <v>604</v>
      </c>
      <c r="L109" s="23" t="s">
        <v>125</v>
      </c>
    </row>
    <row r="110" spans="1:12" s="35" customFormat="1" ht="15" customHeight="1" x14ac:dyDescent="0.25">
      <c r="A110" s="20">
        <v>106</v>
      </c>
      <c r="B110" s="34" t="s">
        <v>101</v>
      </c>
      <c r="C110" s="34" t="s">
        <v>465</v>
      </c>
      <c r="D110" s="34"/>
      <c r="E110" s="1" t="s">
        <v>716</v>
      </c>
      <c r="F110" s="22" t="s">
        <v>124</v>
      </c>
      <c r="G110" s="38" t="s">
        <v>466</v>
      </c>
      <c r="H110" s="22" t="s">
        <v>185</v>
      </c>
      <c r="I110" s="5">
        <v>0.35</v>
      </c>
      <c r="J110" s="23" t="s">
        <v>509</v>
      </c>
      <c r="K110" s="22">
        <v>57</v>
      </c>
      <c r="L110" s="23" t="s">
        <v>125</v>
      </c>
    </row>
    <row r="111" spans="1:12" s="35" customFormat="1" ht="15" customHeight="1" x14ac:dyDescent="0.25">
      <c r="A111" s="20">
        <v>107</v>
      </c>
      <c r="B111" s="34" t="s">
        <v>101</v>
      </c>
      <c r="C111" s="34" t="s">
        <v>467</v>
      </c>
      <c r="D111" s="34"/>
      <c r="E111" s="1" t="s">
        <v>717</v>
      </c>
      <c r="F111" s="22" t="s">
        <v>124</v>
      </c>
      <c r="G111" s="36" t="s">
        <v>159</v>
      </c>
      <c r="H111" s="22" t="s">
        <v>185</v>
      </c>
      <c r="I111" s="5">
        <v>0.17399999999999999</v>
      </c>
      <c r="J111" s="23" t="s">
        <v>509</v>
      </c>
      <c r="K111" s="22">
        <v>70</v>
      </c>
      <c r="L111" s="23" t="s">
        <v>125</v>
      </c>
    </row>
    <row r="112" spans="1:12" s="35" customFormat="1" ht="15" customHeight="1" x14ac:dyDescent="0.25">
      <c r="A112" s="20">
        <v>108</v>
      </c>
      <c r="B112" s="34" t="s">
        <v>101</v>
      </c>
      <c r="C112" s="34" t="s">
        <v>108</v>
      </c>
      <c r="D112" s="31">
        <v>1</v>
      </c>
      <c r="E112" s="1" t="str">
        <f>Tabela7[[#This Row],[Kolumna3]]</f>
        <v>G000066</v>
      </c>
      <c r="F112" s="22" t="s">
        <v>192</v>
      </c>
      <c r="G112" s="36" t="s">
        <v>193</v>
      </c>
      <c r="H112" s="22" t="s">
        <v>185</v>
      </c>
      <c r="I112" s="5">
        <v>0.122</v>
      </c>
      <c r="J112" s="23" t="s">
        <v>186</v>
      </c>
      <c r="K112" s="22" t="s">
        <v>494</v>
      </c>
      <c r="L112" s="23" t="s">
        <v>125</v>
      </c>
    </row>
    <row r="113" spans="1:12" s="35" customFormat="1" ht="15" customHeight="1" x14ac:dyDescent="0.25">
      <c r="A113" s="20">
        <v>109</v>
      </c>
      <c r="B113" s="34" t="s">
        <v>101</v>
      </c>
      <c r="C113" s="34" t="s">
        <v>109</v>
      </c>
      <c r="D113" s="31">
        <v>1</v>
      </c>
      <c r="E113" s="1" t="str">
        <f>Tabela7[[#This Row],[Kolumna3]]</f>
        <v>G000067</v>
      </c>
      <c r="F113" s="22" t="s">
        <v>192</v>
      </c>
      <c r="G113" s="36" t="s">
        <v>194</v>
      </c>
      <c r="H113" s="22" t="s">
        <v>185</v>
      </c>
      <c r="I113" s="5">
        <v>0.113</v>
      </c>
      <c r="J113" s="23" t="s">
        <v>186</v>
      </c>
      <c r="K113" s="22" t="s">
        <v>495</v>
      </c>
      <c r="L113" s="23" t="s">
        <v>125</v>
      </c>
    </row>
    <row r="114" spans="1:12" s="35" customFormat="1" ht="15" customHeight="1" x14ac:dyDescent="0.25">
      <c r="A114" s="20">
        <v>110</v>
      </c>
      <c r="B114" s="34" t="s">
        <v>101</v>
      </c>
      <c r="C114" s="34" t="s">
        <v>110</v>
      </c>
      <c r="D114" s="31">
        <v>1</v>
      </c>
      <c r="E114" s="1" t="str">
        <f>Tabela7[[#This Row],[Kolumna3]]</f>
        <v>G000068</v>
      </c>
      <c r="F114" s="22" t="s">
        <v>192</v>
      </c>
      <c r="G114" s="36" t="s">
        <v>195</v>
      </c>
      <c r="H114" s="22" t="s">
        <v>185</v>
      </c>
      <c r="I114" s="5">
        <v>0.15</v>
      </c>
      <c r="J114" s="23" t="s">
        <v>186</v>
      </c>
      <c r="K114" s="22" t="s">
        <v>496</v>
      </c>
      <c r="L114" s="23" t="s">
        <v>125</v>
      </c>
    </row>
    <row r="115" spans="1:12" s="35" customFormat="1" ht="15" customHeight="1" x14ac:dyDescent="0.25">
      <c r="A115" s="20">
        <v>111</v>
      </c>
      <c r="B115" s="34" t="s">
        <v>101</v>
      </c>
      <c r="C115" s="34" t="s">
        <v>111</v>
      </c>
      <c r="D115" s="31">
        <v>1</v>
      </c>
      <c r="E115" s="1" t="str">
        <f>Tabela7[[#This Row],[Kolumna3]]</f>
        <v>G000069</v>
      </c>
      <c r="F115" s="22" t="s">
        <v>192</v>
      </c>
      <c r="G115" s="36" t="s">
        <v>196</v>
      </c>
      <c r="H115" s="22"/>
      <c r="I115" s="5">
        <v>0.24399999999999999</v>
      </c>
      <c r="J115" s="36" t="s">
        <v>197</v>
      </c>
      <c r="K115" s="22" t="s">
        <v>497</v>
      </c>
      <c r="L115" s="23" t="s">
        <v>125</v>
      </c>
    </row>
    <row r="116" spans="1:12" s="35" customFormat="1" ht="15" customHeight="1" x14ac:dyDescent="0.25">
      <c r="A116" s="20">
        <v>112</v>
      </c>
      <c r="B116" s="34" t="s">
        <v>101</v>
      </c>
      <c r="C116" s="34" t="s">
        <v>112</v>
      </c>
      <c r="D116" s="31">
        <v>1</v>
      </c>
      <c r="E116" s="1" t="str">
        <f>Tabela7[[#This Row],[Kolumna3]]</f>
        <v>G000070</v>
      </c>
      <c r="F116" s="22" t="s">
        <v>192</v>
      </c>
      <c r="G116" s="36" t="s">
        <v>198</v>
      </c>
      <c r="H116" s="22"/>
      <c r="I116" s="5">
        <v>0.23</v>
      </c>
      <c r="J116" s="23" t="s">
        <v>186</v>
      </c>
      <c r="K116" s="22" t="s">
        <v>498</v>
      </c>
      <c r="L116" s="23" t="s">
        <v>125</v>
      </c>
    </row>
    <row r="117" spans="1:12" s="35" customFormat="1" ht="15" customHeight="1" x14ac:dyDescent="0.25">
      <c r="A117" s="20">
        <v>113</v>
      </c>
      <c r="B117" s="34" t="s">
        <v>101</v>
      </c>
      <c r="C117" s="34" t="s">
        <v>113</v>
      </c>
      <c r="D117" s="31">
        <v>1</v>
      </c>
      <c r="E117" s="1" t="str">
        <f>Tabela7[[#This Row],[Kolumna3]]</f>
        <v>G000071</v>
      </c>
      <c r="F117" s="22" t="s">
        <v>192</v>
      </c>
      <c r="G117" s="36" t="s">
        <v>199</v>
      </c>
      <c r="H117" s="22"/>
      <c r="I117" s="5">
        <v>0.22</v>
      </c>
      <c r="J117" s="23" t="s">
        <v>186</v>
      </c>
      <c r="K117" s="22" t="s">
        <v>499</v>
      </c>
      <c r="L117" s="23" t="s">
        <v>125</v>
      </c>
    </row>
    <row r="118" spans="1:12" s="35" customFormat="1" ht="15" customHeight="1" x14ac:dyDescent="0.25">
      <c r="A118" s="20">
        <v>114</v>
      </c>
      <c r="B118" s="34" t="s">
        <v>101</v>
      </c>
      <c r="C118" s="34" t="s">
        <v>114</v>
      </c>
      <c r="D118" s="31">
        <v>1</v>
      </c>
      <c r="E118" s="1" t="str">
        <f>Tabela7[[#This Row],[Kolumna3]]</f>
        <v>G000072</v>
      </c>
      <c r="F118" s="22" t="s">
        <v>192</v>
      </c>
      <c r="G118" s="36" t="s">
        <v>200</v>
      </c>
      <c r="H118" s="22"/>
      <c r="I118" s="5">
        <v>0.15</v>
      </c>
      <c r="J118" s="23" t="s">
        <v>186</v>
      </c>
      <c r="K118" s="22" t="s">
        <v>500</v>
      </c>
      <c r="L118" s="23" t="s">
        <v>125</v>
      </c>
    </row>
    <row r="119" spans="1:12" s="35" customFormat="1" ht="15" customHeight="1" x14ac:dyDescent="0.25">
      <c r="A119" s="20">
        <v>115</v>
      </c>
      <c r="B119" s="34" t="s">
        <v>101</v>
      </c>
      <c r="C119" s="34" t="s">
        <v>115</v>
      </c>
      <c r="D119" s="31">
        <v>1</v>
      </c>
      <c r="E119" s="1" t="str">
        <f>Tabela7[[#This Row],[Kolumna3]]</f>
        <v>G000073</v>
      </c>
      <c r="F119" s="22" t="s">
        <v>192</v>
      </c>
      <c r="G119" s="36" t="s">
        <v>201</v>
      </c>
      <c r="H119" s="22" t="s">
        <v>185</v>
      </c>
      <c r="I119" s="5">
        <v>0.15</v>
      </c>
      <c r="J119" s="23" t="s">
        <v>186</v>
      </c>
      <c r="K119" s="22" t="s">
        <v>631</v>
      </c>
      <c r="L119" s="23" t="s">
        <v>125</v>
      </c>
    </row>
    <row r="120" spans="1:12" s="35" customFormat="1" ht="15" customHeight="1" x14ac:dyDescent="0.25">
      <c r="A120" s="20">
        <v>116</v>
      </c>
      <c r="B120" s="34" t="s">
        <v>101</v>
      </c>
      <c r="C120" s="34" t="s">
        <v>257</v>
      </c>
      <c r="D120" s="31">
        <v>1</v>
      </c>
      <c r="E120" s="1" t="str">
        <f>Tabela7[[#This Row],[Kolumna3]]</f>
        <v>G000074</v>
      </c>
      <c r="F120" s="22" t="s">
        <v>192</v>
      </c>
      <c r="G120" s="36" t="s">
        <v>258</v>
      </c>
      <c r="H120" s="22" t="s">
        <v>185</v>
      </c>
      <c r="I120" s="5">
        <v>0.21299999999999999</v>
      </c>
      <c r="J120" s="23" t="s">
        <v>186</v>
      </c>
      <c r="K120" s="22" t="s">
        <v>501</v>
      </c>
      <c r="L120" s="23" t="s">
        <v>125</v>
      </c>
    </row>
    <row r="121" spans="1:12" s="35" customFormat="1" ht="15" customHeight="1" x14ac:dyDescent="0.25">
      <c r="A121" s="20">
        <v>117</v>
      </c>
      <c r="B121" s="34" t="s">
        <v>101</v>
      </c>
      <c r="C121" s="34" t="s">
        <v>259</v>
      </c>
      <c r="D121" s="31">
        <v>1</v>
      </c>
      <c r="E121" s="1" t="str">
        <f>Tabela7[[#This Row],[Kolumna3]]</f>
        <v>G000075</v>
      </c>
      <c r="F121" s="22" t="s">
        <v>192</v>
      </c>
      <c r="G121" s="36" t="s">
        <v>260</v>
      </c>
      <c r="H121" s="22" t="s">
        <v>185</v>
      </c>
      <c r="I121" s="5">
        <v>0.193</v>
      </c>
      <c r="J121" s="23" t="s">
        <v>186</v>
      </c>
      <c r="K121" s="22" t="s">
        <v>502</v>
      </c>
      <c r="L121" s="23" t="s">
        <v>125</v>
      </c>
    </row>
    <row r="122" spans="1:12" s="35" customFormat="1" ht="15" customHeight="1" x14ac:dyDescent="0.25">
      <c r="A122" s="20">
        <v>118</v>
      </c>
      <c r="B122" s="34" t="s">
        <v>101</v>
      </c>
      <c r="C122" s="34" t="s">
        <v>261</v>
      </c>
      <c r="D122" s="31">
        <v>1</v>
      </c>
      <c r="E122" s="1" t="str">
        <f>Tabela7[[#This Row],[Kolumna3]]</f>
        <v>G000076</v>
      </c>
      <c r="F122" s="22" t="s">
        <v>192</v>
      </c>
      <c r="G122" s="36" t="s">
        <v>262</v>
      </c>
      <c r="H122" s="22" t="s">
        <v>185</v>
      </c>
      <c r="I122" s="5">
        <v>0.32100000000000001</v>
      </c>
      <c r="J122" s="23" t="s">
        <v>186</v>
      </c>
      <c r="K122" s="48" t="s">
        <v>503</v>
      </c>
      <c r="L122" s="23" t="s">
        <v>125</v>
      </c>
    </row>
    <row r="123" spans="1:12" s="35" customFormat="1" ht="15" customHeight="1" x14ac:dyDescent="0.25">
      <c r="A123" s="20">
        <v>119</v>
      </c>
      <c r="B123" s="34" t="s">
        <v>101</v>
      </c>
      <c r="C123" s="34" t="s">
        <v>391</v>
      </c>
      <c r="D123" s="34"/>
      <c r="E123" s="1" t="s">
        <v>718</v>
      </c>
      <c r="F123" s="22" t="s">
        <v>192</v>
      </c>
      <c r="G123" s="36" t="s">
        <v>392</v>
      </c>
      <c r="H123" s="22" t="s">
        <v>185</v>
      </c>
      <c r="I123" s="5">
        <v>0.25</v>
      </c>
      <c r="J123" s="23" t="s">
        <v>509</v>
      </c>
      <c r="K123" s="22">
        <v>122</v>
      </c>
      <c r="L123" s="23" t="s">
        <v>125</v>
      </c>
    </row>
    <row r="124" spans="1:12" s="35" customFormat="1" ht="15" customHeight="1" x14ac:dyDescent="0.25">
      <c r="A124" s="20">
        <v>120</v>
      </c>
      <c r="B124" s="34" t="s">
        <v>101</v>
      </c>
      <c r="C124" s="34" t="s">
        <v>393</v>
      </c>
      <c r="D124" s="34"/>
      <c r="E124" s="1" t="s">
        <v>719</v>
      </c>
      <c r="F124" s="22" t="s">
        <v>192</v>
      </c>
      <c r="G124" s="36" t="s">
        <v>394</v>
      </c>
      <c r="H124" s="22" t="s">
        <v>185</v>
      </c>
      <c r="I124" s="5">
        <v>0.34899999999999998</v>
      </c>
      <c r="J124" s="23" t="s">
        <v>509</v>
      </c>
      <c r="K124" s="22" t="s">
        <v>571</v>
      </c>
      <c r="L124" s="23" t="s">
        <v>125</v>
      </c>
    </row>
    <row r="125" spans="1:12" s="35" customFormat="1" ht="15" customHeight="1" x14ac:dyDescent="0.25">
      <c r="A125" s="20">
        <v>121</v>
      </c>
      <c r="B125" s="34" t="s">
        <v>101</v>
      </c>
      <c r="C125" s="34" t="s">
        <v>395</v>
      </c>
      <c r="D125" s="34"/>
      <c r="E125" s="1" t="s">
        <v>720</v>
      </c>
      <c r="F125" s="22" t="s">
        <v>192</v>
      </c>
      <c r="G125" s="36" t="s">
        <v>355</v>
      </c>
      <c r="H125" s="22" t="s">
        <v>185</v>
      </c>
      <c r="I125" s="5">
        <v>0.28199999999999997</v>
      </c>
      <c r="J125" s="23" t="s">
        <v>509</v>
      </c>
      <c r="K125" s="22" t="s">
        <v>575</v>
      </c>
      <c r="L125" s="23" t="s">
        <v>125</v>
      </c>
    </row>
    <row r="126" spans="1:12" s="35" customFormat="1" ht="15" customHeight="1" x14ac:dyDescent="0.25">
      <c r="A126" s="20">
        <v>122</v>
      </c>
      <c r="B126" s="34" t="s">
        <v>101</v>
      </c>
      <c r="C126" s="34" t="s">
        <v>396</v>
      </c>
      <c r="D126" s="34"/>
      <c r="E126" s="1" t="s">
        <v>721</v>
      </c>
      <c r="F126" s="22" t="s">
        <v>192</v>
      </c>
      <c r="G126" s="36" t="s">
        <v>397</v>
      </c>
      <c r="H126" s="22" t="s">
        <v>185</v>
      </c>
      <c r="I126" s="5">
        <v>1.08</v>
      </c>
      <c r="J126" s="23" t="s">
        <v>509</v>
      </c>
      <c r="K126" s="22">
        <v>588</v>
      </c>
      <c r="L126" s="23" t="s">
        <v>125</v>
      </c>
    </row>
    <row r="127" spans="1:12" s="35" customFormat="1" ht="15" customHeight="1" x14ac:dyDescent="0.25">
      <c r="A127" s="20">
        <v>123</v>
      </c>
      <c r="B127" s="34" t="s">
        <v>101</v>
      </c>
      <c r="C127" s="34" t="s">
        <v>398</v>
      </c>
      <c r="D127" s="34"/>
      <c r="E127" s="1" t="s">
        <v>722</v>
      </c>
      <c r="F127" s="22" t="s">
        <v>192</v>
      </c>
      <c r="G127" s="36" t="s">
        <v>399</v>
      </c>
      <c r="H127" s="22"/>
      <c r="I127" s="5">
        <v>0.34699999999999998</v>
      </c>
      <c r="J127" s="23" t="s">
        <v>509</v>
      </c>
      <c r="K127" s="22">
        <v>275</v>
      </c>
      <c r="L127" s="23" t="s">
        <v>125</v>
      </c>
    </row>
    <row r="128" spans="1:12" s="35" customFormat="1" ht="15" customHeight="1" x14ac:dyDescent="0.25">
      <c r="A128" s="20">
        <v>124</v>
      </c>
      <c r="B128" s="34" t="s">
        <v>101</v>
      </c>
      <c r="C128" s="34" t="s">
        <v>400</v>
      </c>
      <c r="D128" s="34"/>
      <c r="E128" s="1" t="s">
        <v>723</v>
      </c>
      <c r="F128" s="22" t="s">
        <v>192</v>
      </c>
      <c r="G128" s="36" t="s">
        <v>401</v>
      </c>
      <c r="H128" s="22" t="s">
        <v>206</v>
      </c>
      <c r="I128" s="5">
        <v>0.21299999999999999</v>
      </c>
      <c r="J128" s="23" t="s">
        <v>509</v>
      </c>
      <c r="K128" s="39" t="s">
        <v>633</v>
      </c>
      <c r="L128" s="23" t="s">
        <v>125</v>
      </c>
    </row>
    <row r="129" spans="1:12" s="35" customFormat="1" ht="15" customHeight="1" x14ac:dyDescent="0.25">
      <c r="A129" s="20">
        <v>125</v>
      </c>
      <c r="B129" s="34" t="s">
        <v>101</v>
      </c>
      <c r="C129" s="34" t="s">
        <v>402</v>
      </c>
      <c r="D129" s="34"/>
      <c r="E129" s="1" t="s">
        <v>724</v>
      </c>
      <c r="F129" s="22" t="s">
        <v>192</v>
      </c>
      <c r="G129" s="36" t="s">
        <v>179</v>
      </c>
      <c r="H129" s="22" t="s">
        <v>185</v>
      </c>
      <c r="I129" s="5">
        <v>0.24299999999999999</v>
      </c>
      <c r="J129" s="23" t="s">
        <v>509</v>
      </c>
      <c r="K129" s="22" t="s">
        <v>635</v>
      </c>
      <c r="L129" s="23" t="s">
        <v>125</v>
      </c>
    </row>
    <row r="130" spans="1:12" s="35" customFormat="1" ht="15" customHeight="1" x14ac:dyDescent="0.25">
      <c r="A130" s="20">
        <v>126</v>
      </c>
      <c r="B130" s="34" t="s">
        <v>101</v>
      </c>
      <c r="C130" s="34" t="s">
        <v>403</v>
      </c>
      <c r="D130" s="34"/>
      <c r="E130" s="1" t="s">
        <v>725</v>
      </c>
      <c r="F130" s="22" t="s">
        <v>192</v>
      </c>
      <c r="G130" s="36" t="s">
        <v>176</v>
      </c>
      <c r="H130" s="22" t="s">
        <v>185</v>
      </c>
      <c r="I130" s="5">
        <v>0.28199999999999997</v>
      </c>
      <c r="J130" s="23" t="s">
        <v>509</v>
      </c>
      <c r="K130" s="22">
        <v>282</v>
      </c>
      <c r="L130" s="23" t="s">
        <v>125</v>
      </c>
    </row>
    <row r="131" spans="1:12" s="35" customFormat="1" ht="15" customHeight="1" x14ac:dyDescent="0.25">
      <c r="A131" s="20">
        <v>127</v>
      </c>
      <c r="B131" s="34" t="s">
        <v>101</v>
      </c>
      <c r="C131" s="34" t="s">
        <v>404</v>
      </c>
      <c r="D131" s="34"/>
      <c r="E131" s="1" t="s">
        <v>726</v>
      </c>
      <c r="F131" s="22" t="s">
        <v>192</v>
      </c>
      <c r="G131" s="36" t="s">
        <v>154</v>
      </c>
      <c r="H131" s="22" t="s">
        <v>185</v>
      </c>
      <c r="I131" s="5">
        <v>0.752</v>
      </c>
      <c r="J131" s="23" t="s">
        <v>509</v>
      </c>
      <c r="K131" s="22">
        <v>790</v>
      </c>
      <c r="L131" s="23" t="s">
        <v>125</v>
      </c>
    </row>
    <row r="132" spans="1:12" s="35" customFormat="1" ht="15" customHeight="1" x14ac:dyDescent="0.25">
      <c r="A132" s="20">
        <v>128</v>
      </c>
      <c r="B132" s="34" t="s">
        <v>101</v>
      </c>
      <c r="C132" s="34" t="s">
        <v>405</v>
      </c>
      <c r="D132" s="34"/>
      <c r="E132" s="1" t="s">
        <v>727</v>
      </c>
      <c r="F132" s="22" t="s">
        <v>192</v>
      </c>
      <c r="G132" s="36" t="s">
        <v>406</v>
      </c>
      <c r="H132" s="22" t="s">
        <v>206</v>
      </c>
      <c r="I132" s="5">
        <v>0.628</v>
      </c>
      <c r="J132" s="23" t="s">
        <v>509</v>
      </c>
      <c r="K132" s="22">
        <v>568</v>
      </c>
      <c r="L132" s="23" t="s">
        <v>125</v>
      </c>
    </row>
    <row r="133" spans="1:12" s="35" customFormat="1" ht="15" customHeight="1" x14ac:dyDescent="0.25">
      <c r="A133" s="20">
        <v>129</v>
      </c>
      <c r="B133" s="34" t="s">
        <v>101</v>
      </c>
      <c r="C133" s="34" t="s">
        <v>407</v>
      </c>
      <c r="D133" s="34"/>
      <c r="E133" s="1" t="s">
        <v>728</v>
      </c>
      <c r="F133" s="22" t="s">
        <v>192</v>
      </c>
      <c r="G133" s="36" t="s">
        <v>358</v>
      </c>
      <c r="H133" s="22" t="s">
        <v>185</v>
      </c>
      <c r="I133" s="5">
        <v>0.46600000000000003</v>
      </c>
      <c r="J133" s="23" t="s">
        <v>509</v>
      </c>
      <c r="K133" s="39" t="s">
        <v>578</v>
      </c>
      <c r="L133" s="23" t="s">
        <v>125</v>
      </c>
    </row>
    <row r="134" spans="1:12" s="35" customFormat="1" ht="15" customHeight="1" x14ac:dyDescent="0.25">
      <c r="A134" s="20">
        <v>130</v>
      </c>
      <c r="B134" s="34" t="s">
        <v>101</v>
      </c>
      <c r="C134" s="34" t="s">
        <v>775</v>
      </c>
      <c r="D134" s="34"/>
      <c r="E134" s="1" t="s">
        <v>729</v>
      </c>
      <c r="F134" s="22" t="s">
        <v>192</v>
      </c>
      <c r="G134" s="36" t="s">
        <v>337</v>
      </c>
      <c r="H134" s="22" t="s">
        <v>185</v>
      </c>
      <c r="I134" s="5">
        <f>0.266+0.485+0.071</f>
        <v>0.82199999999999995</v>
      </c>
      <c r="J134" s="23" t="s">
        <v>509</v>
      </c>
      <c r="K134" s="22" t="s">
        <v>634</v>
      </c>
      <c r="L134" s="23" t="s">
        <v>125</v>
      </c>
    </row>
    <row r="135" spans="1:12" s="35" customFormat="1" ht="15" customHeight="1" x14ac:dyDescent="0.25">
      <c r="A135" s="20">
        <v>131</v>
      </c>
      <c r="B135" s="34" t="s">
        <v>101</v>
      </c>
      <c r="C135" s="34" t="s">
        <v>408</v>
      </c>
      <c r="D135" s="34"/>
      <c r="E135" s="1" t="s">
        <v>730</v>
      </c>
      <c r="F135" s="22" t="s">
        <v>192</v>
      </c>
      <c r="G135" s="36" t="s">
        <v>171</v>
      </c>
      <c r="H135" s="22" t="s">
        <v>185</v>
      </c>
      <c r="I135" s="5">
        <v>1.89</v>
      </c>
      <c r="J135" s="23" t="s">
        <v>509</v>
      </c>
      <c r="K135" s="22" t="s">
        <v>573</v>
      </c>
      <c r="L135" s="23" t="s">
        <v>125</v>
      </c>
    </row>
    <row r="136" spans="1:12" s="35" customFormat="1" ht="15" customHeight="1" x14ac:dyDescent="0.25">
      <c r="A136" s="20">
        <v>132</v>
      </c>
      <c r="B136" s="34" t="s">
        <v>101</v>
      </c>
      <c r="C136" s="34" t="s">
        <v>666</v>
      </c>
      <c r="D136" s="34"/>
      <c r="E136" s="1" t="s">
        <v>731</v>
      </c>
      <c r="F136" s="22" t="s">
        <v>192</v>
      </c>
      <c r="G136" s="36" t="s">
        <v>387</v>
      </c>
      <c r="H136" s="22" t="s">
        <v>185</v>
      </c>
      <c r="I136" s="5">
        <f>0.313+0.027</f>
        <v>0.34</v>
      </c>
      <c r="J136" s="23" t="s">
        <v>509</v>
      </c>
      <c r="K136" s="22" t="s">
        <v>572</v>
      </c>
      <c r="L136" s="23" t="s">
        <v>125</v>
      </c>
    </row>
    <row r="137" spans="1:12" s="35" customFormat="1" ht="15" customHeight="1" x14ac:dyDescent="0.25">
      <c r="A137" s="20">
        <v>133</v>
      </c>
      <c r="B137" s="34" t="s">
        <v>101</v>
      </c>
      <c r="C137" s="34" t="s">
        <v>776</v>
      </c>
      <c r="D137" s="34"/>
      <c r="E137" s="1" t="s">
        <v>732</v>
      </c>
      <c r="F137" s="22" t="s">
        <v>192</v>
      </c>
      <c r="G137" s="36" t="s">
        <v>366</v>
      </c>
      <c r="H137" s="22" t="s">
        <v>246</v>
      </c>
      <c r="I137" s="5">
        <f>0.301+0.046</f>
        <v>0.34699999999999998</v>
      </c>
      <c r="J137" s="23" t="s">
        <v>216</v>
      </c>
      <c r="K137" s="22"/>
      <c r="L137" s="23" t="s">
        <v>125</v>
      </c>
    </row>
    <row r="138" spans="1:12" s="35" customFormat="1" ht="15" customHeight="1" x14ac:dyDescent="0.25">
      <c r="A138" s="20">
        <v>134</v>
      </c>
      <c r="B138" s="34" t="s">
        <v>101</v>
      </c>
      <c r="C138" s="34" t="s">
        <v>409</v>
      </c>
      <c r="D138" s="34"/>
      <c r="E138" s="1" t="s">
        <v>733</v>
      </c>
      <c r="F138" s="22" t="s">
        <v>192</v>
      </c>
      <c r="G138" s="36" t="s">
        <v>410</v>
      </c>
      <c r="H138" s="22" t="s">
        <v>185</v>
      </c>
      <c r="I138" s="5">
        <v>0.29799999999999999</v>
      </c>
      <c r="J138" s="23" t="s">
        <v>509</v>
      </c>
      <c r="K138" s="22">
        <v>1002</v>
      </c>
      <c r="L138" s="23" t="s">
        <v>125</v>
      </c>
    </row>
    <row r="139" spans="1:12" s="35" customFormat="1" ht="15" customHeight="1" x14ac:dyDescent="0.25">
      <c r="A139" s="20">
        <v>135</v>
      </c>
      <c r="B139" s="34" t="s">
        <v>101</v>
      </c>
      <c r="C139" s="34" t="s">
        <v>411</v>
      </c>
      <c r="D139" s="34"/>
      <c r="E139" s="1" t="s">
        <v>734</v>
      </c>
      <c r="F139" s="22" t="s">
        <v>192</v>
      </c>
      <c r="G139" s="36" t="s">
        <v>166</v>
      </c>
      <c r="H139" s="22" t="s">
        <v>206</v>
      </c>
      <c r="I139" s="5">
        <v>0.86299999999999999</v>
      </c>
      <c r="J139" s="23" t="s">
        <v>509</v>
      </c>
      <c r="K139" s="39" t="s">
        <v>577</v>
      </c>
      <c r="L139" s="23" t="s">
        <v>125</v>
      </c>
    </row>
    <row r="140" spans="1:12" s="35" customFormat="1" ht="15" customHeight="1" x14ac:dyDescent="0.25">
      <c r="A140" s="20">
        <v>136</v>
      </c>
      <c r="B140" s="34" t="s">
        <v>101</v>
      </c>
      <c r="C140" s="34" t="s">
        <v>412</v>
      </c>
      <c r="D140" s="34"/>
      <c r="E140" s="1" t="s">
        <v>735</v>
      </c>
      <c r="F140" s="22" t="s">
        <v>192</v>
      </c>
      <c r="G140" s="36" t="s">
        <v>413</v>
      </c>
      <c r="H140" s="22" t="s">
        <v>185</v>
      </c>
      <c r="I140" s="5">
        <v>0.42099999999999999</v>
      </c>
      <c r="J140" s="23" t="s">
        <v>509</v>
      </c>
      <c r="K140" s="22" t="s">
        <v>576</v>
      </c>
      <c r="L140" s="23" t="s">
        <v>125</v>
      </c>
    </row>
    <row r="141" spans="1:12" s="35" customFormat="1" ht="15" customHeight="1" x14ac:dyDescent="0.25">
      <c r="A141" s="20">
        <v>137</v>
      </c>
      <c r="B141" s="34" t="s">
        <v>101</v>
      </c>
      <c r="C141" s="34" t="s">
        <v>414</v>
      </c>
      <c r="D141" s="34"/>
      <c r="E141" s="1" t="s">
        <v>736</v>
      </c>
      <c r="F141" s="22" t="s">
        <v>192</v>
      </c>
      <c r="G141" s="36" t="s">
        <v>415</v>
      </c>
      <c r="H141" s="22" t="s">
        <v>185</v>
      </c>
      <c r="I141" s="5">
        <v>0.32400000000000001</v>
      </c>
      <c r="J141" s="23" t="s">
        <v>509</v>
      </c>
      <c r="K141" s="51" t="s">
        <v>636</v>
      </c>
      <c r="L141" s="23" t="s">
        <v>125</v>
      </c>
    </row>
    <row r="142" spans="1:12" ht="15" customHeight="1" x14ac:dyDescent="0.25">
      <c r="A142" s="20">
        <v>138</v>
      </c>
      <c r="B142" s="1" t="s">
        <v>101</v>
      </c>
      <c r="C142" s="1" t="s">
        <v>416</v>
      </c>
      <c r="D142" s="1"/>
      <c r="E142" s="1" t="s">
        <v>737</v>
      </c>
      <c r="F142" s="2" t="s">
        <v>192</v>
      </c>
      <c r="G142" s="13" t="s">
        <v>417</v>
      </c>
      <c r="H142" s="2" t="s">
        <v>185</v>
      </c>
      <c r="I142" s="4">
        <v>0.64</v>
      </c>
      <c r="J142" s="6" t="s">
        <v>509</v>
      </c>
      <c r="K142" s="24" t="s">
        <v>632</v>
      </c>
      <c r="L142" s="6" t="s">
        <v>125</v>
      </c>
    </row>
    <row r="143" spans="1:12" ht="15" customHeight="1" x14ac:dyDescent="0.25">
      <c r="A143" s="20">
        <v>139</v>
      </c>
      <c r="B143" s="1" t="s">
        <v>101</v>
      </c>
      <c r="C143" s="1" t="s">
        <v>667</v>
      </c>
      <c r="D143" s="1"/>
      <c r="E143" s="1" t="s">
        <v>738</v>
      </c>
      <c r="F143" s="2" t="s">
        <v>192</v>
      </c>
      <c r="G143" s="13" t="s">
        <v>418</v>
      </c>
      <c r="H143" s="2" t="s">
        <v>206</v>
      </c>
      <c r="I143" s="4">
        <f>0.435+0.04</f>
        <v>0.47499999999999998</v>
      </c>
      <c r="J143" s="6" t="s">
        <v>509</v>
      </c>
      <c r="K143" s="2" t="s">
        <v>574</v>
      </c>
      <c r="L143" s="6" t="s">
        <v>125</v>
      </c>
    </row>
    <row r="144" spans="1:12" ht="15" customHeight="1" x14ac:dyDescent="0.25">
      <c r="A144" s="20">
        <v>140</v>
      </c>
      <c r="B144" s="1" t="s">
        <v>31</v>
      </c>
      <c r="C144" s="1" t="s">
        <v>30</v>
      </c>
      <c r="D144" s="31">
        <v>1</v>
      </c>
      <c r="E144" s="1" t="str">
        <f>Tabela7[[#This Row],[Kolumna3]]</f>
        <v>G000015</v>
      </c>
      <c r="F144" s="2" t="s">
        <v>278</v>
      </c>
      <c r="G144" s="14" t="s">
        <v>331</v>
      </c>
      <c r="H144" s="2" t="s">
        <v>206</v>
      </c>
      <c r="I144" s="4">
        <v>1.887</v>
      </c>
      <c r="J144" s="13" t="s">
        <v>515</v>
      </c>
      <c r="K144" s="2">
        <v>37</v>
      </c>
      <c r="L144" s="6" t="s">
        <v>125</v>
      </c>
    </row>
    <row r="145" spans="1:12" ht="15" customHeight="1" x14ac:dyDescent="0.25">
      <c r="A145" s="20">
        <v>141</v>
      </c>
      <c r="B145" s="1" t="s">
        <v>101</v>
      </c>
      <c r="C145" s="1" t="s">
        <v>277</v>
      </c>
      <c r="D145" s="31">
        <v>1</v>
      </c>
      <c r="E145" s="1" t="str">
        <f>Tabela7[[#This Row],[Kolumna3]]</f>
        <v>G000086</v>
      </c>
      <c r="F145" s="2" t="s">
        <v>278</v>
      </c>
      <c r="G145" s="13" t="s">
        <v>355</v>
      </c>
      <c r="H145" s="11" t="s">
        <v>185</v>
      </c>
      <c r="I145" s="4">
        <v>8.8999999999999996E-2</v>
      </c>
      <c r="J145" s="6" t="s">
        <v>186</v>
      </c>
      <c r="K145" s="11" t="s">
        <v>526</v>
      </c>
      <c r="L145" s="4" t="s">
        <v>125</v>
      </c>
    </row>
    <row r="146" spans="1:12" ht="15" customHeight="1" x14ac:dyDescent="0.25">
      <c r="A146" s="20">
        <v>142</v>
      </c>
      <c r="B146" s="1" t="s">
        <v>101</v>
      </c>
      <c r="C146" s="1" t="s">
        <v>279</v>
      </c>
      <c r="D146" s="31">
        <v>1</v>
      </c>
      <c r="E146" s="1" t="str">
        <f>Tabela7[[#This Row],[Kolumna3]]</f>
        <v>G000087</v>
      </c>
      <c r="F146" s="2" t="s">
        <v>278</v>
      </c>
      <c r="G146" s="13" t="s">
        <v>196</v>
      </c>
      <c r="H146" s="11" t="s">
        <v>185</v>
      </c>
      <c r="I146" s="4">
        <v>0.24</v>
      </c>
      <c r="J146" s="6" t="s">
        <v>186</v>
      </c>
      <c r="K146" s="11" t="s">
        <v>527</v>
      </c>
      <c r="L146" s="4" t="s">
        <v>125</v>
      </c>
    </row>
    <row r="147" spans="1:12" ht="15" customHeight="1" x14ac:dyDescent="0.25">
      <c r="A147" s="20">
        <v>143</v>
      </c>
      <c r="B147" s="1" t="s">
        <v>101</v>
      </c>
      <c r="C147" s="1" t="s">
        <v>280</v>
      </c>
      <c r="D147" s="31">
        <v>1</v>
      </c>
      <c r="E147" s="1" t="str">
        <f>Tabela7[[#This Row],[Kolumna3]]</f>
        <v>G000088</v>
      </c>
      <c r="F147" s="2" t="s">
        <v>278</v>
      </c>
      <c r="G147" s="13" t="s">
        <v>281</v>
      </c>
      <c r="H147" s="11" t="s">
        <v>185</v>
      </c>
      <c r="I147" s="4">
        <v>0.23</v>
      </c>
      <c r="J147" s="6" t="s">
        <v>186</v>
      </c>
      <c r="K147" s="40" t="s">
        <v>528</v>
      </c>
      <c r="L147" s="4" t="s">
        <v>125</v>
      </c>
    </row>
    <row r="148" spans="1:12" ht="15" customHeight="1" x14ac:dyDescent="0.25">
      <c r="A148" s="20">
        <v>144</v>
      </c>
      <c r="B148" s="1" t="s">
        <v>101</v>
      </c>
      <c r="C148" s="1" t="s">
        <v>282</v>
      </c>
      <c r="D148" s="31">
        <v>1</v>
      </c>
      <c r="E148" s="1" t="str">
        <f>Tabela7[[#This Row],[Kolumna3]]</f>
        <v>G000089</v>
      </c>
      <c r="F148" s="2" t="s">
        <v>278</v>
      </c>
      <c r="G148" s="13" t="s">
        <v>154</v>
      </c>
      <c r="H148" s="11" t="s">
        <v>185</v>
      </c>
      <c r="I148" s="4">
        <v>0.17399999999999999</v>
      </c>
      <c r="J148" s="6" t="s">
        <v>186</v>
      </c>
      <c r="K148" s="11" t="s">
        <v>529</v>
      </c>
      <c r="L148" s="4" t="s">
        <v>125</v>
      </c>
    </row>
    <row r="149" spans="1:12" ht="15" customHeight="1" x14ac:dyDescent="0.25">
      <c r="A149" s="20">
        <v>145</v>
      </c>
      <c r="B149" s="1" t="s">
        <v>101</v>
      </c>
      <c r="C149" s="1" t="s">
        <v>283</v>
      </c>
      <c r="D149" s="31">
        <v>1</v>
      </c>
      <c r="E149" s="1" t="str">
        <f>Tabela7[[#This Row],[Kolumna3]]</f>
        <v>G000090</v>
      </c>
      <c r="F149" s="2" t="s">
        <v>278</v>
      </c>
      <c r="G149" s="13" t="s">
        <v>264</v>
      </c>
      <c r="H149" s="11" t="s">
        <v>185</v>
      </c>
      <c r="I149" s="4">
        <v>0.16600000000000001</v>
      </c>
      <c r="J149" s="6" t="s">
        <v>186</v>
      </c>
      <c r="K149" s="25" t="s">
        <v>530</v>
      </c>
      <c r="L149" s="4" t="s">
        <v>125</v>
      </c>
    </row>
    <row r="150" spans="1:12" ht="15" customHeight="1" x14ac:dyDescent="0.25">
      <c r="A150" s="20">
        <v>146</v>
      </c>
      <c r="B150" s="1" t="s">
        <v>101</v>
      </c>
      <c r="C150" s="1" t="s">
        <v>284</v>
      </c>
      <c r="D150" s="31">
        <v>1</v>
      </c>
      <c r="E150" s="1" t="str">
        <f>Tabela7[[#This Row],[Kolumna3]]</f>
        <v>G000091</v>
      </c>
      <c r="F150" s="2" t="s">
        <v>278</v>
      </c>
      <c r="G150" s="13" t="s">
        <v>224</v>
      </c>
      <c r="H150" s="11" t="s">
        <v>185</v>
      </c>
      <c r="I150" s="4">
        <v>0.371</v>
      </c>
      <c r="J150" s="6" t="s">
        <v>186</v>
      </c>
      <c r="K150" s="40" t="s">
        <v>531</v>
      </c>
      <c r="L150" s="4" t="s">
        <v>125</v>
      </c>
    </row>
    <row r="151" spans="1:12" ht="15" customHeight="1" x14ac:dyDescent="0.25">
      <c r="A151" s="20">
        <v>147</v>
      </c>
      <c r="B151" s="1" t="s">
        <v>101</v>
      </c>
      <c r="C151" s="1" t="s">
        <v>285</v>
      </c>
      <c r="D151" s="31">
        <v>1</v>
      </c>
      <c r="E151" s="1" t="str">
        <f>Tabela7[[#This Row],[Kolumna3]]</f>
        <v>G000092</v>
      </c>
      <c r="F151" s="2" t="s">
        <v>278</v>
      </c>
      <c r="G151" s="13" t="s">
        <v>260</v>
      </c>
      <c r="H151" s="11" t="s">
        <v>185</v>
      </c>
      <c r="I151" s="4">
        <v>0.24</v>
      </c>
      <c r="J151" s="6" t="s">
        <v>186</v>
      </c>
      <c r="K151" s="25" t="s">
        <v>532</v>
      </c>
      <c r="L151" s="4" t="s">
        <v>125</v>
      </c>
    </row>
    <row r="152" spans="1:12" ht="15" customHeight="1" x14ac:dyDescent="0.25">
      <c r="A152" s="20">
        <v>148</v>
      </c>
      <c r="B152" s="1" t="s">
        <v>101</v>
      </c>
      <c r="C152" s="1" t="s">
        <v>286</v>
      </c>
      <c r="D152" s="31">
        <v>1</v>
      </c>
      <c r="E152" s="1" t="str">
        <f>Tabela7[[#This Row],[Kolumna3]]</f>
        <v>G000093</v>
      </c>
      <c r="F152" s="2" t="s">
        <v>278</v>
      </c>
      <c r="G152" s="13" t="s">
        <v>287</v>
      </c>
      <c r="H152" s="11" t="s">
        <v>185</v>
      </c>
      <c r="I152" s="4">
        <v>0.27</v>
      </c>
      <c r="J152" s="6" t="s">
        <v>186</v>
      </c>
      <c r="K152" s="25" t="s">
        <v>533</v>
      </c>
      <c r="L152" s="4" t="s">
        <v>125</v>
      </c>
    </row>
    <row r="153" spans="1:12" ht="15" customHeight="1" x14ac:dyDescent="0.25">
      <c r="A153" s="20">
        <v>149</v>
      </c>
      <c r="B153" s="1" t="s">
        <v>101</v>
      </c>
      <c r="C153" s="1" t="s">
        <v>288</v>
      </c>
      <c r="D153" s="31">
        <v>1</v>
      </c>
      <c r="E153" s="1" t="str">
        <f>Tabela7[[#This Row],[Kolumna3]]</f>
        <v>G000094</v>
      </c>
      <c r="F153" s="2" t="s">
        <v>278</v>
      </c>
      <c r="G153" s="13" t="s">
        <v>611</v>
      </c>
      <c r="H153" s="11" t="s">
        <v>206</v>
      </c>
      <c r="I153" s="4">
        <v>0.318</v>
      </c>
      <c r="J153" s="13" t="s">
        <v>609</v>
      </c>
      <c r="K153" s="25" t="s">
        <v>521</v>
      </c>
      <c r="L153" s="4" t="s">
        <v>125</v>
      </c>
    </row>
    <row r="154" spans="1:12" ht="15" customHeight="1" x14ac:dyDescent="0.25">
      <c r="A154" s="20">
        <v>150</v>
      </c>
      <c r="B154" s="1" t="s">
        <v>101</v>
      </c>
      <c r="C154" s="1" t="s">
        <v>468</v>
      </c>
      <c r="D154" s="1"/>
      <c r="E154" s="1" t="s">
        <v>739</v>
      </c>
      <c r="F154" s="2" t="s">
        <v>278</v>
      </c>
      <c r="G154" s="13" t="s">
        <v>612</v>
      </c>
      <c r="H154" s="2" t="s">
        <v>185</v>
      </c>
      <c r="I154" s="4">
        <v>1.302</v>
      </c>
      <c r="J154" s="6" t="s">
        <v>509</v>
      </c>
      <c r="K154" s="2" t="s">
        <v>534</v>
      </c>
      <c r="L154" s="6" t="s">
        <v>125</v>
      </c>
    </row>
    <row r="155" spans="1:12" ht="15" customHeight="1" x14ac:dyDescent="0.25">
      <c r="A155" s="20">
        <v>151</v>
      </c>
      <c r="B155" s="1" t="s">
        <v>101</v>
      </c>
      <c r="C155" s="1" t="s">
        <v>469</v>
      </c>
      <c r="D155" s="1"/>
      <c r="E155" s="1" t="s">
        <v>740</v>
      </c>
      <c r="F155" s="2" t="s">
        <v>278</v>
      </c>
      <c r="G155" s="13" t="s">
        <v>519</v>
      </c>
      <c r="H155" s="2" t="s">
        <v>206</v>
      </c>
      <c r="I155" s="4">
        <v>0.22700000000000001</v>
      </c>
      <c r="J155" s="6" t="s">
        <v>509</v>
      </c>
      <c r="K155" s="2" t="s">
        <v>535</v>
      </c>
      <c r="L155" s="6" t="s">
        <v>125</v>
      </c>
    </row>
    <row r="156" spans="1:12" ht="15" customHeight="1" x14ac:dyDescent="0.25">
      <c r="A156" s="20">
        <v>152</v>
      </c>
      <c r="B156" s="1" t="s">
        <v>101</v>
      </c>
      <c r="C156" s="1" t="s">
        <v>768</v>
      </c>
      <c r="D156" s="1"/>
      <c r="E156" s="1" t="s">
        <v>741</v>
      </c>
      <c r="F156" s="2" t="s">
        <v>278</v>
      </c>
      <c r="G156" s="13" t="s">
        <v>613</v>
      </c>
      <c r="H156" s="2" t="s">
        <v>185</v>
      </c>
      <c r="I156" s="4">
        <f>0.644+0.111+0.074+0.053</f>
        <v>0.88200000000000001</v>
      </c>
      <c r="J156" s="6" t="s">
        <v>509</v>
      </c>
      <c r="K156" s="2" t="s">
        <v>537</v>
      </c>
      <c r="L156" s="6" t="s">
        <v>125</v>
      </c>
    </row>
    <row r="157" spans="1:12" ht="15" customHeight="1" x14ac:dyDescent="0.25">
      <c r="A157" s="20">
        <v>153</v>
      </c>
      <c r="B157" s="1" t="s">
        <v>101</v>
      </c>
      <c r="C157" s="1" t="s">
        <v>470</v>
      </c>
      <c r="D157" s="1"/>
      <c r="E157" s="1" t="s">
        <v>742</v>
      </c>
      <c r="F157" s="2" t="s">
        <v>278</v>
      </c>
      <c r="G157" s="13" t="s">
        <v>179</v>
      </c>
      <c r="H157" s="2" t="s">
        <v>185</v>
      </c>
      <c r="I157" s="4">
        <v>0.85199999999999998</v>
      </c>
      <c r="J157" s="6" t="s">
        <v>509</v>
      </c>
      <c r="K157" s="2">
        <v>64</v>
      </c>
      <c r="L157" s="6" t="s">
        <v>125</v>
      </c>
    </row>
    <row r="158" spans="1:12" ht="15" customHeight="1" x14ac:dyDescent="0.25">
      <c r="A158" s="20">
        <v>154</v>
      </c>
      <c r="B158" s="1" t="s">
        <v>101</v>
      </c>
      <c r="C158" s="1" t="s">
        <v>471</v>
      </c>
      <c r="D158" s="1"/>
      <c r="E158" s="1" t="s">
        <v>743</v>
      </c>
      <c r="F158" s="2" t="s">
        <v>278</v>
      </c>
      <c r="G158" s="13" t="s">
        <v>614</v>
      </c>
      <c r="H158" s="2" t="s">
        <v>185</v>
      </c>
      <c r="I158" s="4">
        <v>0.26200000000000001</v>
      </c>
      <c r="J158" s="6" t="s">
        <v>509</v>
      </c>
      <c r="K158" s="2">
        <v>161</v>
      </c>
      <c r="L158" s="6" t="s">
        <v>125</v>
      </c>
    </row>
    <row r="159" spans="1:12" ht="15" customHeight="1" x14ac:dyDescent="0.25">
      <c r="A159" s="20">
        <v>155</v>
      </c>
      <c r="B159" s="1" t="s">
        <v>101</v>
      </c>
      <c r="C159" s="1" t="s">
        <v>769</v>
      </c>
      <c r="D159" s="1"/>
      <c r="E159" s="1" t="s">
        <v>744</v>
      </c>
      <c r="F159" s="2" t="s">
        <v>278</v>
      </c>
      <c r="G159" s="13" t="s">
        <v>176</v>
      </c>
      <c r="H159" s="2" t="s">
        <v>185</v>
      </c>
      <c r="I159" s="4">
        <f>0.287+0.184+0.094</f>
        <v>0.56499999999999995</v>
      </c>
      <c r="J159" s="6" t="s">
        <v>509</v>
      </c>
      <c r="K159" s="2" t="s">
        <v>538</v>
      </c>
      <c r="L159" s="6" t="s">
        <v>125</v>
      </c>
    </row>
    <row r="160" spans="1:12" ht="15" customHeight="1" x14ac:dyDescent="0.25">
      <c r="A160" s="20">
        <v>156</v>
      </c>
      <c r="B160" s="1" t="s">
        <v>101</v>
      </c>
      <c r="C160" s="1" t="s">
        <v>472</v>
      </c>
      <c r="D160" s="1"/>
      <c r="E160" s="1" t="s">
        <v>745</v>
      </c>
      <c r="F160" s="2" t="s">
        <v>278</v>
      </c>
      <c r="G160" s="13" t="s">
        <v>481</v>
      </c>
      <c r="H160" s="2" t="s">
        <v>185</v>
      </c>
      <c r="I160" s="4">
        <v>1.92</v>
      </c>
      <c r="J160" s="13" t="s">
        <v>539</v>
      </c>
      <c r="K160" s="2">
        <v>37</v>
      </c>
      <c r="L160" s="6" t="s">
        <v>125</v>
      </c>
    </row>
    <row r="161" spans="1:12" ht="15" customHeight="1" x14ac:dyDescent="0.25">
      <c r="A161" s="20">
        <v>157</v>
      </c>
      <c r="B161" s="1" t="s">
        <v>101</v>
      </c>
      <c r="C161" s="1" t="s">
        <v>770</v>
      </c>
      <c r="D161" s="1"/>
      <c r="E161" s="1" t="s">
        <v>746</v>
      </c>
      <c r="F161" s="2" t="s">
        <v>278</v>
      </c>
      <c r="G161" s="13" t="s">
        <v>615</v>
      </c>
      <c r="H161" s="2" t="s">
        <v>185</v>
      </c>
      <c r="I161" s="4">
        <v>0.35</v>
      </c>
      <c r="J161" s="6" t="s">
        <v>509</v>
      </c>
      <c r="K161" s="9" t="s">
        <v>569</v>
      </c>
      <c r="L161" s="6" t="s">
        <v>125</v>
      </c>
    </row>
    <row r="162" spans="1:12" ht="15" customHeight="1" x14ac:dyDescent="0.25">
      <c r="A162" s="20">
        <v>158</v>
      </c>
      <c r="B162" s="1" t="s">
        <v>101</v>
      </c>
      <c r="C162" s="1" t="s">
        <v>473</v>
      </c>
      <c r="D162" s="1"/>
      <c r="E162" s="1" t="s">
        <v>747</v>
      </c>
      <c r="F162" s="2" t="s">
        <v>278</v>
      </c>
      <c r="G162" s="13" t="s">
        <v>171</v>
      </c>
      <c r="H162" s="2" t="s">
        <v>185</v>
      </c>
      <c r="I162" s="4">
        <v>0.28699999999999998</v>
      </c>
      <c r="J162" s="6" t="s">
        <v>509</v>
      </c>
      <c r="K162" s="2" t="s">
        <v>568</v>
      </c>
      <c r="L162" s="6" t="s">
        <v>125</v>
      </c>
    </row>
    <row r="163" spans="1:12" ht="15" customHeight="1" x14ac:dyDescent="0.25">
      <c r="A163" s="20">
        <v>159</v>
      </c>
      <c r="B163" s="1" t="s">
        <v>101</v>
      </c>
      <c r="C163" s="1" t="s">
        <v>771</v>
      </c>
      <c r="D163" s="1"/>
      <c r="E163" s="1" t="s">
        <v>748</v>
      </c>
      <c r="F163" s="2" t="s">
        <v>278</v>
      </c>
      <c r="G163" s="13" t="s">
        <v>616</v>
      </c>
      <c r="H163" s="2" t="s">
        <v>185</v>
      </c>
      <c r="I163" s="4">
        <f>0.22+0.665</f>
        <v>0.88500000000000001</v>
      </c>
      <c r="J163" s="6" t="s">
        <v>509</v>
      </c>
      <c r="K163" s="2" t="s">
        <v>567</v>
      </c>
      <c r="L163" s="6" t="s">
        <v>125</v>
      </c>
    </row>
    <row r="164" spans="1:12" ht="15" customHeight="1" x14ac:dyDescent="0.25">
      <c r="A164" s="20">
        <v>160</v>
      </c>
      <c r="B164" s="1" t="s">
        <v>101</v>
      </c>
      <c r="C164" s="1" t="s">
        <v>474</v>
      </c>
      <c r="D164" s="1"/>
      <c r="E164" s="1" t="s">
        <v>749</v>
      </c>
      <c r="F164" s="2" t="s">
        <v>278</v>
      </c>
      <c r="G164" s="13" t="s">
        <v>617</v>
      </c>
      <c r="H164" s="2" t="s">
        <v>185</v>
      </c>
      <c r="I164" s="4">
        <v>0.44800000000000001</v>
      </c>
      <c r="J164" s="6" t="s">
        <v>509</v>
      </c>
      <c r="K164" s="2" t="s">
        <v>566</v>
      </c>
      <c r="L164" s="6" t="s">
        <v>125</v>
      </c>
    </row>
    <row r="165" spans="1:12" ht="15" customHeight="1" x14ac:dyDescent="0.25">
      <c r="A165" s="20">
        <v>161</v>
      </c>
      <c r="B165" s="1" t="s">
        <v>101</v>
      </c>
      <c r="C165" s="1" t="s">
        <v>475</v>
      </c>
      <c r="D165" s="1"/>
      <c r="E165" s="1" t="s">
        <v>750</v>
      </c>
      <c r="F165" s="2" t="s">
        <v>278</v>
      </c>
      <c r="G165" s="13" t="s">
        <v>476</v>
      </c>
      <c r="H165" s="2" t="s">
        <v>206</v>
      </c>
      <c r="I165" s="4">
        <v>0.57299999999999995</v>
      </c>
      <c r="J165" s="6" t="s">
        <v>509</v>
      </c>
      <c r="K165" s="10" t="s">
        <v>536</v>
      </c>
      <c r="L165" s="6" t="s">
        <v>125</v>
      </c>
    </row>
    <row r="166" spans="1:12" ht="15" customHeight="1" x14ac:dyDescent="0.25">
      <c r="A166" s="20">
        <v>162</v>
      </c>
      <c r="B166" s="1" t="s">
        <v>101</v>
      </c>
      <c r="C166" s="1" t="s">
        <v>477</v>
      </c>
      <c r="D166" s="1"/>
      <c r="E166" s="1" t="s">
        <v>751</v>
      </c>
      <c r="F166" s="2" t="s">
        <v>278</v>
      </c>
      <c r="G166" s="13" t="s">
        <v>160</v>
      </c>
      <c r="H166" s="2" t="s">
        <v>185</v>
      </c>
      <c r="I166" s="4">
        <v>0.39700000000000002</v>
      </c>
      <c r="J166" s="6" t="s">
        <v>509</v>
      </c>
      <c r="K166" s="2" t="s">
        <v>565</v>
      </c>
      <c r="L166" s="6" t="s">
        <v>125</v>
      </c>
    </row>
    <row r="167" spans="1:12" ht="15" customHeight="1" x14ac:dyDescent="0.25">
      <c r="A167" s="20">
        <v>163</v>
      </c>
      <c r="B167" s="1" t="s">
        <v>101</v>
      </c>
      <c r="C167" s="1" t="s">
        <v>772</v>
      </c>
      <c r="D167" s="1"/>
      <c r="E167" s="1" t="s">
        <v>752</v>
      </c>
      <c r="F167" s="2" t="s">
        <v>278</v>
      </c>
      <c r="G167" s="13" t="s">
        <v>478</v>
      </c>
      <c r="H167" s="2" t="s">
        <v>206</v>
      </c>
      <c r="I167" s="4">
        <f>1.54+0.18+0.094+0.137</f>
        <v>1.9510000000000001</v>
      </c>
      <c r="J167" s="6" t="s">
        <v>509</v>
      </c>
      <c r="K167" s="2" t="s">
        <v>564</v>
      </c>
      <c r="L167" s="6" t="s">
        <v>125</v>
      </c>
    </row>
    <row r="168" spans="1:12" ht="15" customHeight="1" x14ac:dyDescent="0.25">
      <c r="A168" s="20">
        <v>164</v>
      </c>
      <c r="B168" s="1" t="s">
        <v>101</v>
      </c>
      <c r="C168" s="1" t="s">
        <v>479</v>
      </c>
      <c r="D168" s="1"/>
      <c r="E168" s="1" t="s">
        <v>753</v>
      </c>
      <c r="F168" s="2" t="s">
        <v>278</v>
      </c>
      <c r="G168" s="13" t="s">
        <v>480</v>
      </c>
      <c r="H168" s="2" t="s">
        <v>185</v>
      </c>
      <c r="I168" s="4">
        <v>0.21</v>
      </c>
      <c r="J168" s="6" t="s">
        <v>509</v>
      </c>
      <c r="K168" s="9" t="s">
        <v>563</v>
      </c>
      <c r="L168" s="6" t="s">
        <v>125</v>
      </c>
    </row>
    <row r="169" spans="1:12" ht="15" customHeight="1" x14ac:dyDescent="0.25">
      <c r="A169" s="20">
        <v>165</v>
      </c>
      <c r="B169" s="1" t="s">
        <v>101</v>
      </c>
      <c r="C169" s="1" t="s">
        <v>289</v>
      </c>
      <c r="D169" s="31">
        <v>1</v>
      </c>
      <c r="E169" s="1" t="str">
        <f>Tabela7[[#This Row],[Kolumna3]]</f>
        <v>G000095</v>
      </c>
      <c r="F169" s="2" t="s">
        <v>290</v>
      </c>
      <c r="G169" s="13" t="s">
        <v>212</v>
      </c>
      <c r="H169" s="11" t="s">
        <v>185</v>
      </c>
      <c r="I169" s="4">
        <v>1.8160000000000001</v>
      </c>
      <c r="J169" s="6" t="s">
        <v>186</v>
      </c>
      <c r="K169" s="25" t="s">
        <v>540</v>
      </c>
      <c r="L169" s="4" t="s">
        <v>125</v>
      </c>
    </row>
    <row r="170" spans="1:12" ht="15" customHeight="1" x14ac:dyDescent="0.25">
      <c r="A170" s="20">
        <v>166</v>
      </c>
      <c r="B170" s="1" t="s">
        <v>101</v>
      </c>
      <c r="C170" s="1" t="s">
        <v>291</v>
      </c>
      <c r="D170" s="31">
        <v>1</v>
      </c>
      <c r="E170" s="1" t="str">
        <f>Tabela7[[#This Row],[Kolumna3]]</f>
        <v>G000096</v>
      </c>
      <c r="F170" s="2" t="s">
        <v>290</v>
      </c>
      <c r="G170" s="14" t="s">
        <v>292</v>
      </c>
      <c r="H170" s="11" t="s">
        <v>206</v>
      </c>
      <c r="I170" s="4">
        <v>1.8160000000000001</v>
      </c>
      <c r="J170" s="6" t="s">
        <v>216</v>
      </c>
      <c r="K170" s="11" t="s">
        <v>541</v>
      </c>
      <c r="L170" s="4" t="s">
        <v>125</v>
      </c>
    </row>
    <row r="171" spans="1:12" ht="15" customHeight="1" x14ac:dyDescent="0.25">
      <c r="A171" s="20">
        <v>167</v>
      </c>
      <c r="B171" s="1" t="s">
        <v>101</v>
      </c>
      <c r="C171" s="1" t="s">
        <v>293</v>
      </c>
      <c r="D171" s="31">
        <v>1</v>
      </c>
      <c r="E171" s="1" t="str">
        <f>Tabela7[[#This Row],[Kolumna3]]</f>
        <v>G000097</v>
      </c>
      <c r="F171" s="2" t="s">
        <v>290</v>
      </c>
      <c r="G171" s="13" t="s">
        <v>294</v>
      </c>
      <c r="H171" s="11" t="s">
        <v>206</v>
      </c>
      <c r="I171" s="4">
        <v>0.29899999999999999</v>
      </c>
      <c r="J171" s="6" t="s">
        <v>216</v>
      </c>
      <c r="K171" s="2" t="s">
        <v>542</v>
      </c>
      <c r="L171" s="4" t="s">
        <v>125</v>
      </c>
    </row>
    <row r="172" spans="1:12" ht="15" customHeight="1" x14ac:dyDescent="0.25">
      <c r="A172" s="20">
        <v>168</v>
      </c>
      <c r="B172" s="1" t="s">
        <v>101</v>
      </c>
      <c r="C172" s="1" t="s">
        <v>295</v>
      </c>
      <c r="D172" s="31">
        <v>1</v>
      </c>
      <c r="E172" s="1" t="str">
        <f>Tabela7[[#This Row],[Kolumna3]]</f>
        <v>G000098</v>
      </c>
      <c r="F172" s="2" t="s">
        <v>290</v>
      </c>
      <c r="G172" s="13" t="s">
        <v>296</v>
      </c>
      <c r="H172" s="11" t="s">
        <v>185</v>
      </c>
      <c r="I172" s="4">
        <v>0.42899999999999999</v>
      </c>
      <c r="J172" s="13" t="s">
        <v>517</v>
      </c>
      <c r="K172" s="25" t="s">
        <v>543</v>
      </c>
      <c r="L172" s="4" t="s">
        <v>125</v>
      </c>
    </row>
    <row r="173" spans="1:12" ht="15" customHeight="1" x14ac:dyDescent="0.25">
      <c r="A173" s="20">
        <v>169</v>
      </c>
      <c r="B173" s="1" t="s">
        <v>101</v>
      </c>
      <c r="C173" s="1" t="s">
        <v>773</v>
      </c>
      <c r="D173" s="31">
        <v>1</v>
      </c>
      <c r="E173" s="1" t="str">
        <f>Tabela7[[#This Row],[Kolumna3]]</f>
        <v xml:space="preserve">G000099 </v>
      </c>
      <c r="F173" s="2" t="s">
        <v>290</v>
      </c>
      <c r="G173" s="13" t="s">
        <v>297</v>
      </c>
      <c r="H173" s="11" t="s">
        <v>185</v>
      </c>
      <c r="I173" s="4">
        <f>0.656+0.023</f>
        <v>0.67900000000000005</v>
      </c>
      <c r="J173" s="13" t="s">
        <v>545</v>
      </c>
      <c r="K173" s="40" t="s">
        <v>546</v>
      </c>
      <c r="L173" s="4" t="s">
        <v>125</v>
      </c>
    </row>
    <row r="174" spans="1:12" ht="15" customHeight="1" x14ac:dyDescent="0.25">
      <c r="A174" s="20">
        <v>170</v>
      </c>
      <c r="B174" s="1" t="s">
        <v>101</v>
      </c>
      <c r="C174" s="1" t="s">
        <v>298</v>
      </c>
      <c r="D174" s="31">
        <v>1</v>
      </c>
      <c r="E174" s="1" t="str">
        <f>Tabela7[[#This Row],[Kolumna3]]</f>
        <v>G000100</v>
      </c>
      <c r="F174" s="2" t="s">
        <v>290</v>
      </c>
      <c r="G174" s="13" t="s">
        <v>299</v>
      </c>
      <c r="H174" s="11" t="s">
        <v>484</v>
      </c>
      <c r="I174" s="4">
        <v>0.65600000000000003</v>
      </c>
      <c r="J174" s="13" t="s">
        <v>545</v>
      </c>
      <c r="K174" s="40" t="s">
        <v>551</v>
      </c>
      <c r="L174" s="4" t="s">
        <v>125</v>
      </c>
    </row>
    <row r="175" spans="1:12" ht="15" customHeight="1" x14ac:dyDescent="0.25">
      <c r="A175" s="20">
        <v>171</v>
      </c>
      <c r="B175" s="1" t="s">
        <v>101</v>
      </c>
      <c r="C175" s="1" t="s">
        <v>300</v>
      </c>
      <c r="D175" s="31">
        <v>1</v>
      </c>
      <c r="E175" s="1" t="str">
        <f>Tabela7[[#This Row],[Kolumna3]]</f>
        <v>G000101</v>
      </c>
      <c r="F175" s="2" t="s">
        <v>290</v>
      </c>
      <c r="G175" s="13" t="s">
        <v>276</v>
      </c>
      <c r="H175" s="2" t="s">
        <v>185</v>
      </c>
      <c r="I175" s="4">
        <v>0.27</v>
      </c>
      <c r="J175" s="13" t="s">
        <v>545</v>
      </c>
      <c r="K175" s="2">
        <v>116</v>
      </c>
      <c r="L175" s="4" t="s">
        <v>125</v>
      </c>
    </row>
    <row r="176" spans="1:12" ht="15" customHeight="1" x14ac:dyDescent="0.25">
      <c r="A176" s="20">
        <v>172</v>
      </c>
      <c r="B176" s="1" t="s">
        <v>101</v>
      </c>
      <c r="C176" s="1" t="s">
        <v>301</v>
      </c>
      <c r="D176" s="31">
        <v>1</v>
      </c>
      <c r="E176" s="1" t="str">
        <f>Tabela7[[#This Row],[Kolumna3]]</f>
        <v>G000102</v>
      </c>
      <c r="F176" s="2" t="s">
        <v>290</v>
      </c>
      <c r="G176" s="13" t="s">
        <v>302</v>
      </c>
      <c r="H176" s="11" t="s">
        <v>185</v>
      </c>
      <c r="I176" s="4">
        <v>0.27</v>
      </c>
      <c r="J176" s="13" t="s">
        <v>545</v>
      </c>
      <c r="K176" s="11" t="s">
        <v>549</v>
      </c>
      <c r="L176" s="4" t="s">
        <v>125</v>
      </c>
    </row>
    <row r="177" spans="1:12" ht="15" customHeight="1" x14ac:dyDescent="0.25">
      <c r="A177" s="20">
        <v>173</v>
      </c>
      <c r="B177" s="1" t="s">
        <v>101</v>
      </c>
      <c r="C177" s="1" t="s">
        <v>303</v>
      </c>
      <c r="D177" s="31">
        <v>1</v>
      </c>
      <c r="E177" s="1" t="str">
        <f>Tabela7[[#This Row],[Kolumna3]]</f>
        <v>G000103</v>
      </c>
      <c r="F177" s="2" t="s">
        <v>290</v>
      </c>
      <c r="G177" s="13" t="s">
        <v>171</v>
      </c>
      <c r="H177" s="11" t="s">
        <v>185</v>
      </c>
      <c r="I177" s="4">
        <v>1.071</v>
      </c>
      <c r="J177" s="13" t="s">
        <v>545</v>
      </c>
      <c r="K177" s="40" t="s">
        <v>548</v>
      </c>
      <c r="L177" s="4" t="s">
        <v>125</v>
      </c>
    </row>
    <row r="178" spans="1:12" ht="15" customHeight="1" x14ac:dyDescent="0.25">
      <c r="A178" s="20">
        <v>174</v>
      </c>
      <c r="B178" s="1" t="s">
        <v>101</v>
      </c>
      <c r="C178" s="1" t="s">
        <v>304</v>
      </c>
      <c r="D178" s="31">
        <v>1</v>
      </c>
      <c r="E178" s="1" t="str">
        <f>Tabela7[[#This Row],[Kolumna3]]</f>
        <v>G000104</v>
      </c>
      <c r="F178" s="2" t="s">
        <v>290</v>
      </c>
      <c r="G178" s="13" t="s">
        <v>305</v>
      </c>
      <c r="H178" s="11" t="s">
        <v>185</v>
      </c>
      <c r="I178" s="4">
        <v>0.28799999999999998</v>
      </c>
      <c r="J178" s="13" t="s">
        <v>545</v>
      </c>
      <c r="K178" s="11" t="s">
        <v>547</v>
      </c>
      <c r="L178" s="4" t="s">
        <v>125</v>
      </c>
    </row>
    <row r="179" spans="1:12" ht="15" customHeight="1" x14ac:dyDescent="0.25">
      <c r="A179" s="20">
        <v>175</v>
      </c>
      <c r="B179" s="1" t="s">
        <v>101</v>
      </c>
      <c r="C179" s="1" t="s">
        <v>306</v>
      </c>
      <c r="D179" s="31">
        <v>1</v>
      </c>
      <c r="E179" s="1" t="str">
        <f>Tabela7[[#This Row],[Kolumna3]]</f>
        <v>G000105</v>
      </c>
      <c r="F179" s="2" t="s">
        <v>290</v>
      </c>
      <c r="G179" s="13" t="s">
        <v>307</v>
      </c>
      <c r="H179" s="11" t="s">
        <v>185</v>
      </c>
      <c r="I179" s="4">
        <v>0.26900000000000002</v>
      </c>
      <c r="J179" s="13" t="s">
        <v>216</v>
      </c>
      <c r="K179" s="11" t="s">
        <v>544</v>
      </c>
      <c r="L179" s="4" t="s">
        <v>125</v>
      </c>
    </row>
    <row r="180" spans="1:12" ht="15" customHeight="1" x14ac:dyDescent="0.25">
      <c r="A180" s="20">
        <v>176</v>
      </c>
      <c r="B180" s="1" t="s">
        <v>101</v>
      </c>
      <c r="C180" s="1" t="s">
        <v>308</v>
      </c>
      <c r="D180" s="31">
        <v>1</v>
      </c>
      <c r="E180" s="1" t="str">
        <f>Tabela7[[#This Row],[Kolumna3]]</f>
        <v>G000106</v>
      </c>
      <c r="F180" s="2" t="s">
        <v>290</v>
      </c>
      <c r="G180" s="13" t="s">
        <v>166</v>
      </c>
      <c r="H180" s="11" t="s">
        <v>185</v>
      </c>
      <c r="I180" s="4">
        <v>0.32900000000000001</v>
      </c>
      <c r="J180" s="13" t="s">
        <v>545</v>
      </c>
      <c r="K180" s="11" t="s">
        <v>550</v>
      </c>
      <c r="L180" s="4" t="s">
        <v>125</v>
      </c>
    </row>
    <row r="181" spans="1:12" ht="15" customHeight="1" x14ac:dyDescent="0.25">
      <c r="A181" s="20">
        <v>177</v>
      </c>
      <c r="B181" s="1" t="s">
        <v>101</v>
      </c>
      <c r="C181" s="1" t="s">
        <v>309</v>
      </c>
      <c r="D181" s="31">
        <v>1</v>
      </c>
      <c r="E181" s="1" t="str">
        <f>Tabela7[[#This Row],[Kolumna3]]</f>
        <v>G000107</v>
      </c>
      <c r="F181" s="2" t="s">
        <v>290</v>
      </c>
      <c r="G181" s="13" t="s">
        <v>310</v>
      </c>
      <c r="H181" s="11" t="s">
        <v>185</v>
      </c>
      <c r="I181" s="4">
        <v>0.36199999999999999</v>
      </c>
      <c r="J181" s="13" t="s">
        <v>545</v>
      </c>
      <c r="K181" s="40" t="s">
        <v>596</v>
      </c>
      <c r="L181" s="4" t="s">
        <v>125</v>
      </c>
    </row>
    <row r="182" spans="1:12" ht="15" customHeight="1" x14ac:dyDescent="0.25">
      <c r="A182" s="20">
        <v>178</v>
      </c>
      <c r="B182" s="1" t="s">
        <v>101</v>
      </c>
      <c r="C182" s="1" t="s">
        <v>314</v>
      </c>
      <c r="D182" s="31">
        <v>1</v>
      </c>
      <c r="E182" s="1" t="str">
        <f>Tabela7[[#This Row],[Kolumna3]]</f>
        <v>G000110</v>
      </c>
      <c r="F182" s="2" t="s">
        <v>315</v>
      </c>
      <c r="G182" s="13" t="s">
        <v>316</v>
      </c>
      <c r="H182" s="11" t="s">
        <v>185</v>
      </c>
      <c r="I182" s="4">
        <v>0.26100000000000001</v>
      </c>
      <c r="J182" s="14" t="s">
        <v>545</v>
      </c>
      <c r="K182" s="25" t="s">
        <v>585</v>
      </c>
      <c r="L182" s="4" t="s">
        <v>125</v>
      </c>
    </row>
    <row r="183" spans="1:12" ht="15" customHeight="1" x14ac:dyDescent="0.25">
      <c r="A183" s="20">
        <v>179</v>
      </c>
      <c r="B183" s="1" t="s">
        <v>101</v>
      </c>
      <c r="C183" s="1" t="s">
        <v>317</v>
      </c>
      <c r="D183" s="31">
        <v>1</v>
      </c>
      <c r="E183" s="1" t="str">
        <f>Tabela7[[#This Row],[Kolumna3]]</f>
        <v>G000111</v>
      </c>
      <c r="F183" s="2" t="s">
        <v>315</v>
      </c>
      <c r="G183" s="13" t="s">
        <v>159</v>
      </c>
      <c r="H183" s="11" t="s">
        <v>185</v>
      </c>
      <c r="I183" s="4">
        <v>0.57799999999999996</v>
      </c>
      <c r="J183" s="14" t="s">
        <v>545</v>
      </c>
      <c r="K183" s="11" t="s">
        <v>588</v>
      </c>
      <c r="L183" s="4" t="s">
        <v>125</v>
      </c>
    </row>
    <row r="184" spans="1:12" ht="15" customHeight="1" x14ac:dyDescent="0.25">
      <c r="A184" s="20">
        <v>180</v>
      </c>
      <c r="B184" s="1" t="s">
        <v>101</v>
      </c>
      <c r="C184" s="1" t="s">
        <v>318</v>
      </c>
      <c r="D184" s="31">
        <v>1</v>
      </c>
      <c r="E184" s="1" t="str">
        <f>Tabela7[[#This Row],[Kolumna3]]</f>
        <v>G000112</v>
      </c>
      <c r="F184" s="2" t="s">
        <v>315</v>
      </c>
      <c r="G184" s="13" t="s">
        <v>199</v>
      </c>
      <c r="H184" s="11" t="s">
        <v>185</v>
      </c>
      <c r="I184" s="4">
        <v>0.69399999999999995</v>
      </c>
      <c r="J184" s="14" t="s">
        <v>545</v>
      </c>
      <c r="K184" s="44" t="s">
        <v>589</v>
      </c>
      <c r="L184" s="4" t="s">
        <v>125</v>
      </c>
    </row>
    <row r="185" spans="1:12" ht="15" customHeight="1" x14ac:dyDescent="0.25">
      <c r="A185" s="20">
        <v>181</v>
      </c>
      <c r="B185" s="1" t="s">
        <v>101</v>
      </c>
      <c r="C185" s="1" t="s">
        <v>319</v>
      </c>
      <c r="D185" s="31">
        <v>1</v>
      </c>
      <c r="E185" s="1" t="str">
        <f>Tabela7[[#This Row],[Kolumna3]]</f>
        <v>G000113</v>
      </c>
      <c r="F185" s="2" t="s">
        <v>315</v>
      </c>
      <c r="G185" s="13" t="s">
        <v>320</v>
      </c>
      <c r="H185" s="11" t="s">
        <v>185</v>
      </c>
      <c r="I185" s="4">
        <v>0.33500000000000002</v>
      </c>
      <c r="J185" s="13" t="s">
        <v>592</v>
      </c>
      <c r="K185" s="11">
        <v>443</v>
      </c>
      <c r="L185" s="4" t="s">
        <v>125</v>
      </c>
    </row>
    <row r="186" spans="1:12" ht="15" customHeight="1" x14ac:dyDescent="0.25">
      <c r="A186" s="20">
        <v>182</v>
      </c>
      <c r="B186" s="1" t="s">
        <v>101</v>
      </c>
      <c r="C186" s="1" t="s">
        <v>321</v>
      </c>
      <c r="D186" s="31">
        <v>1</v>
      </c>
      <c r="E186" s="1" t="str">
        <f>Tabela7[[#This Row],[Kolumna3]]</f>
        <v>G000114</v>
      </c>
      <c r="F186" s="2" t="s">
        <v>315</v>
      </c>
      <c r="G186" s="13" t="s">
        <v>276</v>
      </c>
      <c r="H186" s="11" t="s">
        <v>185</v>
      </c>
      <c r="I186" s="4">
        <v>0.72399999999999998</v>
      </c>
      <c r="J186" s="14" t="s">
        <v>545</v>
      </c>
      <c r="K186" s="11" t="s">
        <v>586</v>
      </c>
      <c r="L186" s="4" t="s">
        <v>125</v>
      </c>
    </row>
    <row r="187" spans="1:12" ht="15" customHeight="1" x14ac:dyDescent="0.25">
      <c r="A187" s="20">
        <v>183</v>
      </c>
      <c r="B187" s="1" t="s">
        <v>101</v>
      </c>
      <c r="C187" s="1" t="s">
        <v>322</v>
      </c>
      <c r="D187" s="31">
        <v>1</v>
      </c>
      <c r="E187" s="1" t="str">
        <f>Tabela7[[#This Row],[Kolumna3]]</f>
        <v>G000115</v>
      </c>
      <c r="F187" s="2" t="s">
        <v>315</v>
      </c>
      <c r="G187" s="13" t="s">
        <v>323</v>
      </c>
      <c r="H187" s="11" t="s">
        <v>206</v>
      </c>
      <c r="I187" s="4">
        <v>1.3240000000000001</v>
      </c>
      <c r="J187" s="14" t="s">
        <v>545</v>
      </c>
      <c r="K187" s="11" t="s">
        <v>597</v>
      </c>
      <c r="L187" s="4" t="s">
        <v>125</v>
      </c>
    </row>
    <row r="188" spans="1:12" ht="15" customHeight="1" x14ac:dyDescent="0.25">
      <c r="A188" s="20">
        <v>184</v>
      </c>
      <c r="B188" s="1" t="s">
        <v>101</v>
      </c>
      <c r="C188" s="1" t="s">
        <v>774</v>
      </c>
      <c r="D188" s="31">
        <v>1</v>
      </c>
      <c r="E188" s="1" t="str">
        <f>Tabela7[[#This Row],[Kolumna3]]</f>
        <v xml:space="preserve">G000116 </v>
      </c>
      <c r="F188" s="2" t="s">
        <v>315</v>
      </c>
      <c r="G188" s="13" t="s">
        <v>171</v>
      </c>
      <c r="H188" s="11" t="s">
        <v>185</v>
      </c>
      <c r="I188" s="4">
        <f>0.382+0.109</f>
        <v>0.49099999999999999</v>
      </c>
      <c r="J188" s="14" t="s">
        <v>545</v>
      </c>
      <c r="K188" s="11" t="s">
        <v>587</v>
      </c>
      <c r="L188" s="4" t="s">
        <v>125</v>
      </c>
    </row>
    <row r="189" spans="1:12" ht="15" customHeight="1" x14ac:dyDescent="0.25">
      <c r="A189" s="20">
        <v>185</v>
      </c>
      <c r="B189" s="1" t="s">
        <v>106</v>
      </c>
      <c r="C189" s="1" t="s">
        <v>324</v>
      </c>
      <c r="D189" s="31">
        <v>1</v>
      </c>
      <c r="E189" s="1" t="str">
        <f>Tabela7[[#This Row],[Kolumna3]]</f>
        <v>G000117</v>
      </c>
      <c r="F189" s="2" t="s">
        <v>315</v>
      </c>
      <c r="G189" s="13" t="s">
        <v>325</v>
      </c>
      <c r="H189" s="11" t="s">
        <v>185</v>
      </c>
      <c r="I189" s="4">
        <v>0.61899999999999999</v>
      </c>
      <c r="J189" s="14" t="s">
        <v>545</v>
      </c>
      <c r="K189" s="45" t="s">
        <v>590</v>
      </c>
      <c r="L189" s="4" t="s">
        <v>125</v>
      </c>
    </row>
    <row r="190" spans="1:12" ht="15" customHeight="1" x14ac:dyDescent="0.25">
      <c r="A190" s="20">
        <v>186</v>
      </c>
      <c r="B190" s="1" t="s">
        <v>101</v>
      </c>
      <c r="C190" s="1" t="s">
        <v>643</v>
      </c>
      <c r="D190" s="31">
        <v>1</v>
      </c>
      <c r="E190" s="1" t="str">
        <f>Tabela7[[#This Row],[Kolumna3]]</f>
        <v>G000139</v>
      </c>
      <c r="F190" s="2" t="s">
        <v>315</v>
      </c>
      <c r="G190" s="13" t="s">
        <v>154</v>
      </c>
      <c r="H190" s="11" t="s">
        <v>246</v>
      </c>
      <c r="I190" s="4">
        <v>1.7769999999999999</v>
      </c>
      <c r="J190" s="6" t="s">
        <v>360</v>
      </c>
      <c r="K190" s="11" t="s">
        <v>761</v>
      </c>
      <c r="L190" s="4" t="s">
        <v>125</v>
      </c>
    </row>
    <row r="191" spans="1:12" ht="15" customHeight="1" x14ac:dyDescent="0.25">
      <c r="A191" s="20">
        <v>187</v>
      </c>
      <c r="B191" s="1" t="s">
        <v>101</v>
      </c>
      <c r="C191" s="1" t="s">
        <v>644</v>
      </c>
      <c r="D191" s="31">
        <v>1</v>
      </c>
      <c r="E191" s="1" t="str">
        <f>Tabela7[[#This Row],[Kolumna3]]</f>
        <v>G000140</v>
      </c>
      <c r="F191" s="2" t="s">
        <v>315</v>
      </c>
      <c r="G191" s="13" t="s">
        <v>361</v>
      </c>
      <c r="H191" s="11" t="s">
        <v>246</v>
      </c>
      <c r="I191" s="4">
        <v>2.13</v>
      </c>
      <c r="J191" s="6" t="s">
        <v>360</v>
      </c>
      <c r="K191" s="44" t="s">
        <v>591</v>
      </c>
      <c r="L191" s="4" t="s">
        <v>125</v>
      </c>
    </row>
    <row r="192" spans="1:12" ht="15" customHeight="1" x14ac:dyDescent="0.25">
      <c r="A192" s="20">
        <v>188</v>
      </c>
      <c r="B192" s="1" t="s">
        <v>101</v>
      </c>
      <c r="C192" s="1" t="s">
        <v>329</v>
      </c>
      <c r="D192" s="31">
        <v>1</v>
      </c>
      <c r="E192" s="1" t="str">
        <f>Tabela7[[#This Row],[Kolumna3]]</f>
        <v>G000119</v>
      </c>
      <c r="F192" s="2" t="s">
        <v>330</v>
      </c>
      <c r="G192" s="13" t="s">
        <v>331</v>
      </c>
      <c r="H192" s="11" t="s">
        <v>185</v>
      </c>
      <c r="I192" s="4">
        <v>0.11600000000000001</v>
      </c>
      <c r="J192" s="6" t="s">
        <v>186</v>
      </c>
      <c r="K192" s="11" t="s">
        <v>554</v>
      </c>
      <c r="L192" s="4" t="s">
        <v>125</v>
      </c>
    </row>
    <row r="193" spans="1:12" ht="15" customHeight="1" x14ac:dyDescent="0.25">
      <c r="A193" s="20">
        <v>189</v>
      </c>
      <c r="B193" s="1" t="s">
        <v>101</v>
      </c>
      <c r="C193" s="1" t="s">
        <v>332</v>
      </c>
      <c r="D193" s="31">
        <v>1</v>
      </c>
      <c r="E193" s="1" t="str">
        <f>Tabela7[[#This Row],[Kolumna3]]</f>
        <v>G000120</v>
      </c>
      <c r="F193" s="2" t="s">
        <v>330</v>
      </c>
      <c r="G193" s="13" t="s">
        <v>179</v>
      </c>
      <c r="H193" s="11" t="s">
        <v>185</v>
      </c>
      <c r="I193" s="4">
        <v>0.68400000000000005</v>
      </c>
      <c r="J193" s="6" t="s">
        <v>186</v>
      </c>
      <c r="K193" s="40" t="s">
        <v>555</v>
      </c>
      <c r="L193" s="4" t="s">
        <v>125</v>
      </c>
    </row>
    <row r="194" spans="1:12" ht="15" customHeight="1" x14ac:dyDescent="0.25">
      <c r="A194" s="20">
        <v>190</v>
      </c>
      <c r="B194" s="1" t="s">
        <v>101</v>
      </c>
      <c r="C194" s="1" t="s">
        <v>333</v>
      </c>
      <c r="D194" s="31">
        <v>1</v>
      </c>
      <c r="E194" s="1" t="str">
        <f>Tabela7[[#This Row],[Kolumna3]]</f>
        <v>G000121</v>
      </c>
      <c r="F194" s="2" t="s">
        <v>330</v>
      </c>
      <c r="G194" s="13" t="s">
        <v>334</v>
      </c>
      <c r="H194" s="11" t="s">
        <v>185</v>
      </c>
      <c r="I194" s="4">
        <v>0.56799999999999995</v>
      </c>
      <c r="J194" s="6" t="s">
        <v>186</v>
      </c>
      <c r="K194" s="11" t="s">
        <v>556</v>
      </c>
      <c r="L194" s="4" t="s">
        <v>125</v>
      </c>
    </row>
    <row r="195" spans="1:12" ht="15" customHeight="1" x14ac:dyDescent="0.25">
      <c r="A195" s="20">
        <v>191</v>
      </c>
      <c r="B195" s="1" t="s">
        <v>101</v>
      </c>
      <c r="C195" s="1" t="s">
        <v>335</v>
      </c>
      <c r="D195" s="31">
        <v>1</v>
      </c>
      <c r="E195" s="1" t="str">
        <f>Tabela7[[#This Row],[Kolumna3]]</f>
        <v>G000122</v>
      </c>
      <c r="F195" s="2" t="s">
        <v>330</v>
      </c>
      <c r="G195" s="13" t="s">
        <v>175</v>
      </c>
      <c r="H195" s="11" t="s">
        <v>185</v>
      </c>
      <c r="I195" s="4">
        <v>0.56799999999999995</v>
      </c>
      <c r="J195" s="6" t="s">
        <v>186</v>
      </c>
      <c r="K195" s="40" t="s">
        <v>557</v>
      </c>
      <c r="L195" s="4" t="s">
        <v>125</v>
      </c>
    </row>
    <row r="196" spans="1:12" ht="15" customHeight="1" x14ac:dyDescent="0.25">
      <c r="A196" s="20">
        <v>192</v>
      </c>
      <c r="B196" s="1" t="s">
        <v>101</v>
      </c>
      <c r="C196" s="1" t="s">
        <v>336</v>
      </c>
      <c r="D196" s="31">
        <v>1</v>
      </c>
      <c r="E196" s="1" t="str">
        <f>Tabela7[[#This Row],[Kolumna3]]</f>
        <v>G000123</v>
      </c>
      <c r="F196" s="2" t="s">
        <v>330</v>
      </c>
      <c r="G196" s="13" t="s">
        <v>337</v>
      </c>
      <c r="H196" s="11" t="s">
        <v>206</v>
      </c>
      <c r="I196" s="4">
        <v>0.77</v>
      </c>
      <c r="J196" s="6" t="s">
        <v>186</v>
      </c>
      <c r="K196" s="11" t="s">
        <v>558</v>
      </c>
      <c r="L196" s="4" t="s">
        <v>125</v>
      </c>
    </row>
    <row r="197" spans="1:12" ht="15" customHeight="1" x14ac:dyDescent="0.25">
      <c r="A197" s="20">
        <v>193</v>
      </c>
      <c r="B197" s="1" t="s">
        <v>101</v>
      </c>
      <c r="C197" s="1" t="s">
        <v>338</v>
      </c>
      <c r="D197" s="31">
        <v>1</v>
      </c>
      <c r="E197" s="1" t="str">
        <f>Tabela7[[#This Row],[Kolumna3]]</f>
        <v>G000124</v>
      </c>
      <c r="F197" s="2" t="s">
        <v>330</v>
      </c>
      <c r="G197" s="13" t="s">
        <v>339</v>
      </c>
      <c r="H197" s="11" t="s">
        <v>185</v>
      </c>
      <c r="I197" s="4">
        <v>0.74</v>
      </c>
      <c r="J197" s="6" t="s">
        <v>186</v>
      </c>
      <c r="K197" s="40" t="s">
        <v>559</v>
      </c>
      <c r="L197" s="4" t="s">
        <v>125</v>
      </c>
    </row>
    <row r="198" spans="1:12" ht="15" customHeight="1" x14ac:dyDescent="0.25">
      <c r="A198" s="20">
        <v>194</v>
      </c>
      <c r="B198" s="1" t="s">
        <v>101</v>
      </c>
      <c r="C198" s="1" t="s">
        <v>340</v>
      </c>
      <c r="D198" s="31">
        <v>1</v>
      </c>
      <c r="E198" s="1" t="str">
        <f>Tabela7[[#This Row],[Kolumna3]]</f>
        <v>G000125</v>
      </c>
      <c r="F198" s="2" t="s">
        <v>330</v>
      </c>
      <c r="G198" s="13" t="s">
        <v>371</v>
      </c>
      <c r="H198" s="11" t="s">
        <v>185</v>
      </c>
      <c r="I198" s="4">
        <v>0.19500000000000001</v>
      </c>
      <c r="J198" s="6" t="s">
        <v>186</v>
      </c>
      <c r="K198" s="11" t="s">
        <v>560</v>
      </c>
      <c r="L198" s="4" t="s">
        <v>125</v>
      </c>
    </row>
    <row r="199" spans="1:12" ht="15" customHeight="1" x14ac:dyDescent="0.25">
      <c r="A199" s="20">
        <v>195</v>
      </c>
      <c r="B199" s="1" t="s">
        <v>101</v>
      </c>
      <c r="C199" s="1" t="s">
        <v>341</v>
      </c>
      <c r="D199" s="31">
        <v>1</v>
      </c>
      <c r="E199" s="1" t="str">
        <f>Tabela7[[#This Row],[Kolumna3]]</f>
        <v>G000126</v>
      </c>
      <c r="F199" s="2" t="s">
        <v>330</v>
      </c>
      <c r="G199" s="6" t="s">
        <v>520</v>
      </c>
      <c r="H199" s="11" t="s">
        <v>185</v>
      </c>
      <c r="I199" s="4">
        <v>0.20399999999999999</v>
      </c>
      <c r="J199" s="6" t="s">
        <v>186</v>
      </c>
      <c r="K199" s="11" t="s">
        <v>561</v>
      </c>
      <c r="L199" s="4" t="s">
        <v>125</v>
      </c>
    </row>
    <row r="200" spans="1:12" ht="15" customHeight="1" x14ac:dyDescent="0.25">
      <c r="A200" s="20">
        <v>196</v>
      </c>
      <c r="B200" s="1" t="s">
        <v>101</v>
      </c>
      <c r="C200" s="1" t="s">
        <v>642</v>
      </c>
      <c r="D200" s="31">
        <v>1</v>
      </c>
      <c r="E200" s="1" t="str">
        <f>Tabela7[[#This Row],[Kolumna3]]</f>
        <v>G000138</v>
      </c>
      <c r="F200" s="2" t="s">
        <v>330</v>
      </c>
      <c r="G200" s="13" t="s">
        <v>645</v>
      </c>
      <c r="H200" s="2" t="s">
        <v>206</v>
      </c>
      <c r="I200" s="4">
        <v>1.31</v>
      </c>
      <c r="J200" s="13" t="s">
        <v>646</v>
      </c>
      <c r="K200" s="9" t="s">
        <v>647</v>
      </c>
      <c r="L200" s="6" t="s">
        <v>125</v>
      </c>
    </row>
    <row r="201" spans="1:12" ht="15" customHeight="1" x14ac:dyDescent="0.25">
      <c r="A201" s="20">
        <v>197</v>
      </c>
      <c r="B201" s="1" t="s">
        <v>101</v>
      </c>
      <c r="C201" s="1" t="s">
        <v>348</v>
      </c>
      <c r="D201" s="31">
        <v>1</v>
      </c>
      <c r="E201" s="1" t="str">
        <f>Tabela7[[#This Row],[Kolumna3]]</f>
        <v>G000130</v>
      </c>
      <c r="F201" s="2" t="s">
        <v>349</v>
      </c>
      <c r="G201" s="28" t="s">
        <v>579</v>
      </c>
      <c r="H201" s="11" t="s">
        <v>185</v>
      </c>
      <c r="I201" s="4">
        <v>0.81599999999999995</v>
      </c>
      <c r="J201" s="6" t="s">
        <v>186</v>
      </c>
      <c r="K201" s="11" t="s">
        <v>580</v>
      </c>
      <c r="L201" s="4" t="s">
        <v>125</v>
      </c>
    </row>
    <row r="202" spans="1:12" ht="15" customHeight="1" x14ac:dyDescent="0.25">
      <c r="A202" s="20">
        <v>198</v>
      </c>
      <c r="B202" s="1" t="s">
        <v>101</v>
      </c>
      <c r="C202" s="1" t="s">
        <v>350</v>
      </c>
      <c r="D202" s="31">
        <v>1</v>
      </c>
      <c r="E202" s="1" t="str">
        <f>Tabela7[[#This Row],[Kolumna3]]</f>
        <v>G000131</v>
      </c>
      <c r="F202" s="2" t="s">
        <v>349</v>
      </c>
      <c r="G202" s="13" t="s">
        <v>164</v>
      </c>
      <c r="H202" s="11" t="s">
        <v>185</v>
      </c>
      <c r="I202" s="4">
        <v>0.53500000000000003</v>
      </c>
      <c r="J202" s="6" t="s">
        <v>186</v>
      </c>
      <c r="K202" s="11">
        <v>96</v>
      </c>
      <c r="L202" s="4" t="s">
        <v>125</v>
      </c>
    </row>
    <row r="203" spans="1:12" ht="15" customHeight="1" x14ac:dyDescent="0.25">
      <c r="A203" s="20">
        <v>199</v>
      </c>
      <c r="B203" s="1" t="s">
        <v>101</v>
      </c>
      <c r="C203" s="1" t="s">
        <v>351</v>
      </c>
      <c r="D203" s="31">
        <v>1</v>
      </c>
      <c r="E203" s="1" t="str">
        <f>Tabela7[[#This Row],[Kolumna3]]</f>
        <v>G000132</v>
      </c>
      <c r="F203" s="2" t="s">
        <v>349</v>
      </c>
      <c r="G203" s="13" t="s">
        <v>171</v>
      </c>
      <c r="H203" s="11" t="s">
        <v>185</v>
      </c>
      <c r="I203" s="4">
        <v>0.879</v>
      </c>
      <c r="J203" s="6" t="s">
        <v>186</v>
      </c>
      <c r="K203" s="44" t="s">
        <v>581</v>
      </c>
      <c r="L203" s="4" t="s">
        <v>125</v>
      </c>
    </row>
    <row r="204" spans="1:12" ht="15" customHeight="1" x14ac:dyDescent="0.25">
      <c r="A204" s="20">
        <v>200</v>
      </c>
      <c r="B204" s="1" t="s">
        <v>101</v>
      </c>
      <c r="C204" s="1" t="s">
        <v>352</v>
      </c>
      <c r="D204" s="31">
        <v>1</v>
      </c>
      <c r="E204" s="1" t="str">
        <f>Tabela7[[#This Row],[Kolumna3]]</f>
        <v>G000133</v>
      </c>
      <c r="F204" s="2" t="s">
        <v>349</v>
      </c>
      <c r="G204" s="13" t="s">
        <v>273</v>
      </c>
      <c r="H204" s="11" t="s">
        <v>185</v>
      </c>
      <c r="I204" s="4">
        <v>0.27500000000000002</v>
      </c>
      <c r="J204" s="6" t="s">
        <v>186</v>
      </c>
      <c r="K204" s="52" t="s">
        <v>582</v>
      </c>
      <c r="L204" s="4" t="s">
        <v>125</v>
      </c>
    </row>
    <row r="205" spans="1:12" ht="15" customHeight="1" x14ac:dyDescent="0.25">
      <c r="A205" s="20">
        <v>201</v>
      </c>
      <c r="B205" s="1" t="s">
        <v>101</v>
      </c>
      <c r="C205" s="1" t="s">
        <v>353</v>
      </c>
      <c r="D205" s="31">
        <v>1</v>
      </c>
      <c r="E205" s="1" t="str">
        <f>Tabela7[[#This Row],[Kolumna3]]</f>
        <v>G000134</v>
      </c>
      <c r="F205" s="2" t="s">
        <v>354</v>
      </c>
      <c r="G205" s="13" t="s">
        <v>355</v>
      </c>
      <c r="H205" s="11" t="s">
        <v>185</v>
      </c>
      <c r="I205" s="4">
        <v>0.502</v>
      </c>
      <c r="J205" s="6" t="s">
        <v>186</v>
      </c>
      <c r="K205" s="11" t="s">
        <v>637</v>
      </c>
      <c r="L205" s="4" t="s">
        <v>125</v>
      </c>
    </row>
    <row r="206" spans="1:12" ht="15" customHeight="1" x14ac:dyDescent="0.25">
      <c r="A206" s="20">
        <v>202</v>
      </c>
      <c r="B206" s="1" t="s">
        <v>101</v>
      </c>
      <c r="C206" s="1" t="s">
        <v>356</v>
      </c>
      <c r="D206" s="31">
        <v>1</v>
      </c>
      <c r="E206" s="1" t="str">
        <f>Tabela7[[#This Row],[Kolumna3]]</f>
        <v>G000135</v>
      </c>
      <c r="F206" s="2" t="s">
        <v>354</v>
      </c>
      <c r="G206" s="13" t="s">
        <v>195</v>
      </c>
      <c r="H206" s="11" t="s">
        <v>185</v>
      </c>
      <c r="I206" s="4">
        <v>0.33</v>
      </c>
      <c r="J206" s="6" t="s">
        <v>186</v>
      </c>
      <c r="K206" s="11" t="s">
        <v>570</v>
      </c>
      <c r="L206" s="4" t="s">
        <v>125</v>
      </c>
    </row>
    <row r="207" spans="1:12" ht="15" customHeight="1" x14ac:dyDescent="0.25">
      <c r="A207" s="20">
        <v>203</v>
      </c>
      <c r="B207" s="1" t="s">
        <v>101</v>
      </c>
      <c r="C207" s="1" t="s">
        <v>357</v>
      </c>
      <c r="D207" s="31">
        <v>1</v>
      </c>
      <c r="E207" s="1" t="str">
        <f>Tabela7[[#This Row],[Kolumna3]]</f>
        <v>G000136</v>
      </c>
      <c r="F207" s="2" t="s">
        <v>354</v>
      </c>
      <c r="G207" s="13" t="s">
        <v>358</v>
      </c>
      <c r="H207" s="11" t="s">
        <v>206</v>
      </c>
      <c r="I207" s="4">
        <v>1.163</v>
      </c>
      <c r="J207" s="6" t="s">
        <v>186</v>
      </c>
      <c r="K207" s="11" t="s">
        <v>638</v>
      </c>
      <c r="L207" s="4" t="s">
        <v>125</v>
      </c>
    </row>
    <row r="208" spans="1:12" ht="15" customHeight="1" x14ac:dyDescent="0.25">
      <c r="A208" s="20">
        <v>204</v>
      </c>
      <c r="B208" s="1" t="s">
        <v>101</v>
      </c>
      <c r="C208" s="1" t="s">
        <v>342</v>
      </c>
      <c r="D208" s="31">
        <v>1</v>
      </c>
      <c r="E208" s="1" t="str">
        <f>Tabela7[[#This Row],[Kolumna3]]</f>
        <v>G000127</v>
      </c>
      <c r="F208" s="2" t="s">
        <v>343</v>
      </c>
      <c r="G208" s="13" t="s">
        <v>344</v>
      </c>
      <c r="H208" s="11" t="s">
        <v>483</v>
      </c>
      <c r="I208" s="4">
        <v>0.57099999999999995</v>
      </c>
      <c r="J208" s="6" t="s">
        <v>186</v>
      </c>
      <c r="K208" s="53" t="s">
        <v>600</v>
      </c>
      <c r="L208" s="4" t="s">
        <v>125</v>
      </c>
    </row>
    <row r="209" spans="1:12" ht="15" customHeight="1" x14ac:dyDescent="0.25">
      <c r="A209" s="20">
        <v>205</v>
      </c>
      <c r="B209" s="1" t="s">
        <v>101</v>
      </c>
      <c r="C209" s="1" t="s">
        <v>345</v>
      </c>
      <c r="D209" s="31">
        <v>1</v>
      </c>
      <c r="E209" s="1" t="str">
        <f>Tabela7[[#This Row],[Kolumna3]]</f>
        <v>G000128</v>
      </c>
      <c r="F209" s="2" t="s">
        <v>343</v>
      </c>
      <c r="G209" s="13" t="s">
        <v>260</v>
      </c>
      <c r="H209" s="11" t="s">
        <v>127</v>
      </c>
      <c r="I209" s="4">
        <v>0.17</v>
      </c>
      <c r="J209" s="6" t="s">
        <v>186</v>
      </c>
      <c r="K209" s="11" t="s">
        <v>599</v>
      </c>
      <c r="L209" s="4" t="s">
        <v>125</v>
      </c>
    </row>
    <row r="210" spans="1:12" ht="15" customHeight="1" x14ac:dyDescent="0.25">
      <c r="A210" s="20">
        <v>206</v>
      </c>
      <c r="B210" s="1" t="s">
        <v>101</v>
      </c>
      <c r="C210" s="1" t="s">
        <v>346</v>
      </c>
      <c r="D210" s="31">
        <v>1</v>
      </c>
      <c r="E210" s="1" t="str">
        <f>Tabela7[[#This Row],[Kolumna3]]</f>
        <v>G000129</v>
      </c>
      <c r="F210" s="2" t="s">
        <v>343</v>
      </c>
      <c r="G210" s="13" t="s">
        <v>347</v>
      </c>
      <c r="H210" s="11" t="s">
        <v>127</v>
      </c>
      <c r="I210" s="4">
        <v>0.81599999999999995</v>
      </c>
      <c r="J210" s="6" t="s">
        <v>186</v>
      </c>
      <c r="K210" s="11" t="s">
        <v>598</v>
      </c>
      <c r="L210" s="4" t="s">
        <v>125</v>
      </c>
    </row>
    <row r="211" spans="1:12" ht="15" customHeight="1" x14ac:dyDescent="0.25">
      <c r="A211" s="20">
        <v>207</v>
      </c>
      <c r="B211" s="1" t="s">
        <v>101</v>
      </c>
      <c r="C211" s="1" t="s">
        <v>311</v>
      </c>
      <c r="D211" s="31">
        <v>1</v>
      </c>
      <c r="E211" s="1" t="str">
        <f>Tabela7[[#This Row],[Kolumna3]]</f>
        <v>G000108</v>
      </c>
      <c r="F211" s="2" t="s">
        <v>312</v>
      </c>
      <c r="G211" s="13" t="s">
        <v>302</v>
      </c>
      <c r="H211" s="11" t="s">
        <v>206</v>
      </c>
      <c r="I211" s="4">
        <v>0.83699999999999997</v>
      </c>
      <c r="J211" s="6" t="s">
        <v>216</v>
      </c>
      <c r="K211" s="40" t="s">
        <v>552</v>
      </c>
      <c r="L211" s="4" t="s">
        <v>125</v>
      </c>
    </row>
    <row r="212" spans="1:12" ht="15" customHeight="1" x14ac:dyDescent="0.25">
      <c r="A212" s="20">
        <v>208</v>
      </c>
      <c r="B212" s="1" t="s">
        <v>101</v>
      </c>
      <c r="C212" s="1" t="s">
        <v>313</v>
      </c>
      <c r="D212" s="31">
        <v>1</v>
      </c>
      <c r="E212" s="1" t="str">
        <f>Tabela7[[#This Row],[Kolumna3]]</f>
        <v>G000109</v>
      </c>
      <c r="F212" s="2" t="s">
        <v>312</v>
      </c>
      <c r="G212" s="13" t="s">
        <v>163</v>
      </c>
      <c r="H212" s="11" t="s">
        <v>206</v>
      </c>
      <c r="I212" s="4">
        <v>1.841</v>
      </c>
      <c r="J212" s="6" t="s">
        <v>216</v>
      </c>
      <c r="K212" s="40" t="s">
        <v>553</v>
      </c>
      <c r="L212" s="4" t="s">
        <v>125</v>
      </c>
    </row>
    <row r="213" spans="1:12" ht="15" customHeight="1" x14ac:dyDescent="0.25">
      <c r="A213" s="20">
        <v>209</v>
      </c>
      <c r="B213" s="1" t="s">
        <v>19</v>
      </c>
      <c r="C213" s="1" t="s">
        <v>18</v>
      </c>
      <c r="D213" s="31">
        <v>1</v>
      </c>
      <c r="E213" s="1" t="str">
        <f>Tabela7[[#This Row],[Kolumna3]]</f>
        <v>G000009</v>
      </c>
      <c r="F213" s="9" t="s">
        <v>482</v>
      </c>
      <c r="G213" s="13" t="s">
        <v>337</v>
      </c>
      <c r="H213" s="2" t="s">
        <v>206</v>
      </c>
      <c r="I213" s="4">
        <v>0.83199999999999996</v>
      </c>
      <c r="J213" s="6" t="s">
        <v>129</v>
      </c>
      <c r="K213" s="54">
        <v>105</v>
      </c>
      <c r="L213" s="6" t="s">
        <v>125</v>
      </c>
    </row>
    <row r="214" spans="1:12" ht="15" customHeight="1" x14ac:dyDescent="0.25">
      <c r="A214" s="20">
        <v>210</v>
      </c>
      <c r="B214" s="1" t="s">
        <v>101</v>
      </c>
      <c r="C214" s="1" t="s">
        <v>326</v>
      </c>
      <c r="D214" s="31">
        <v>1</v>
      </c>
      <c r="E214" s="1" t="str">
        <f>Tabela7[[#This Row],[Kolumna3]]</f>
        <v>G000118</v>
      </c>
      <c r="F214" s="2" t="s">
        <v>327</v>
      </c>
      <c r="G214" s="13" t="s">
        <v>328</v>
      </c>
      <c r="H214" s="11" t="s">
        <v>206</v>
      </c>
      <c r="I214" s="4">
        <v>0.35</v>
      </c>
      <c r="J214" s="6" t="s">
        <v>216</v>
      </c>
      <c r="K214" s="11" t="s">
        <v>562</v>
      </c>
      <c r="L214" s="4" t="s">
        <v>125</v>
      </c>
    </row>
    <row r="215" spans="1:12" ht="15" customHeight="1" x14ac:dyDescent="0.25">
      <c r="A215" s="20">
        <v>211</v>
      </c>
      <c r="B215" s="1" t="s">
        <v>7</v>
      </c>
      <c r="C215" s="1" t="s">
        <v>6</v>
      </c>
      <c r="D215" s="31">
        <v>1</v>
      </c>
      <c r="E215" s="1" t="str">
        <f>Tabela7[[#This Row],[Kolumna3]]</f>
        <v>G000003</v>
      </c>
      <c r="F215" s="2" t="s">
        <v>3</v>
      </c>
      <c r="G215" s="28" t="s">
        <v>128</v>
      </c>
      <c r="H215" s="2" t="s">
        <v>483</v>
      </c>
      <c r="I215" s="4">
        <v>5.3879999999999999</v>
      </c>
      <c r="J215" s="6" t="s">
        <v>129</v>
      </c>
      <c r="K215" s="54">
        <v>443</v>
      </c>
      <c r="L215" s="6" t="s">
        <v>125</v>
      </c>
    </row>
    <row r="216" spans="1:12" ht="15" customHeight="1" x14ac:dyDescent="0.25">
      <c r="A216" s="20">
        <v>212</v>
      </c>
      <c r="B216" s="1" t="s">
        <v>9</v>
      </c>
      <c r="C216" s="1" t="s">
        <v>8</v>
      </c>
      <c r="D216" s="31">
        <v>1</v>
      </c>
      <c r="E216" s="1" t="str">
        <f>Tabela7[[#This Row],[Kolumna3]]</f>
        <v>G000004</v>
      </c>
      <c r="F216" s="2" t="s">
        <v>3</v>
      </c>
      <c r="G216" s="28" t="s">
        <v>130</v>
      </c>
      <c r="H216" s="2" t="s">
        <v>127</v>
      </c>
      <c r="I216" s="4">
        <v>3.4870000000000001</v>
      </c>
      <c r="J216" s="6" t="s">
        <v>129</v>
      </c>
      <c r="K216" s="54" t="s">
        <v>762</v>
      </c>
      <c r="L216" s="6" t="s">
        <v>125</v>
      </c>
    </row>
    <row r="217" spans="1:12" ht="15" customHeight="1" x14ac:dyDescent="0.25">
      <c r="A217" s="20">
        <v>213</v>
      </c>
      <c r="B217" s="1" t="s">
        <v>11</v>
      </c>
      <c r="C217" s="1" t="s">
        <v>10</v>
      </c>
      <c r="D217" s="31">
        <v>1</v>
      </c>
      <c r="E217" s="1" t="str">
        <f>Tabela7[[#This Row],[Kolumna3]]</f>
        <v>G000005</v>
      </c>
      <c r="F217" s="2" t="s">
        <v>3</v>
      </c>
      <c r="G217" s="13" t="s">
        <v>139</v>
      </c>
      <c r="H217" s="2" t="s">
        <v>484</v>
      </c>
      <c r="I217" s="4">
        <v>2.2330000000000001</v>
      </c>
      <c r="J217" s="6" t="s">
        <v>129</v>
      </c>
      <c r="K217" s="54" t="s">
        <v>593</v>
      </c>
      <c r="L217" s="6" t="s">
        <v>125</v>
      </c>
    </row>
    <row r="218" spans="1:12" ht="15" customHeight="1" x14ac:dyDescent="0.25">
      <c r="A218" s="20">
        <v>214</v>
      </c>
      <c r="B218" s="1" t="s">
        <v>13</v>
      </c>
      <c r="C218" s="1" t="s">
        <v>12</v>
      </c>
      <c r="D218" s="31">
        <v>1</v>
      </c>
      <c r="E218" s="1" t="str">
        <f>Tabela7[[#This Row],[Kolumna3]]</f>
        <v>G000006</v>
      </c>
      <c r="F218" s="2" t="s">
        <v>3</v>
      </c>
      <c r="G218" s="13" t="s">
        <v>140</v>
      </c>
      <c r="H218" s="2" t="s">
        <v>206</v>
      </c>
      <c r="I218" s="4">
        <v>3.3410000000000002</v>
      </c>
      <c r="J218" s="13" t="s">
        <v>515</v>
      </c>
      <c r="K218" s="54">
        <v>675</v>
      </c>
      <c r="L218" s="6" t="s">
        <v>125</v>
      </c>
    </row>
    <row r="219" spans="1:12" ht="15" customHeight="1" x14ac:dyDescent="0.25">
      <c r="A219" s="20">
        <v>215</v>
      </c>
      <c r="B219" s="1" t="s">
        <v>15</v>
      </c>
      <c r="C219" s="1" t="s">
        <v>14</v>
      </c>
      <c r="D219" s="1">
        <v>1</v>
      </c>
      <c r="E219" s="1" t="s">
        <v>14</v>
      </c>
      <c r="F219" s="2" t="s">
        <v>3</v>
      </c>
      <c r="G219" s="14" t="s">
        <v>141</v>
      </c>
      <c r="H219" s="2" t="s">
        <v>185</v>
      </c>
      <c r="I219" s="4">
        <v>2.3010000000000002</v>
      </c>
      <c r="J219" s="6" t="s">
        <v>129</v>
      </c>
      <c r="K219" s="54" t="s">
        <v>639</v>
      </c>
      <c r="L219" s="6" t="s">
        <v>125</v>
      </c>
    </row>
    <row r="220" spans="1:12" ht="15" customHeight="1" x14ac:dyDescent="0.25">
      <c r="A220" s="20">
        <v>216</v>
      </c>
      <c r="B220" s="1" t="s">
        <v>17</v>
      </c>
      <c r="C220" s="1" t="s">
        <v>16</v>
      </c>
      <c r="D220" s="31">
        <v>1</v>
      </c>
      <c r="E220" s="1" t="str">
        <f>Tabela7[[#This Row],[Kolumna3]]</f>
        <v>G000008</v>
      </c>
      <c r="F220" s="2" t="s">
        <v>3</v>
      </c>
      <c r="G220" s="13" t="s">
        <v>142</v>
      </c>
      <c r="H220" s="2" t="s">
        <v>206</v>
      </c>
      <c r="I220" s="4">
        <v>2.3889999999999998</v>
      </c>
      <c r="J220" s="68" t="s">
        <v>129</v>
      </c>
      <c r="K220" s="54" t="s">
        <v>640</v>
      </c>
      <c r="L220" s="6" t="s">
        <v>125</v>
      </c>
    </row>
    <row r="221" spans="1:12" ht="15" customHeight="1" x14ac:dyDescent="0.25">
      <c r="A221" s="20">
        <v>217</v>
      </c>
      <c r="B221" s="1" t="s">
        <v>21</v>
      </c>
      <c r="C221" s="1" t="s">
        <v>20</v>
      </c>
      <c r="D221" s="31">
        <v>1</v>
      </c>
      <c r="E221" s="1" t="str">
        <f>Tabela7[[#This Row],[Kolumna3]]</f>
        <v>G000010</v>
      </c>
      <c r="F221" s="2" t="s">
        <v>3</v>
      </c>
      <c r="G221" s="30" t="s">
        <v>144</v>
      </c>
      <c r="H221" s="2" t="s">
        <v>206</v>
      </c>
      <c r="I221" s="4">
        <v>0.90400000000000003</v>
      </c>
      <c r="J221" s="6" t="s">
        <v>129</v>
      </c>
      <c r="K221" s="54">
        <v>186</v>
      </c>
      <c r="L221" s="6" t="s">
        <v>125</v>
      </c>
    </row>
    <row r="222" spans="1:12" ht="15" customHeight="1" x14ac:dyDescent="0.25">
      <c r="A222" s="20">
        <v>218</v>
      </c>
      <c r="B222" s="1" t="s">
        <v>23</v>
      </c>
      <c r="C222" s="1" t="s">
        <v>22</v>
      </c>
      <c r="D222" s="31">
        <v>1</v>
      </c>
      <c r="E222" s="1" t="str">
        <f>Tabela7[[#This Row],[Kolumna3]]</f>
        <v>G000011</v>
      </c>
      <c r="F222" s="2" t="s">
        <v>3</v>
      </c>
      <c r="G222" s="13" t="s">
        <v>143</v>
      </c>
      <c r="H222" s="2"/>
      <c r="I222" s="4"/>
      <c r="J222" s="6" t="s">
        <v>129</v>
      </c>
      <c r="K222" s="54"/>
      <c r="L222" s="4" t="s">
        <v>125</v>
      </c>
    </row>
    <row r="223" spans="1:12" ht="15" customHeight="1" x14ac:dyDescent="0.25">
      <c r="A223" s="20">
        <v>219</v>
      </c>
      <c r="B223" s="1" t="s">
        <v>25</v>
      </c>
      <c r="C223" s="1" t="s">
        <v>24</v>
      </c>
      <c r="D223" s="31">
        <v>1</v>
      </c>
      <c r="E223" s="1" t="str">
        <f>Tabela7[[#This Row],[Kolumna3]]</f>
        <v>G000012</v>
      </c>
      <c r="F223" s="2" t="s">
        <v>3</v>
      </c>
      <c r="G223" s="14" t="s">
        <v>145</v>
      </c>
      <c r="H223" s="2" t="s">
        <v>485</v>
      </c>
      <c r="I223" s="4">
        <v>0.81799999999999995</v>
      </c>
      <c r="J223" s="6" t="s">
        <v>129</v>
      </c>
      <c r="K223" s="54">
        <v>5.1100000000000003</v>
      </c>
      <c r="L223" s="6" t="s">
        <v>125</v>
      </c>
    </row>
    <row r="224" spans="1:12" ht="15" customHeight="1" x14ac:dyDescent="0.25">
      <c r="A224" s="20">
        <v>220</v>
      </c>
      <c r="B224" s="1" t="s">
        <v>27</v>
      </c>
      <c r="C224" s="1" t="s">
        <v>26</v>
      </c>
      <c r="D224" s="31">
        <v>1</v>
      </c>
      <c r="E224" s="1" t="str">
        <f>Tabela7[[#This Row],[Kolumna3]]</f>
        <v>G000013</v>
      </c>
      <c r="F224" s="2" t="s">
        <v>3</v>
      </c>
      <c r="G224" s="13" t="s">
        <v>146</v>
      </c>
      <c r="H224" s="2" t="s">
        <v>185</v>
      </c>
      <c r="I224" s="4">
        <v>0.97</v>
      </c>
      <c r="J224" s="6" t="s">
        <v>129</v>
      </c>
      <c r="K224" s="2">
        <v>42</v>
      </c>
      <c r="L224" s="6" t="s">
        <v>125</v>
      </c>
    </row>
    <row r="225" spans="1:12" ht="15" customHeight="1" x14ac:dyDescent="0.25">
      <c r="A225" s="20">
        <v>221</v>
      </c>
      <c r="B225" s="1" t="s">
        <v>29</v>
      </c>
      <c r="C225" s="1" t="s">
        <v>28</v>
      </c>
      <c r="D225" s="31">
        <v>1</v>
      </c>
      <c r="E225" s="1" t="str">
        <f>Tabela7[[#This Row],[Kolumna3]]</f>
        <v>G000014</v>
      </c>
      <c r="F225" s="2" t="s">
        <v>3</v>
      </c>
      <c r="G225" s="14" t="s">
        <v>147</v>
      </c>
      <c r="H225" s="2" t="s">
        <v>206</v>
      </c>
      <c r="I225" s="4">
        <v>1.5009999999999999</v>
      </c>
      <c r="J225" s="13" t="s">
        <v>641</v>
      </c>
      <c r="K225" s="9" t="s">
        <v>595</v>
      </c>
      <c r="L225" s="6" t="s">
        <v>125</v>
      </c>
    </row>
    <row r="226" spans="1:12" ht="15" customHeight="1" x14ac:dyDescent="0.25">
      <c r="A226" s="20">
        <v>222</v>
      </c>
      <c r="B226" s="1" t="s">
        <v>33</v>
      </c>
      <c r="C226" s="1" t="s">
        <v>32</v>
      </c>
      <c r="D226" s="31">
        <v>1</v>
      </c>
      <c r="E226" s="1" t="str">
        <f>Tabela7[[#This Row],[Kolumna3]]</f>
        <v>G000016</v>
      </c>
      <c r="F226" s="2" t="s">
        <v>3</v>
      </c>
      <c r="G226" s="13" t="s">
        <v>148</v>
      </c>
      <c r="H226" s="2" t="s">
        <v>206</v>
      </c>
      <c r="I226" s="4">
        <v>4.6529999999999996</v>
      </c>
      <c r="J226" s="6" t="s">
        <v>129</v>
      </c>
      <c r="K226" s="9" t="s">
        <v>763</v>
      </c>
      <c r="L226" s="6" t="s">
        <v>125</v>
      </c>
    </row>
    <row r="227" spans="1:12" ht="15" customHeight="1" x14ac:dyDescent="0.25">
      <c r="A227" s="20">
        <v>223</v>
      </c>
      <c r="B227" s="1" t="s">
        <v>35</v>
      </c>
      <c r="C227" s="1" t="s">
        <v>34</v>
      </c>
      <c r="D227" s="31">
        <v>1</v>
      </c>
      <c r="E227" s="1" t="str">
        <f>Tabela7[[#This Row],[Kolumna3]]</f>
        <v>G000017</v>
      </c>
      <c r="F227" s="2" t="s">
        <v>3</v>
      </c>
      <c r="G227" s="13" t="s">
        <v>149</v>
      </c>
      <c r="H227" s="2" t="s">
        <v>206</v>
      </c>
      <c r="I227" s="26">
        <v>0.63500000000000001</v>
      </c>
      <c r="J227" s="6" t="s">
        <v>129</v>
      </c>
      <c r="K227" s="2" t="s">
        <v>516</v>
      </c>
      <c r="L227" s="6" t="s">
        <v>125</v>
      </c>
    </row>
    <row r="228" spans="1:12" ht="15" customHeight="1" x14ac:dyDescent="0.25">
      <c r="A228" s="20">
        <v>224</v>
      </c>
      <c r="B228" s="1" t="s">
        <v>37</v>
      </c>
      <c r="C228" s="1" t="s">
        <v>36</v>
      </c>
      <c r="D228" s="31">
        <v>1</v>
      </c>
      <c r="E228" s="1" t="str">
        <f>Tabela7[[#This Row],[Kolumna3]]</f>
        <v>G000018</v>
      </c>
      <c r="F228" s="2" t="s">
        <v>3</v>
      </c>
      <c r="G228" s="13" t="s">
        <v>150</v>
      </c>
      <c r="H228" s="2" t="s">
        <v>185</v>
      </c>
      <c r="I228" s="4">
        <v>2.1419999999999999</v>
      </c>
      <c r="J228" s="6" t="s">
        <v>129</v>
      </c>
      <c r="K228" s="2" t="s">
        <v>508</v>
      </c>
      <c r="L228" s="6" t="s">
        <v>125</v>
      </c>
    </row>
    <row r="229" spans="1:12" ht="15" customHeight="1" thickBot="1" x14ac:dyDescent="0.3">
      <c r="A229" s="20">
        <v>225</v>
      </c>
      <c r="B229" s="1" t="s">
        <v>256</v>
      </c>
      <c r="C229" s="1" t="s">
        <v>38</v>
      </c>
      <c r="D229" s="31">
        <v>1</v>
      </c>
      <c r="E229" s="1" t="str">
        <f>Tabela7[[#This Row],[Kolumna3]]</f>
        <v>G000019</v>
      </c>
      <c r="F229" s="2" t="s">
        <v>3</v>
      </c>
      <c r="G229" s="16" t="s">
        <v>151</v>
      </c>
      <c r="H229" s="2" t="s">
        <v>246</v>
      </c>
      <c r="I229" s="46">
        <v>1.86</v>
      </c>
      <c r="J229" s="27" t="s">
        <v>764</v>
      </c>
      <c r="K229" s="2" t="s">
        <v>255</v>
      </c>
      <c r="L229" s="6" t="s">
        <v>125</v>
      </c>
    </row>
    <row r="230" spans="1:12" ht="15" customHeight="1" thickBot="1" x14ac:dyDescent="0.3">
      <c r="A230" s="65"/>
      <c r="B230" s="3"/>
      <c r="C230" s="3"/>
      <c r="D230" s="3"/>
      <c r="E230" s="1"/>
      <c r="F230" s="66" t="s">
        <v>767</v>
      </c>
      <c r="G230" s="16"/>
      <c r="H230" s="67"/>
      <c r="I230" s="66">
        <f>SUBTOTAL(109,I5:I229)</f>
        <v>144.13499999999996</v>
      </c>
      <c r="J230" s="18"/>
      <c r="K230" s="15"/>
      <c r="L230" s="17"/>
    </row>
    <row r="232" spans="1:12" x14ac:dyDescent="0.25">
      <c r="G232" s="59"/>
      <c r="H232" s="59"/>
      <c r="I232" s="59"/>
    </row>
    <row r="303" spans="6:6" x14ac:dyDescent="0.25">
      <c r="F303" s="35"/>
    </row>
    <row r="304" spans="6:6" x14ac:dyDescent="0.25">
      <c r="F304" s="35"/>
    </row>
    <row r="305" spans="6:6" x14ac:dyDescent="0.25">
      <c r="F305" s="35"/>
    </row>
    <row r="306" spans="6:6" x14ac:dyDescent="0.25">
      <c r="F306" s="35"/>
    </row>
    <row r="307" spans="6:6" x14ac:dyDescent="0.25">
      <c r="F307" s="35"/>
    </row>
    <row r="308" spans="6:6" x14ac:dyDescent="0.25">
      <c r="F308" s="35"/>
    </row>
    <row r="309" spans="6:6" x14ac:dyDescent="0.25">
      <c r="F309" s="35"/>
    </row>
    <row r="310" spans="6:6" x14ac:dyDescent="0.25">
      <c r="F310" s="35"/>
    </row>
    <row r="311" spans="6:6" x14ac:dyDescent="0.25">
      <c r="F311" s="35"/>
    </row>
    <row r="312" spans="6:6" x14ac:dyDescent="0.25">
      <c r="F312" s="35"/>
    </row>
    <row r="313" spans="6:6" x14ac:dyDescent="0.25">
      <c r="F313" s="35"/>
    </row>
    <row r="314" spans="6:6" x14ac:dyDescent="0.25">
      <c r="F314" s="35"/>
    </row>
    <row r="315" spans="6:6" x14ac:dyDescent="0.25">
      <c r="F315" s="35"/>
    </row>
    <row r="316" spans="6:6" x14ac:dyDescent="0.25">
      <c r="F316" s="35"/>
    </row>
    <row r="317" spans="6:6" x14ac:dyDescent="0.25">
      <c r="F317" s="35"/>
    </row>
    <row r="318" spans="6:6" x14ac:dyDescent="0.25">
      <c r="F318" s="35"/>
    </row>
    <row r="319" spans="6:6" x14ac:dyDescent="0.25">
      <c r="F319" s="35"/>
    </row>
    <row r="320" spans="6:6" x14ac:dyDescent="0.25">
      <c r="F320" s="35"/>
    </row>
    <row r="321" spans="6:6" x14ac:dyDescent="0.25">
      <c r="F321" s="35"/>
    </row>
    <row r="322" spans="6:6" x14ac:dyDescent="0.25">
      <c r="F322" s="35"/>
    </row>
    <row r="323" spans="6:6" x14ac:dyDescent="0.25">
      <c r="F323" s="35"/>
    </row>
    <row r="324" spans="6:6" x14ac:dyDescent="0.25">
      <c r="F324" s="35"/>
    </row>
    <row r="325" spans="6:6" x14ac:dyDescent="0.25">
      <c r="F325" s="35"/>
    </row>
    <row r="326" spans="6:6" x14ac:dyDescent="0.25">
      <c r="F326" s="35"/>
    </row>
    <row r="327" spans="6:6" x14ac:dyDescent="0.25">
      <c r="F327" s="35"/>
    </row>
    <row r="328" spans="6:6" x14ac:dyDescent="0.25">
      <c r="F328" s="35"/>
    </row>
    <row r="329" spans="6:6" x14ac:dyDescent="0.25">
      <c r="F329" s="35"/>
    </row>
    <row r="330" spans="6:6" x14ac:dyDescent="0.25">
      <c r="F330" s="35"/>
    </row>
    <row r="331" spans="6:6" x14ac:dyDescent="0.25">
      <c r="F331" s="35"/>
    </row>
    <row r="332" spans="6:6" x14ac:dyDescent="0.25">
      <c r="F332" s="35"/>
    </row>
    <row r="333" spans="6:6" x14ac:dyDescent="0.25">
      <c r="F333" s="35"/>
    </row>
    <row r="334" spans="6:6" x14ac:dyDescent="0.25">
      <c r="F334" s="35"/>
    </row>
    <row r="335" spans="6:6" x14ac:dyDescent="0.25">
      <c r="F335" s="35"/>
    </row>
    <row r="336" spans="6:6" x14ac:dyDescent="0.25">
      <c r="F336" s="35"/>
    </row>
    <row r="337" spans="6:6" x14ac:dyDescent="0.25">
      <c r="F337" s="35"/>
    </row>
    <row r="338" spans="6:6" x14ac:dyDescent="0.25">
      <c r="F338" s="35"/>
    </row>
    <row r="339" spans="6:6" x14ac:dyDescent="0.25">
      <c r="F339" s="35"/>
    </row>
    <row r="340" spans="6:6" x14ac:dyDescent="0.25">
      <c r="F340" s="35"/>
    </row>
    <row r="341" spans="6:6" x14ac:dyDescent="0.25">
      <c r="F341" s="35"/>
    </row>
    <row r="342" spans="6:6" x14ac:dyDescent="0.25">
      <c r="F342" s="35"/>
    </row>
    <row r="343" spans="6:6" x14ac:dyDescent="0.25">
      <c r="F343" s="35"/>
    </row>
    <row r="344" spans="6:6" x14ac:dyDescent="0.25">
      <c r="F344" s="35"/>
    </row>
    <row r="345" spans="6:6" x14ac:dyDescent="0.25">
      <c r="F345" s="35"/>
    </row>
    <row r="346" spans="6:6" x14ac:dyDescent="0.25">
      <c r="F346" s="35"/>
    </row>
    <row r="347" spans="6:6" x14ac:dyDescent="0.25">
      <c r="F347" s="35"/>
    </row>
    <row r="348" spans="6:6" x14ac:dyDescent="0.25">
      <c r="F348" s="35"/>
    </row>
    <row r="349" spans="6:6" x14ac:dyDescent="0.25">
      <c r="F349" s="35"/>
    </row>
    <row r="350" spans="6:6" x14ac:dyDescent="0.25">
      <c r="F350" s="35"/>
    </row>
    <row r="351" spans="6:6" x14ac:dyDescent="0.25">
      <c r="F351" s="35"/>
    </row>
    <row r="352" spans="6:6" x14ac:dyDescent="0.25">
      <c r="F352" s="35"/>
    </row>
    <row r="353" spans="6:6" x14ac:dyDescent="0.25">
      <c r="F353" s="35"/>
    </row>
    <row r="354" spans="6:6" x14ac:dyDescent="0.25">
      <c r="F354" s="35"/>
    </row>
    <row r="355" spans="6:6" x14ac:dyDescent="0.25">
      <c r="F355" s="35"/>
    </row>
    <row r="356" spans="6:6" x14ac:dyDescent="0.25">
      <c r="F356" s="35"/>
    </row>
    <row r="357" spans="6:6" x14ac:dyDescent="0.25">
      <c r="F357" s="35"/>
    </row>
    <row r="358" spans="6:6" x14ac:dyDescent="0.25">
      <c r="F358" s="35"/>
    </row>
    <row r="359" spans="6:6" x14ac:dyDescent="0.25">
      <c r="F359" s="35"/>
    </row>
    <row r="360" spans="6:6" x14ac:dyDescent="0.25">
      <c r="F360" s="35"/>
    </row>
    <row r="361" spans="6:6" x14ac:dyDescent="0.25">
      <c r="F361" s="35"/>
    </row>
    <row r="362" spans="6:6" x14ac:dyDescent="0.25">
      <c r="F362" s="35"/>
    </row>
    <row r="363" spans="6:6" x14ac:dyDescent="0.25">
      <c r="F363" s="35"/>
    </row>
    <row r="364" spans="6:6" x14ac:dyDescent="0.25">
      <c r="F364" s="35"/>
    </row>
    <row r="365" spans="6:6" x14ac:dyDescent="0.25">
      <c r="F365" s="35"/>
    </row>
    <row r="366" spans="6:6" x14ac:dyDescent="0.25">
      <c r="F366" s="35"/>
    </row>
    <row r="367" spans="6:6" x14ac:dyDescent="0.25">
      <c r="F367" s="35"/>
    </row>
    <row r="368" spans="6:6" x14ac:dyDescent="0.25">
      <c r="F368" s="35"/>
    </row>
    <row r="369" spans="6:6" x14ac:dyDescent="0.25">
      <c r="F369" s="35"/>
    </row>
    <row r="370" spans="6:6" x14ac:dyDescent="0.25">
      <c r="F370" s="35"/>
    </row>
    <row r="371" spans="6:6" x14ac:dyDescent="0.25">
      <c r="F371" s="35"/>
    </row>
    <row r="372" spans="6:6" x14ac:dyDescent="0.25">
      <c r="F372" s="35"/>
    </row>
    <row r="373" spans="6:6" x14ac:dyDescent="0.25">
      <c r="F373" s="35"/>
    </row>
    <row r="374" spans="6:6" x14ac:dyDescent="0.25">
      <c r="F374" s="35"/>
    </row>
    <row r="375" spans="6:6" x14ac:dyDescent="0.25">
      <c r="F375" s="35"/>
    </row>
    <row r="376" spans="6:6" x14ac:dyDescent="0.25">
      <c r="F376" s="35"/>
    </row>
    <row r="377" spans="6:6" x14ac:dyDescent="0.25">
      <c r="F377" s="35"/>
    </row>
    <row r="378" spans="6:6" x14ac:dyDescent="0.25">
      <c r="F378" s="35"/>
    </row>
    <row r="379" spans="6:6" x14ac:dyDescent="0.25">
      <c r="F379" s="35"/>
    </row>
    <row r="380" spans="6:6" x14ac:dyDescent="0.25">
      <c r="F380" s="35"/>
    </row>
  </sheetData>
  <mergeCells count="1">
    <mergeCell ref="A1:L1"/>
  </mergeCells>
  <phoneticPr fontId="16" type="noConversion"/>
  <pageMargins left="0.82677165354330717" right="0.23622047244094491" top="0.74803149606299213" bottom="0.74803149606299213" header="0.31496062992125984" footer="0.31496062992125984"/>
  <pageSetup paperSize="9" scale="74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Propozycja ewidencji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Skurzak</dc:creator>
  <cp:lastModifiedBy>Janina Stachera</cp:lastModifiedBy>
  <cp:lastPrinted>2023-02-08T09:17:09Z</cp:lastPrinted>
  <dcterms:created xsi:type="dcterms:W3CDTF">2022-01-05T15:03:27Z</dcterms:created>
  <dcterms:modified xsi:type="dcterms:W3CDTF">2023-02-08T09:31:21Z</dcterms:modified>
</cp:coreProperties>
</file>