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ESKTOP-9TRA193\Users\Ewa\HP\Documents\PRZETARGI\SIWZ - Nici chirurgiczne 22\"/>
    </mc:Choice>
  </mc:AlternateContent>
  <xr:revisionPtr revIDLastSave="0" documentId="13_ncr:1_{69946752-AE5C-4D10-8C5B-0414AAD82217}" xr6:coauthVersionLast="47" xr6:coauthVersionMax="47" xr10:uidLastSave="{00000000-0000-0000-0000-000000000000}"/>
  <bookViews>
    <workbookView xWindow="-120" yWindow="-120" windowWidth="29040" windowHeight="15840" xr2:uid="{6507513A-77A2-441E-99AD-7B970BDE371E}"/>
  </bookViews>
  <sheets>
    <sheet name="Arkusz1" sheetId="1" r:id="rId1"/>
  </sheets>
  <definedNames>
    <definedName name="_xlnm.Print_Area" localSheetId="0">Arkusz1!$A$1:$L$334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27" i="1" l="1"/>
  <c r="J328" i="1"/>
  <c r="J324" i="1"/>
  <c r="J326" i="1"/>
  <c r="J323" i="1"/>
  <c r="I327" i="1"/>
  <c r="I328" i="1"/>
  <c r="I324" i="1"/>
  <c r="I326" i="1"/>
  <c r="I323" i="1"/>
  <c r="G328" i="1"/>
  <c r="G330" i="1"/>
  <c r="G327" i="1"/>
  <c r="G326" i="1"/>
  <c r="G324" i="1"/>
  <c r="G323" i="1"/>
  <c r="G331" i="1" l="1"/>
  <c r="I330" i="1"/>
  <c r="J330" i="1" s="1"/>
  <c r="J317" i="1"/>
  <c r="I317" i="1"/>
  <c r="G317" i="1"/>
  <c r="J316" i="1"/>
  <c r="J315" i="1"/>
  <c r="I316" i="1"/>
  <c r="I315" i="1"/>
  <c r="G316" i="1"/>
  <c r="G315" i="1"/>
  <c r="G297" i="1"/>
  <c r="G298" i="1"/>
  <c r="G299" i="1"/>
  <c r="G300" i="1"/>
  <c r="G301" i="1"/>
  <c r="G302" i="1"/>
  <c r="G303" i="1"/>
  <c r="G296" i="1"/>
  <c r="G290" i="1"/>
  <c r="G289" i="1"/>
  <c r="G279" i="1"/>
  <c r="G273" i="1"/>
  <c r="G266" i="1"/>
  <c r="G267" i="1"/>
  <c r="G265" i="1"/>
  <c r="G254" i="1"/>
  <c r="G255" i="1"/>
  <c r="G256" i="1"/>
  <c r="G257" i="1"/>
  <c r="G258" i="1"/>
  <c r="G259" i="1"/>
  <c r="G260" i="1"/>
  <c r="G261" i="1"/>
  <c r="G262" i="1"/>
  <c r="G263" i="1"/>
  <c r="G253" i="1"/>
  <c r="G233" i="1"/>
  <c r="G234" i="1"/>
  <c r="G235" i="1"/>
  <c r="G236" i="1"/>
  <c r="G237" i="1"/>
  <c r="G238" i="1"/>
  <c r="G239" i="1"/>
  <c r="G240" i="1"/>
  <c r="G241" i="1"/>
  <c r="G242" i="1"/>
  <c r="G243" i="1"/>
  <c r="G244" i="1"/>
  <c r="G245" i="1"/>
  <c r="G246" i="1"/>
  <c r="G232" i="1"/>
  <c r="G227" i="1"/>
  <c r="G221" i="1"/>
  <c r="G196" i="1"/>
  <c r="G197" i="1"/>
  <c r="G198" i="1"/>
  <c r="G199" i="1"/>
  <c r="G200" i="1"/>
  <c r="G201" i="1"/>
  <c r="G202" i="1"/>
  <c r="G203" i="1"/>
  <c r="G204" i="1"/>
  <c r="G205" i="1"/>
  <c r="G206" i="1"/>
  <c r="G207" i="1"/>
  <c r="G208" i="1"/>
  <c r="G209" i="1"/>
  <c r="G210" i="1"/>
  <c r="G211" i="1"/>
  <c r="G212" i="1"/>
  <c r="G213" i="1"/>
  <c r="G214" i="1"/>
  <c r="G215" i="1"/>
  <c r="G195" i="1"/>
  <c r="I331" i="1" l="1"/>
  <c r="J331" i="1"/>
  <c r="G291" i="1"/>
  <c r="I289" i="1"/>
  <c r="I290" i="1"/>
  <c r="J290" i="1" s="1"/>
  <c r="G304" i="1"/>
  <c r="I296" i="1"/>
  <c r="J296" i="1" s="1"/>
  <c r="I303" i="1"/>
  <c r="J303" i="1" s="1"/>
  <c r="I302" i="1"/>
  <c r="J302" i="1" s="1"/>
  <c r="I301" i="1"/>
  <c r="J301" i="1" s="1"/>
  <c r="I300" i="1"/>
  <c r="J300" i="1" s="1"/>
  <c r="I299" i="1"/>
  <c r="J299" i="1" s="1"/>
  <c r="I298" i="1"/>
  <c r="J298" i="1" s="1"/>
  <c r="I297" i="1"/>
  <c r="J297" i="1" s="1"/>
  <c r="G216" i="1"/>
  <c r="I195" i="1"/>
  <c r="I215" i="1"/>
  <c r="J215" i="1" s="1"/>
  <c r="I214" i="1"/>
  <c r="J214" i="1" s="1"/>
  <c r="I213" i="1"/>
  <c r="J213" i="1" s="1"/>
  <c r="I212" i="1"/>
  <c r="J212" i="1" s="1"/>
  <c r="I211" i="1"/>
  <c r="J211" i="1" s="1"/>
  <c r="I210" i="1"/>
  <c r="J210" i="1" s="1"/>
  <c r="I209" i="1"/>
  <c r="J209" i="1" s="1"/>
  <c r="I208" i="1"/>
  <c r="J208" i="1" s="1"/>
  <c r="I207" i="1"/>
  <c r="J207" i="1" s="1"/>
  <c r="I206" i="1"/>
  <c r="J206" i="1" s="1"/>
  <c r="I205" i="1"/>
  <c r="J205" i="1" s="1"/>
  <c r="I204" i="1"/>
  <c r="J204" i="1" s="1"/>
  <c r="I203" i="1"/>
  <c r="J203" i="1" s="1"/>
  <c r="I202" i="1"/>
  <c r="J202" i="1" s="1"/>
  <c r="I201" i="1"/>
  <c r="J201" i="1" s="1"/>
  <c r="I200" i="1"/>
  <c r="J200" i="1" s="1"/>
  <c r="I199" i="1"/>
  <c r="J199" i="1" s="1"/>
  <c r="I198" i="1"/>
  <c r="J198" i="1" s="1"/>
  <c r="I197" i="1"/>
  <c r="J197" i="1" s="1"/>
  <c r="I196" i="1"/>
  <c r="J196" i="1" s="1"/>
  <c r="G222" i="1"/>
  <c r="I221" i="1"/>
  <c r="G228" i="1"/>
  <c r="I227" i="1"/>
  <c r="I232" i="1"/>
  <c r="G247" i="1"/>
  <c r="I246" i="1"/>
  <c r="J246" i="1" s="1"/>
  <c r="I245" i="1"/>
  <c r="J245" i="1" s="1"/>
  <c r="I244" i="1"/>
  <c r="J244" i="1" s="1"/>
  <c r="I243" i="1"/>
  <c r="J243" i="1" s="1"/>
  <c r="I242" i="1"/>
  <c r="J242" i="1" s="1"/>
  <c r="I241" i="1"/>
  <c r="J241" i="1" s="1"/>
  <c r="I240" i="1"/>
  <c r="J240" i="1" s="1"/>
  <c r="I239" i="1"/>
  <c r="J239" i="1" s="1"/>
  <c r="I238" i="1"/>
  <c r="J238" i="1" s="1"/>
  <c r="I237" i="1"/>
  <c r="J237" i="1" s="1"/>
  <c r="I236" i="1"/>
  <c r="J236" i="1" s="1"/>
  <c r="I235" i="1"/>
  <c r="J235" i="1" s="1"/>
  <c r="I234" i="1"/>
  <c r="J234" i="1" s="1"/>
  <c r="I233" i="1"/>
  <c r="J233" i="1" s="1"/>
  <c r="I253" i="1"/>
  <c r="G268" i="1"/>
  <c r="I263" i="1"/>
  <c r="J263" i="1" s="1"/>
  <c r="I262" i="1"/>
  <c r="J262" i="1" s="1"/>
  <c r="I261" i="1"/>
  <c r="J261" i="1" s="1"/>
  <c r="I260" i="1"/>
  <c r="J260" i="1" s="1"/>
  <c r="I259" i="1"/>
  <c r="J259" i="1" s="1"/>
  <c r="I258" i="1"/>
  <c r="J258" i="1" s="1"/>
  <c r="I257" i="1"/>
  <c r="J257" i="1" s="1"/>
  <c r="I256" i="1"/>
  <c r="J256" i="1" s="1"/>
  <c r="I255" i="1"/>
  <c r="J255" i="1" s="1"/>
  <c r="I254" i="1"/>
  <c r="J254" i="1" s="1"/>
  <c r="I265" i="1"/>
  <c r="J265" i="1" s="1"/>
  <c r="I267" i="1"/>
  <c r="J267" i="1" s="1"/>
  <c r="I266" i="1"/>
  <c r="J266" i="1" s="1"/>
  <c r="G274" i="1"/>
  <c r="I273" i="1"/>
  <c r="G280" i="1"/>
  <c r="I279" i="1"/>
  <c r="I304" i="1" l="1"/>
  <c r="J304" i="1"/>
  <c r="I291" i="1"/>
  <c r="J289" i="1"/>
  <c r="J291" i="1"/>
  <c r="I280" i="1"/>
  <c r="J279" i="1"/>
  <c r="J280" i="1" s="1"/>
  <c r="I274" i="1"/>
  <c r="J273" i="1"/>
  <c r="J274" i="1" s="1"/>
  <c r="I268" i="1"/>
  <c r="J268" i="1" s="1"/>
  <c r="J253" i="1"/>
  <c r="I247" i="1"/>
  <c r="J247" i="1" s="1"/>
  <c r="J232" i="1"/>
  <c r="I228" i="1"/>
  <c r="J227" i="1"/>
  <c r="J228" i="1" s="1"/>
  <c r="I222" i="1"/>
  <c r="J221" i="1"/>
  <c r="J222" i="1" s="1"/>
  <c r="I216" i="1"/>
  <c r="J195" i="1"/>
  <c r="J216" i="1"/>
  <c r="G188" i="1" l="1"/>
  <c r="G189" i="1"/>
  <c r="G187" i="1"/>
  <c r="G180" i="1"/>
  <c r="G181" i="1"/>
  <c r="G179" i="1"/>
  <c r="G163" i="1"/>
  <c r="G164" i="1"/>
  <c r="G165" i="1"/>
  <c r="G166" i="1"/>
  <c r="G167" i="1"/>
  <c r="G168" i="1"/>
  <c r="G169" i="1"/>
  <c r="G162" i="1"/>
  <c r="G155" i="1"/>
  <c r="G156" i="1"/>
  <c r="G154" i="1"/>
  <c r="G147" i="1"/>
  <c r="G148" i="1"/>
  <c r="G146" i="1"/>
  <c r="G141" i="1"/>
  <c r="G139" i="1"/>
  <c r="G135" i="1"/>
  <c r="G137" i="1"/>
  <c r="G134" i="1"/>
  <c r="G130" i="1"/>
  <c r="G131" i="1"/>
  <c r="G132" i="1"/>
  <c r="G129" i="1"/>
  <c r="G126" i="1"/>
  <c r="G127" i="1"/>
  <c r="G125" i="1"/>
  <c r="G106" i="1"/>
  <c r="G105" i="1"/>
  <c r="G95" i="1"/>
  <c r="G96" i="1"/>
  <c r="G97" i="1"/>
  <c r="G98" i="1"/>
  <c r="G99" i="1"/>
  <c r="G100" i="1"/>
  <c r="G101" i="1"/>
  <c r="G102" i="1"/>
  <c r="G103" i="1"/>
  <c r="G94" i="1"/>
  <c r="G64" i="1"/>
  <c r="G65" i="1"/>
  <c r="G66" i="1"/>
  <c r="G67" i="1"/>
  <c r="G68" i="1"/>
  <c r="G69" i="1"/>
  <c r="G70" i="1"/>
  <c r="G71" i="1"/>
  <c r="G72" i="1"/>
  <c r="G73" i="1"/>
  <c r="G74" i="1"/>
  <c r="G75" i="1"/>
  <c r="G76" i="1"/>
  <c r="G77" i="1"/>
  <c r="G78" i="1"/>
  <c r="G79" i="1"/>
  <c r="G80" i="1"/>
  <c r="G81" i="1"/>
  <c r="G82" i="1"/>
  <c r="G83" i="1"/>
  <c r="G84" i="1"/>
  <c r="G85" i="1"/>
  <c r="G86" i="1"/>
  <c r="G87" i="1"/>
  <c r="G63" i="1"/>
  <c r="G48" i="1"/>
  <c r="G49" i="1"/>
  <c r="G50" i="1"/>
  <c r="G51" i="1"/>
  <c r="G47" i="1"/>
  <c r="G35" i="1"/>
  <c r="G36" i="1"/>
  <c r="G37" i="1"/>
  <c r="G38" i="1"/>
  <c r="G39" i="1"/>
  <c r="G40" i="1"/>
  <c r="G41" i="1"/>
  <c r="G42" i="1"/>
  <c r="G43" i="1"/>
  <c r="G44" i="1"/>
  <c r="G45" i="1"/>
  <c r="G34" i="1"/>
  <c r="G11" i="1"/>
  <c r="G12" i="1"/>
  <c r="G13" i="1"/>
  <c r="G14" i="1"/>
  <c r="G15" i="1"/>
  <c r="G16" i="1"/>
  <c r="G17" i="1"/>
  <c r="G18" i="1"/>
  <c r="G20" i="1"/>
  <c r="G21" i="1"/>
  <c r="G22" i="1"/>
  <c r="G23" i="1"/>
  <c r="G10" i="1"/>
  <c r="G170" i="1" l="1"/>
  <c r="I162" i="1"/>
  <c r="J162" i="1" s="1"/>
  <c r="I169" i="1"/>
  <c r="J169" i="1" s="1"/>
  <c r="I168" i="1"/>
  <c r="J168" i="1" s="1"/>
  <c r="I167" i="1"/>
  <c r="J167" i="1" s="1"/>
  <c r="I166" i="1"/>
  <c r="J166" i="1" s="1"/>
  <c r="I165" i="1"/>
  <c r="J165" i="1" s="1"/>
  <c r="I164" i="1"/>
  <c r="J164" i="1" s="1"/>
  <c r="I163" i="1"/>
  <c r="J163" i="1" s="1"/>
  <c r="I179" i="1"/>
  <c r="G182" i="1"/>
  <c r="I181" i="1"/>
  <c r="J181" i="1" s="1"/>
  <c r="I180" i="1"/>
  <c r="J180" i="1" s="1"/>
  <c r="G190" i="1"/>
  <c r="I187" i="1"/>
  <c r="I189" i="1"/>
  <c r="J189" i="1" s="1"/>
  <c r="I188" i="1"/>
  <c r="J188" i="1" s="1"/>
  <c r="G157" i="1"/>
  <c r="I154" i="1"/>
  <c r="I156" i="1"/>
  <c r="J156" i="1" s="1"/>
  <c r="I155" i="1"/>
  <c r="J155" i="1" s="1"/>
  <c r="G142" i="1"/>
  <c r="I125" i="1"/>
  <c r="I127" i="1"/>
  <c r="J127" i="1" s="1"/>
  <c r="I126" i="1"/>
  <c r="J126" i="1" s="1"/>
  <c r="I129" i="1"/>
  <c r="J129" i="1" s="1"/>
  <c r="I132" i="1"/>
  <c r="J132" i="1" s="1"/>
  <c r="I131" i="1"/>
  <c r="J131" i="1" s="1"/>
  <c r="I130" i="1"/>
  <c r="J130" i="1" s="1"/>
  <c r="I134" i="1"/>
  <c r="J134" i="1" s="1"/>
  <c r="I137" i="1"/>
  <c r="J137" i="1" s="1"/>
  <c r="I135" i="1"/>
  <c r="J135" i="1" s="1"/>
  <c r="I139" i="1"/>
  <c r="J139" i="1" s="1"/>
  <c r="I141" i="1"/>
  <c r="J141" i="1" s="1"/>
  <c r="I146" i="1"/>
  <c r="G149" i="1"/>
  <c r="I148" i="1"/>
  <c r="J148" i="1" s="1"/>
  <c r="I147" i="1"/>
  <c r="J147" i="1" s="1"/>
  <c r="G107" i="1"/>
  <c r="I94" i="1"/>
  <c r="I103" i="1"/>
  <c r="J103" i="1" s="1"/>
  <c r="I102" i="1"/>
  <c r="J102" i="1" s="1"/>
  <c r="I101" i="1"/>
  <c r="J101" i="1" s="1"/>
  <c r="I100" i="1"/>
  <c r="J100" i="1" s="1"/>
  <c r="I99" i="1"/>
  <c r="J99" i="1" s="1"/>
  <c r="I98" i="1"/>
  <c r="J98" i="1" s="1"/>
  <c r="I97" i="1"/>
  <c r="J97" i="1" s="1"/>
  <c r="I96" i="1"/>
  <c r="J96" i="1" s="1"/>
  <c r="I95" i="1"/>
  <c r="J95" i="1" s="1"/>
  <c r="I105" i="1"/>
  <c r="J105" i="1" s="1"/>
  <c r="I106" i="1"/>
  <c r="J106" i="1" s="1"/>
  <c r="I10" i="1"/>
  <c r="G24" i="1"/>
  <c r="I23" i="1"/>
  <c r="J23" i="1" s="1"/>
  <c r="I22" i="1"/>
  <c r="J22" i="1" s="1"/>
  <c r="I21" i="1"/>
  <c r="J21" i="1" s="1"/>
  <c r="I20" i="1"/>
  <c r="J20" i="1" s="1"/>
  <c r="I18" i="1"/>
  <c r="J18" i="1" s="1"/>
  <c r="I17" i="1"/>
  <c r="J17" i="1" s="1"/>
  <c r="I16" i="1"/>
  <c r="J16" i="1" s="1"/>
  <c r="I15" i="1"/>
  <c r="J15" i="1" s="1"/>
  <c r="I14" i="1"/>
  <c r="J14" i="1" s="1"/>
  <c r="I13" i="1"/>
  <c r="J13" i="1" s="1"/>
  <c r="I12" i="1"/>
  <c r="J12" i="1" s="1"/>
  <c r="I11" i="1"/>
  <c r="J11" i="1" s="1"/>
  <c r="I34" i="1"/>
  <c r="G52" i="1"/>
  <c r="I45" i="1"/>
  <c r="J45" i="1" s="1"/>
  <c r="I44" i="1"/>
  <c r="J44" i="1" s="1"/>
  <c r="I43" i="1"/>
  <c r="J43" i="1" s="1"/>
  <c r="I42" i="1"/>
  <c r="J42" i="1" s="1"/>
  <c r="I41" i="1"/>
  <c r="J41" i="1" s="1"/>
  <c r="I40" i="1"/>
  <c r="J40" i="1" s="1"/>
  <c r="I39" i="1"/>
  <c r="J39" i="1" s="1"/>
  <c r="I38" i="1"/>
  <c r="J38" i="1" s="1"/>
  <c r="I37" i="1"/>
  <c r="J37" i="1" s="1"/>
  <c r="I36" i="1"/>
  <c r="J36" i="1" s="1"/>
  <c r="I35" i="1"/>
  <c r="J35" i="1" s="1"/>
  <c r="I47" i="1"/>
  <c r="J47" i="1" s="1"/>
  <c r="I51" i="1"/>
  <c r="J51" i="1" s="1"/>
  <c r="I50" i="1"/>
  <c r="J50" i="1" s="1"/>
  <c r="I49" i="1"/>
  <c r="J49" i="1" s="1"/>
  <c r="I48" i="1"/>
  <c r="J48" i="1" s="1"/>
  <c r="I63" i="1"/>
  <c r="G88" i="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190" i="1" l="1"/>
  <c r="J187" i="1"/>
  <c r="J190" i="1"/>
  <c r="I182" i="1"/>
  <c r="J182" i="1" s="1"/>
  <c r="J179" i="1"/>
  <c r="I170" i="1"/>
  <c r="J170" i="1"/>
  <c r="I157" i="1"/>
  <c r="J154" i="1"/>
  <c r="J157" i="1"/>
  <c r="I149" i="1"/>
  <c r="J149" i="1" s="1"/>
  <c r="J146" i="1"/>
  <c r="I142" i="1"/>
  <c r="J125" i="1"/>
  <c r="J142" i="1"/>
  <c r="I107" i="1"/>
  <c r="J94" i="1"/>
  <c r="J107" i="1"/>
  <c r="I88" i="1"/>
  <c r="J88" i="1" s="1"/>
  <c r="J63" i="1"/>
  <c r="I52" i="1"/>
  <c r="J52" i="1" s="1"/>
  <c r="J34" i="1"/>
  <c r="I24" i="1"/>
  <c r="J24" i="1" s="1"/>
  <c r="J10" i="1"/>
</calcChain>
</file>

<file path=xl/sharedStrings.xml><?xml version="1.0" encoding="utf-8"?>
<sst xmlns="http://schemas.openxmlformats.org/spreadsheetml/2006/main" count="590" uniqueCount="196">
  <si>
    <t>Załącznik nr 2 do SWZ</t>
  </si>
  <si>
    <t>Pakiet 1: Szwy syntetyczne, wchłanialne, powlekane, dwuskładnikowe wykonane z kopolimeru 90% glikolidu i 10% L-laktydu</t>
  </si>
  <si>
    <t>Lp.</t>
  </si>
  <si>
    <t>Grubość</t>
  </si>
  <si>
    <t>Rodzaj i długość igły</t>
  </si>
  <si>
    <t>Długość nici</t>
  </si>
  <si>
    <t>Cena 1 saszetki netto w PLN</t>
  </si>
  <si>
    <t>Wartość netto w PLN</t>
  </si>
  <si>
    <t>Podatek VAT</t>
  </si>
  <si>
    <t>%</t>
  </si>
  <si>
    <t>Kwota w PLN</t>
  </si>
  <si>
    <t>Wartość brutto w PLN</t>
  </si>
  <si>
    <t>4-0</t>
  </si>
  <si>
    <t>1/2 koła okrągła 17mm</t>
  </si>
  <si>
    <t>Cena netto/    1 op</t>
  </si>
  <si>
    <t>3/8 koła odwrornie tnąca 16mm</t>
  </si>
  <si>
    <t>Ilość saszetek</t>
  </si>
  <si>
    <t>3-0</t>
  </si>
  <si>
    <t>1/2 koła okrągła 22mm</t>
  </si>
  <si>
    <t>2-0</t>
  </si>
  <si>
    <t>3/8 koła tnąca 39mm</t>
  </si>
  <si>
    <t>3/8 koła odwrornie tnąca 24mm</t>
  </si>
  <si>
    <t>1/2 koła okrągła o zakończeniu krótkim tnącym 48mm</t>
  </si>
  <si>
    <t>1/2 koła o zakończeniu krótkim tnącym 48mm</t>
  </si>
  <si>
    <t>3/8 koła odwrotnie tnąca 30mm</t>
  </si>
  <si>
    <t>1/2 koła okrągła 26mm</t>
  </si>
  <si>
    <t>1/2 koła okrągła 26 mm</t>
  </si>
  <si>
    <t>1/2 koła okrągła 30mm</t>
  </si>
  <si>
    <t>Znak: ZP/NC/9/22</t>
  </si>
  <si>
    <t>RAZEM</t>
  </si>
  <si>
    <t>Pakiet 2: Szwy syntetyczne, jednowłóknowe</t>
  </si>
  <si>
    <t>a) Szwy syntetyczne, jednowłóknowe, barwione z glikonatu. Okres podtrzymywania ok. 50% po 13-14 dniach, okres absorpcji 60-90 dni</t>
  </si>
  <si>
    <t>1/2 koła okrągła 25-27mm</t>
  </si>
  <si>
    <t>1/2 koła okrągła 37mm</t>
  </si>
  <si>
    <t>1/2 koła okrągła 34-40mm</t>
  </si>
  <si>
    <t>70-90</t>
  </si>
  <si>
    <t>bez igły</t>
  </si>
  <si>
    <t>b) Szwy syntetyczne, jednowłóknowe, bezbarwne, szybkowchłanialne z glikonatu. Okres podtrzymywania ok. 50% po 6-7 dniach, 0% po 14-21 dniach, okres absorpcji po 56 dniach</t>
  </si>
  <si>
    <t>5-0</t>
  </si>
  <si>
    <t>1/2 kola okrągła 17mm</t>
  </si>
  <si>
    <t>1/2 koła okrągła 13mm</t>
  </si>
  <si>
    <t>Nazwa handlowa/         nr katalogowy</t>
  </si>
  <si>
    <t>1/2 koła okrągła 40m</t>
  </si>
  <si>
    <t>1/2 koła okrągła 37-40</t>
  </si>
  <si>
    <t>podwiązka</t>
  </si>
  <si>
    <t>12x45</t>
  </si>
  <si>
    <t>1/2 koła okrągła odczepiana 40mm</t>
  </si>
  <si>
    <t>5x45</t>
  </si>
  <si>
    <t>1/2 koła okrągła odczepiana 37mm</t>
  </si>
  <si>
    <t>5/8 koła okrągła 27mm</t>
  </si>
  <si>
    <t>1/2 koła okrągła 48mm</t>
  </si>
  <si>
    <t>1/2 koła okrągła 40mm</t>
  </si>
  <si>
    <t>1/2 koła okrągła 27mm</t>
  </si>
  <si>
    <t xml:space="preserve">Pakiet 4: Szwy syntetyczne, wchłanialne,  jednowłóknowe </t>
  </si>
  <si>
    <t>1/2 koła okrągła 17 mm</t>
  </si>
  <si>
    <t>45-70</t>
  </si>
  <si>
    <t>5/8 koła okrągła 2x26mm</t>
  </si>
  <si>
    <t>igła J o zakończeniu krótkim tnącym wzmocniona</t>
  </si>
  <si>
    <t>b) szwy syntetyczne, wchłanialne,  jednowłóknowe, długowchłanialne, okres podtrzymywania ok. 50% po 7 miesiącach, całkowita absorpcja po 13 miesiącach</t>
  </si>
  <si>
    <t>1/2 koła okrągła 65mm</t>
  </si>
  <si>
    <t>150 (pętla)</t>
  </si>
  <si>
    <t>Pakiet 5: Siatki polipropylenowe niewchłanialne</t>
  </si>
  <si>
    <t xml:space="preserve">a) szwy syntetyczne  z poli-p-dioksanonu, wchłanialne,  jednowłóknowe, po 28 dniach zachowane jest około 65% do 90% pierwotnej wytrzymałości węzła na siły rozciągające, całkowita absorpcja po 180-220 dniach  </t>
  </si>
  <si>
    <t>a) Okres podtrzymywania 10-14 dni, po 5 dniach 50% pierwotnej wytrzymałości, całkowita absorpcja 42 dni. Igła o zwiększonej stabilności w imadle, zgodnie z opisem.</t>
  </si>
  <si>
    <t>b) Szef antybakteryjny powlekany chlorheksydyną. Okres podtrzywywania 28-35 dni, po 21 dniach 40-50% pierwotnej wytzymałości, całkowita absorpcja po 56-70 dni. Igła o zwiększonej stabilności w imadle zgodnie z opisem</t>
  </si>
  <si>
    <t>Cena 1 szt. netto w PLN</t>
  </si>
  <si>
    <t>Rozmiar siatki</t>
  </si>
  <si>
    <t>Ilość w szt.</t>
  </si>
  <si>
    <t>a) Siatka polipropylenowa, makroporowa (rozmiar pora około 1,1x1,6mm), o ciężarze pow. 90 g/m2,  do laparoskopowej naprawy przepuklin pachwinowych o trójwymiarowym kształcie, z oznaczeniem części przyśrodkowej. Siatka o anatomicznym kształcie odrębna na lewą i prawą stronę. Siatka posiada wzmocnione brzegi na większości swojego obwodu co ułatwia ułożenie jej  po wprowadzeniu  przez trokar. Średnica włókna polipropylenowego 0,18mm. Dolna przyśrodkowa część obwodu nie jest wzmocniona, dzięki czemu w tym obszarze siatka jest bardziej miękka, łatwiej dopasowuje się do struktur anatomicznych; część ta jest jednocześnie wydłużona, aby dodatkowo zabezpieczyć przed ew. nawrotami.</t>
  </si>
  <si>
    <t>b) Lekka makroporowa, polipropylenowa, monofilamentowa siatka do plastyki przepuklin, gramatura 46g/m2, wielkość oczka 2,0 x 2,4 mm.</t>
  </si>
  <si>
    <t>c) c) Lekka siatka częściowo wchłanialna z systemem samomocującym do zaopatrywania przepuklin metodą laparoskopową zbudowana z monofilamentu i polilaktydu o ciężarze jednostkowym 82 g/m2 (po wchłonięciu polilaktydu 49g/m2) o rozmiarze porów 1,8x 1,8 mm. Powłoka antyadchezyjna na górnej części siatki ułatwiająca jej rozkładanie. Posiadająca trójwymiarowy kształt dopasowujący się do budowy anatomicznej</t>
  </si>
  <si>
    <t>d)  Lekka siatka częściowo wchłanialna z systemem samomocującym do zaopatrywania przepuklin pachwinowych, dwuskładnikowa zbudowana z monofilamentu poliestrowego 50%  i polilaktydu 50% o ciężarze jednostkowym 73 g/m2 (po wchłonięciu polilaktydu 38g/m2) o rozmiarze porów 1,7x 1,1 mm</t>
  </si>
  <si>
    <t>e) Zestaw laparoskopowy o składzie: Lekka siatka częściowo wchłanialna z systemem samomocującym do zaopatrywania przepuklin pachwinowych, dwuskładnikowa zbudowana z monofilamentu poliestrowego 50% i polilaktydu 50%, o ciężarze jednostkowym 73 g/m2 (po wchłonięciu polilaktydu 38 g/m2) o rozmiarze porów 1,7x 1,1 mm. Rozmiar siatki 15x 9 cm - 1 szt. Bezwęzłowy system do szycia laparoskopowego składający się z igły na jednym końcu i pętelkowego chwytaka na drugim. Nić z jednokierunkowymi haczykami, wchłanialna w czasie 90-110 dni. Podtrzymywanie tkankowe 75% po 2 tygodniach. Igła 27 mm, nić o długości 23 cm - 1 szt. Każdy element pakowany oddzielnie, wszystko razem zapakowane w opakowanie kartonowe.</t>
  </si>
  <si>
    <t>Zestaw</t>
  </si>
  <si>
    <t>f) Lekka siatka częściowo wchłanialna z systemem samomocującym do zaopatrywania przepuklin pachwinowych, dwuskładnikowa zbudowana z monofilamentu polipropylenowego 50% i polilaktydu 50%, o ciężarze jednostkowym 80 g/m2 (po wchłonięciu polilaktydu 40 g/m2) o rozmiarze porów 1,6x 1,0 mm</t>
  </si>
  <si>
    <t>Rozmiar opatrunku</t>
  </si>
  <si>
    <r>
      <t xml:space="preserve">Pakiet 7: Siatka częściowo wchłanialna, monofilamentowa </t>
    </r>
    <r>
      <rPr>
        <sz val="11"/>
        <color theme="1"/>
        <rFont val="Calibri"/>
        <family val="2"/>
        <charset val="238"/>
        <scheme val="minor"/>
      </rPr>
      <t>zbudowana z około 50%  jednowłóknowego wchłanialnego Poliglecapronu-25 oraz około 50% niewchłanialnej monofilamentowej części polipropylenowej. Gramatura siatki 28 g/ m^2. Duża średnica porów 3-4 mm. Wchłanialny element Poliglecaprone-25 ulega wchłonięciu po ok. 84 dniach od implantacji.</t>
    </r>
  </si>
  <si>
    <t>10 x 15 cm</t>
  </si>
  <si>
    <t>6 x 11 cm</t>
  </si>
  <si>
    <t>13 x 9 cm</t>
  </si>
  <si>
    <t>15 x 10 cm</t>
  </si>
  <si>
    <t>16 x 12 cm</t>
  </si>
  <si>
    <t>7,5 x 15 cm</t>
  </si>
  <si>
    <t>10 x 15cm</t>
  </si>
  <si>
    <t>30 x 45 cm</t>
  </si>
  <si>
    <t>15 x1 0 cm prawa</t>
  </si>
  <si>
    <t>15 x 10 cm lewa</t>
  </si>
  <si>
    <t>15 x 9 cm</t>
  </si>
  <si>
    <t>5 x 7,5 cm tkana dzianina</t>
  </si>
  <si>
    <t>1,25 x 5 cm tkana dzianina</t>
  </si>
  <si>
    <t>Pakiet 8: Klipsy tytanowe</t>
  </si>
  <si>
    <t>Ilość opakowań/ sztuk</t>
  </si>
  <si>
    <t>Cena 1 op./szt. netto w PLN</t>
  </si>
  <si>
    <t>Opis</t>
  </si>
  <si>
    <t>Klipsy tytanowe średnio-duże wymiarach przed zamknięciem 5,5 mm i 8,7 mm po zamknięciu, pakowane w magazynki po 6 klipsów w magazynku i 18 magazynków w opakowaniu , posiadające wewnętrzne i zewnętrzne rowkowanie zabezpieczające przed zsunięciem się z naczynia i wysunięciem z klipsownicy. Ilość w opakowaniach.</t>
  </si>
  <si>
    <t>Klipsy tytanowe duże wymiarach przed zamknięciem 8,0 mm i 12,0 mm po zamknięciu, pakowane w magazynki po 6 klipsów w magazynku i 18 magazynków w opakowaniu , posiadające wewnętrzne i zewnętrzne rowkowanie zabezpieczające przed zsunięciem się z naczynia i wysunięciem z klipsownicy. Ilość w opakowaniach.</t>
  </si>
  <si>
    <t>Jednorazowa końcówka do noża harmonicznego dł. ramienia 36 cm, śr 5 mm. Końcówka posiada dwa przyciski aktywujące max i min. Możliwość cięcia i koagulacji, kształt uchwytu pistoletowy. Ilość  w sztukach.</t>
  </si>
  <si>
    <t>Jednorazowa rękojeść staplera endoskopowego z wbudowaną artykulacją, przeznaczonego do ładunków wykonujących zespolenie o długości 60 mm, posiadająca dwie dźwignie zamykającą i spustową. Długość ramienia 44 cm. Ilość w sztukach.</t>
  </si>
  <si>
    <t>Ładunek do staplera z zakrzywioną głowicą o długości linii cięcia 40 mm. Ładunek do tkanki grubej</t>
  </si>
  <si>
    <t xml:space="preserve">RAZEM </t>
  </si>
  <si>
    <t>Pakiet 9: Szew do imadła automatycznego</t>
  </si>
  <si>
    <t>Ilość saszetek/ szt.</t>
  </si>
  <si>
    <t>Ładunek do imadła automatycznego z igłą 9 mm. Ilość w saszetkach</t>
  </si>
  <si>
    <t>Jednorazowe, przegubowe, urządzenie do szycia laparoskopowego, długość trzonu 43 cm, kąt zginania końcówki 75 stopni, rotacja końcówki 360 stopni , kompatybilne z ładunkami z poz. 1, ilość w sztukach</t>
  </si>
  <si>
    <t>Jednorazowe urządzenie do szycia laparoskopowego, długość trzonu 34 cm, rotacja końcówki 360 stopni, kompatybilne z ładunkami z poz. 1, ilość w sztukach</t>
  </si>
  <si>
    <t>Pakiet 10: Klipsy polimerowe</t>
  </si>
  <si>
    <t>Klipsy polimerowe rozmiar XL; zamknięcie naczynia  od 7-16 mm, posiadające mechanizm zatrzaskowy, taśma przylepna na spodzie zasobnika, kolor zasobnika zgodny z kolorem identyfikacyjnym klipsownicy, pakowane w magazynki po 6 klipsów w magazynku i 14 magazynków w opakowaniu, przeznaczone do klipsownicy laparoskopowej GRENA</t>
  </si>
  <si>
    <t>Klipsy wykonane z niewchłanialnego polimeru, rozmiar M/L klips o podwyższonej stabilności na naczyniu. Zęby w części przyśrodkowej zakończone ostrzem uniesionym w kieruku przeciwległego ramienia o kącie podcięcia ok.. 45°. Magazynki: składające się z jednej części, co eliminuje rozpadnięcie się magazynka; zawierające 6 szt. klipsów w magazynku, posiadające taśmę mocującą do stołu lub ręki chirurga czy instrumentariuszki. Opakowanie zawierające 20 zasobników. Klipsy II generacji przeznaczone do klipsownicy laparoskopowej GREENA</t>
  </si>
  <si>
    <t>Klipsy wykonane z niewchłanialnego polimeru, rozmiar M, łukowaty kształt dający możliwość objęcia większej ilości tkanki, zintegrowane ząbki wewnętrzne klipsa dające stabilność na tkance, posiadające walce stabilizujące. Magazynki składające się z jednej części, co eliminuje rozpadnięcie się magazynka, zawierające 6 klipsów w magazynku, taśmę mocującą do stołu lub ręki chirurga czy instrumentariuszki. opakowanie zawierające 20 zasobników. Klipsy I generacji przeznaczone do klipsownicy laparoskopowej GREENA</t>
  </si>
  <si>
    <t>Pakiet 11: Staplery liniowe oraz ładunki do staplerów</t>
  </si>
  <si>
    <t xml:space="preserve">Jednorazowy stapler okrężny z łamanym trzpieniem dł. 22 cm, zakrzywiony, dwa rzędy tytanowych zszywek spłaszczonych na całej długości przed oddaniem strzału, rozmiary 21,25,28,31,33 </t>
  </si>
  <si>
    <t>Jednorazowy stapler liniowy 60 mm z nożem, do resekcji, przecinania i zespoleń, wykonuje szew w postaci podwójnej linii naprzemiennie ułożonych zszywek po obydwu stronach noża (w sumie cztery rzędy zszywek z nożem funkcjonującym pośrodku) (zszywki obustronnie spłaszczone przed oddaniem strzału, przyjmujące po zamknięciu idealny kształt litery ,,B"). Stapler przeznaczony do kilkukrotnego użytku w czasie jednego zabiegu, ładowalny, wysokość zszywki przed zamknięciem 3,8 mm po zamknieciu 1,5 mm.</t>
  </si>
  <si>
    <t>Ładunek do  jednorazowego staplera liniowego z nożem 60 mm (jednorazowy nóż w ładunku), wysokość zszywki przed zamknięciem 3,8 mm po zamknięciu 1,5 mm,wykonuje szew w postaci podwójnej linii naprzemiennie ułożonych zszywek po obydwu stronach noża (w sumie cztery rzędy zszywek z nożem funkcjonującym pośrodku) (zszywki obustronnie spłaszczone przed oddaniem strzału, przyjmujące po zamknięciu idealny kształt litery ,,B").</t>
  </si>
  <si>
    <t>Jednorazowy stapler liniowy 60 mm z nożem, do resekcji, przecinania i zespoleń, wykonuje szew w postaci podwójnej linii naprzemiennie ułożonych zszywek po obydwu stronach noża (w sumie cztery rzędy zszywek z nożem funkcjonującym pośrodku) (zszywki obustronnie spłaszczone przed oddaniem strzału, przyjmujące po zamknięciu idealny kształt litery ,,B"). Stapler przeznaczony do kilkukrotnego użytku w czasie jednego zabiegu, ładowalny, wysokość zszywki przed zamknięciem 4,8 mm po zamknieciu 2,0 mm.</t>
  </si>
  <si>
    <t>Ładunek do  jednorazowego staplera liniowego z nożem 60 mm (jednorazowy nóż w ładunku), wysokość zszywki przed zamknięciem 4,8 mm po zamknięciu 2,0 mm,wykonuje szew w postaci podwójnej linii naprzemiennie ułożonych zszywek po obydwu stronach noża (w sumie cztery rzędy zszywek z nożem funkcjonującym pośrodku) (zszywki obustronnie spłaszczone przed oddaniem strzału, przyjmujące po zamknięciu idealny kształt litery ,,B").</t>
  </si>
  <si>
    <t>Jednorazowy stapler liniowy 80 mm z nożem, do resekcji, przecinania i zespoleń, wykonuje szew w postaci podwójnej linii naprzemiennie ułożonych zszywek po obydwu stronach noża (w sumie cztery rzędy zszywek z nożem funkcjonującym pośrodku) (zszywki obustronnie spłaszczone przed oddaniem strzału, przyjmujące po zamknięciu idealny kształt litery ,,B"). Stapler przeznaczony do kilkukrotnego użytku w czasie jednego zabiegu, ładowalny, wysokość zszywki przed zamknięciem 3,8 mm po zamknieciu 1,5 mm.</t>
  </si>
  <si>
    <t>Ładunek do  jednorazowego staplera liniowego z nożem 80 mm (jednorazowy nóż w ładunku), wysokość zszywki przed zamknięciem 3,8 mm po zamknięciu 1,5 mm,wykonuje szew w postaci podwójnej linii naprzemiennie ułożonych zszywek po obydwu stronach noża (w sumie cztery rzędy zszywek z nożem funkcjonującym pośrodku) (zszywki obustronnie spłaszczone przed oddaniem strzału, przyjmujące po zamknięciu idealny kształt litery ,,B").</t>
  </si>
  <si>
    <t>Jednorazowy stapler liniowy 80 mm z nożem, do resekcji, przecinania i zespoleń, wykonuje szew w postaci podwójnej linii naprzemiennie ułożonych zszywek po obydwu stronach noża (w sumie cztery rzędy zszywek z nożem funkcjonującym pośrodku) (zszywki obustronnie spłaszczone przed oddaniem strzału, przyjmujące po zamknięciu idealny kształt litery ,,B"). Stapler przeznaczony do kilkukrotnego użytku w czasie jednego zabiegu, ładowalny, wysokość zszywki przed zamknięciem 4,8 mm po zamknieciu 2,0 mm.</t>
  </si>
  <si>
    <t>Ładunek do  jednorazowego staplera liniowego z nożem 80 mm (jednorazowy nóż w ładunku), wysokość zszywki przed zamknięciem 4,8 mm po zamknięciu 2,0 mm,wykonuje szew w postaci podwójnej linii naprzemiennie ułożonych zszywek po obydwu stronach noża (w sumie cztery rzędy zszywek z nożem funkcjonującym pośrodku) (zszywki obustronnie spłaszczone przed oddaniem strzału, przyjmujące po zamknięciu idealny kształt litery ,,B").</t>
  </si>
  <si>
    <t>Jednorazowy stapler liniowy 45 mm, wykonuje szew w postaci podwójnej linii obustronnie spłaszczonych zszywek na całej długości, które po zamnkięciu przyjmują idealny kształt litery ,,B" ułożonych naprzemiennie. Stapler przeznaczony do kilkukrotnego użytku w czasie jednego zabiegu, ładowalny, wysokość zszywki przed zamknięciem 3,5 mm po zamknieciu 1,5 mm.</t>
  </si>
  <si>
    <t>Ładunek do  jednorazowego staplera liniowego 45 mm, wykonuje szew w postaci podwójnej linii obustronnie spłaszczonych zszywek na całej długości, które po zamnkięciu przyjmują  idealny kształt litery ,,B", ułożonych naprzemiennie, wysokość zszywki przed zamknięciem 3,5 mm po zamknieciu 1,5 mm.</t>
  </si>
  <si>
    <t>Jednorazowy stapler liniowy 45 mm, wykonuje szew w postaci podwójnej linii obustronnie spłaszczonych zszywek na całej długości, które po zamknięciu przyjmują  idealny kształt litery ,,B" ułożonych naprzemiennie. Stapler przeznaczony do kilkukrotnego użytku w czasie jednego zabiegu, ładowalny, wysokość zszywki przed zamknięciem 4,8 mm po zamknięciu 2,0 mm.</t>
  </si>
  <si>
    <t>Ładunek do jednorazowego staplera liniowego 45 mm, wykonuje szew w postaci podwójnej linii obustronnie spłaszczonych zszywek na całej długości, które po zamknięciu przyjmują  idealny kształt litery ,,B" ułożonych naprzemiennie, wysokość zszywki przed zamknięciem 4,8 mm po zamknięciu 2,0 mm.</t>
  </si>
  <si>
    <t>Jednorazowy stapler liniowy 60 mm, wykonuje szew w postaci podwójnej linii obustronnie spłaszczonych zszywek na całej długości, które po zamknięciu przyjmują idealny kształt litery ,,B", ułożonych naprzemiennie. Stapler przeznaczony do kilkukrotnego użytku w czasie jednego zabiegu, ładowalny, wysokość zszywki przed zamknięciem 3,5 mm po zamknieciu 1,5 mm.</t>
  </si>
  <si>
    <t>Ładunek do jednorazowego staplera liniowego 60 mm, wykonuje szew w postaci podwójnej linii obustronnie spłaszczonych zszywek na całej długości, które po zamknięciu przyjmują  idealny kształt litery ,,B", ułożonych naprzemiennie, wysokość zszywki przed zamknięciem 3,5 mm po zamknięciu 1,5 mm.</t>
  </si>
  <si>
    <t>Jednorazowy stapler liniowy 60 mm, wykonuje szew w postaci podwójnej linii obustronnie spłaszczonych zszywek na całej długości, które po zamknięciu przyjmują  idealny kształt litery ,,B" ułożonych naprzemiennie. Stapler przeznaczony do kilkukrotnego użytku w czasie jednego zabiegu, ładowalny, wysokość zszywki przed zamknięciem 4,8 mm po zamknięciu 2,0 mm.</t>
  </si>
  <si>
    <t>Ładunek  do jednorazowego staplera liniowego 60 mm, wykonuje szew w postaci podwójnej linii obustronnie spłaszczonych zszywek na całej długości, które po zamknięciu przyjmują  idealny kształt litery ,,B", ułożonych naprzemiennie, wysokość zszywki przed zamknięciem 4,8 mm po zamknięciu 2,0 mm.</t>
  </si>
  <si>
    <t>Jednorazowy stapler liniowy 90 mm, wykonuje szew w postaci podwójnej linii obustronnie spłaszczonych zszywek na całej długości, które po zamknięciu przyjmują idealny kształt litery ,,B" ułożonych naprzemiennie. Stapler przeznaczony do kilkukrotnego użytku w czasie jednego zabiegu, ładowalny, wysokość zszywki przed zamknięciem 3,5 mm po zamknieciu 1,5 mm.</t>
  </si>
  <si>
    <t>Ładunek do jednorazowego staplera liniowego 90 mm, wykonuje szew w postaci podwójnej linii obustronnie spłaszczonych zszywek na całej długości, które po zamknięciu przyjmują idealny kształt litery ,,B" ułożonych naprzemiennie, wysokość zszywki przed zamknięciem 3,5 mm po zamknięciu 1,5 mm.</t>
  </si>
  <si>
    <t>Jednorazowy stapler liniowy 90 mm, wykonuje szew w postaci podwójnej linii obustronnie spłaszczonych zszywek na całej długości, które po zamknięciu przyjmują  idealny kształt litery ,,B" ułożonych naprzemiennie. Stapler przeznaczony do kilkukrotnego użytku w czasie jednego zabiegu, ładowalny, wysokość zszywki przed zamknięciem 4,8 mm po zamknięciu 2,0 mm.</t>
  </si>
  <si>
    <t>Ładunek do jednorazowego staplera liniowego 90 mm, wykonuje szew w postaci podwójnej linii obustronnie spłaszczonych zszywek na całej długości, które po zamknięciu przyjmują  idealny kształt litery ,,B", ułożonych naprzemiennie, wysokość zszywki przed zamknięciem 4,8 mm po zamknięciu 2,0 mm.</t>
  </si>
  <si>
    <t>Pakiet 12: System do leczenia nietrzymania moczu</t>
  </si>
  <si>
    <t>Ilość sztuk</t>
  </si>
  <si>
    <t>Cena jedn. netto w PLN</t>
  </si>
  <si>
    <t>Pakiet 13: Jednorazowy stapler okrężny</t>
  </si>
  <si>
    <r>
      <t xml:space="preserve">Pakiet 14: Szwy syntetyczne, wielowłóknowe, niewchłanialne </t>
    </r>
    <r>
      <rPr>
        <sz val="11"/>
        <color theme="1"/>
        <rFont val="Calibri"/>
        <family val="2"/>
        <charset val="238"/>
        <scheme val="minor"/>
      </rPr>
      <t>przędza oplatana i powlekana silikonem, barwione</t>
    </r>
  </si>
  <si>
    <t>70-75</t>
  </si>
  <si>
    <t>6-0</t>
  </si>
  <si>
    <t>75-90</t>
  </si>
  <si>
    <t>igła progresywna o zakończeniu krótkotnącym</t>
  </si>
  <si>
    <t>2,5mm</t>
  </si>
  <si>
    <t>taśma bawełniana niepowlekana niebieska</t>
  </si>
  <si>
    <t>2 x 75</t>
  </si>
  <si>
    <t>Pakiet 15: Szwy syntetyczne poliamidowe, niewchłanialne, barwione, jednowłóknowe i materiały do zespalania skóry</t>
  </si>
  <si>
    <t>a) szwy syntetyczne poliamidowe, niewchłanialne, barwione, jednowłóknowe, igła odwrotnie tnąca</t>
  </si>
  <si>
    <t>3/8 koła odwrotnie tnąca 15-19mm</t>
  </si>
  <si>
    <t>3/8 koła odwrotnie tnąca 19-20mm</t>
  </si>
  <si>
    <t>3/8 koła odwrotnie tnąca 24mm</t>
  </si>
  <si>
    <t>3/8 koła odwrotnie tnąca 39mm</t>
  </si>
  <si>
    <t>75-100</t>
  </si>
  <si>
    <t>1/2 koła odwrotnie tnąca 40mm</t>
  </si>
  <si>
    <t>1/2 koła odwrotnie tnąca 37mm</t>
  </si>
  <si>
    <t>b) materiały do zespalania skóry</t>
  </si>
  <si>
    <t>Stapler skórny jednorazowy z podziałką zużycia, z zszywką 6,9 x 4,2 mm, op. a'6szt., grubość zszywki 0,58 mm, zszywka pokryta teflonem</t>
  </si>
  <si>
    <t>op</t>
  </si>
  <si>
    <t>Przyrząd ze stali chirurgicznej do usuwania zszywek, wielorazowego użytku</t>
  </si>
  <si>
    <t>Klej skórny, barwiony, 5x0,5 ml w opakowaniu do przechowywania bez lodówki</t>
  </si>
  <si>
    <r>
      <t xml:space="preserve">Pakiet 16: Szew do tkanek miąższowych </t>
    </r>
    <r>
      <rPr>
        <sz val="11"/>
        <color theme="1"/>
        <rFont val="Calibri"/>
        <family val="2"/>
        <charset val="238"/>
        <scheme val="minor"/>
      </rPr>
      <t>o okresie wchłaniania po 56-70 dniach, średnia wartość początkowa węzła na rozciąganie 140%, ok. 40-50% po 21 dniach.</t>
    </r>
  </si>
  <si>
    <t>Igła tępa 1/2 koła 65 mm 90cm usp. 2</t>
  </si>
  <si>
    <t>Pakiet 17: Taśmy do szycia narządów miąższowych</t>
  </si>
  <si>
    <t>Taśma wchłanialna do szycia narządów miąższowych 3mm, o długości 60 cm, igła okrągła tępa 65mm</t>
  </si>
  <si>
    <r>
      <t xml:space="preserve">Pakiet 18: Szwy syntetyczne wchłanialne, </t>
    </r>
    <r>
      <rPr>
        <sz val="11"/>
        <color theme="1"/>
        <rFont val="Calibri"/>
        <family val="2"/>
        <charset val="238"/>
        <scheme val="minor"/>
      </rPr>
      <t>plecione, powlekane poliglikonatem, wykonane z kwasu poliglikolowego, okres podtrzymywania 50% 18 dni, całkowita absorpcja 60-90 dni</t>
    </r>
  </si>
  <si>
    <t>Igła haczykowata typu J o zakończeniu stożkowym 30mm</t>
  </si>
  <si>
    <r>
      <t>Pakiet 19: Szwy syntetyczne polipropylenowe z polietylenem (z wył. poz. 5 polipropylem),</t>
    </r>
    <r>
      <rPr>
        <sz val="11"/>
        <color theme="1"/>
        <rFont val="Calibri"/>
        <family val="2"/>
        <charset val="238"/>
        <scheme val="minor"/>
      </rPr>
      <t xml:space="preserve"> niewchłanialne, monofilamentowe, naczyniowe. Szwy z igłami dedykowanymi do kardiochirurgii, opakowanie typu CV Pass (nitka bez efektu pamięci) oraz taśmy silikonowe do kardiochirurgii.</t>
    </r>
  </si>
  <si>
    <t>1/2 koła okrągła 2 x 13 mm</t>
  </si>
  <si>
    <t>1/2 koła okrągła 13 mm</t>
  </si>
  <si>
    <t>1/2 koła okrągła 10 mm</t>
  </si>
  <si>
    <t>igła prosta okrągła 2 x 65 mm</t>
  </si>
  <si>
    <t>1/2 koła okrągła 2 x 30 mm</t>
  </si>
  <si>
    <t>1,5 mm</t>
  </si>
  <si>
    <t>taśma silikonowa (niebieska, żółta, czerwona), kolor do wyboru</t>
  </si>
  <si>
    <t>2 x 45</t>
  </si>
  <si>
    <r>
      <t xml:space="preserve">Pakiet 20: Szwy syntetyczne (polidioksanon), monofilament, wchłanialne, </t>
    </r>
    <r>
      <rPr>
        <sz val="11"/>
        <color theme="1"/>
        <rFont val="Calibri"/>
        <family val="2"/>
        <charset val="238"/>
        <scheme val="minor"/>
      </rPr>
      <t>okres podtrzymywania tkankowego po 14 dniach 80%, po 28 dniach 70%, po 42 dniach 60%, okres całkowitego wchłaniania około 182-238 dni</t>
    </r>
  </si>
  <si>
    <t>igła haczykowata okrągło-tnąca 31 mm</t>
  </si>
  <si>
    <t>igła okrągło-tnąca 48 mm</t>
  </si>
  <si>
    <t>Pakiet 21: Szwy syntetyczne</t>
  </si>
  <si>
    <t>a)  Bezwęzłowy system szycia laparoskopowego składający się z igły na jednym końcu i pętlowego chwytaka na drugim. Nić z jednokierunkowymi haczykami, wchłanialna w czasie 90-110 dni. Podtrzymywanie tkankowe 75% po 14 dniach</t>
  </si>
  <si>
    <t>1/2 koła wzmocniona 27 mm</t>
  </si>
  <si>
    <t>b) szew monofilamentowy, wchłanialny wykonany z kopolimeru kwasu glikolowego i węglanu trójmetylenu; podtrzymywanie tkankowe po 4 tygodniach 50%. Wchłanianie do 6 miesięcy</t>
  </si>
  <si>
    <t>1/2 koła okrągła wzmocniona 17 mm</t>
  </si>
  <si>
    <t>1/2 koła okrągła wzmocniona 30 mm</t>
  </si>
  <si>
    <t>c) Szew niewchłanialny, poliestrowy (wykonany z politereftalanu etylenu), pleciony, powlekany silikonem, sterylizowany tlenkiem etylenu bądź promieniowaniem gamma</t>
  </si>
  <si>
    <t>3/8 koła odwrotnie tnąca 2 x 77 mm</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</si>
  <si>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</si>
  <si>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10 x 12 cm</t>
  </si>
  <si>
    <t>Jednorazowy ładunek liniowy w kolorze złotym do staplera endoskopowego, umożliwiającego wykonanie zespolenia na dł. 60 mm, ładowany w szczęki staplera. Ładunek do tkanki średnio-grubej wyposażony w asymetrycznie wygięte zszywki wykonane ze stopu tytanu, o wys. 3,8 mm, po zamknięciu 1,8 mm. Ładunek posiada chwytną powierzchnię, z wysuniętymi lożami zszywek ponad jego powierzchnię, zapobiegającą wysuwaniu się tkanki po zamknięciu staplera i podczas wystrzelenia zszywek. (12szt./op.)</t>
  </si>
  <si>
    <t>Jednorazowy ładunek liniowy w kolorze zielonym do staplera endoskopowego, umożliwiającego wykonanie zespolenia na dł. 60 mm, ładowany w szczęki staplera. Ładunek do tkanki grubej wyposażony w asymetrycznie wygięte zszywki wykonane ze stopu tytanu, o wys. 4,1 mm, po zamknięciu 2,0 mm. Ładunek posiada chwytną powierzchnię, z wysuniętymi lożami zszywek ponad jego powierzchnię, zapobiegającą wysuwaniu się tkanki po zamknięciu staplera i podczas wystrzelenia zszywek. (12szt./op.)</t>
  </si>
  <si>
    <t>Jednorazowy stapler zamykająco tnący z zakrzywioną główką (kształt półksiężyca), długość linii cięcia 40 mm. Stapler umożliwia 6 wystrzeleń ładunku podczas jednego zabiegu, zawiera ładunek do tkanki grubej (wysokość zamkniętych zszywek 2,0 mm)</t>
  </si>
  <si>
    <t xml:space="preserve">System do leczenia wysiłkowego nietrzymania moczu wykonany z taśmy monofilamentowej polipropylenowej , wielkość porów 100 mikronów, szerokość taśmy  1,1 cm, długość  12 cm. Nici prolenowe łączące taśmę z plastikową osłonką na prowadnicach helikalnych, laserowe cięcie taśmy, taśma w plastikowej osłonce . Dwie jerdnorazowe, helikalne prowadnice ze stali nierdzewnej , profilowane do przejścia  przez otwory  zasłonowe metodą "inside-out". Z plastikową osłonką, połączona na stałe z taśmą poprzez polipropylenowe nici. Stalowa prowadnica  skrzydełkowa z regulowaną długością służąca do prawodłowego przeprowadzenia helikalnych prowadnic ze wskaźnikiem głębokości położenia w tkance. System całkowicie jednorazowy. </t>
  </si>
  <si>
    <t>Jednorazowy stapler okrężny wygięty z kontrolowanym dociskiem tkanki i regulowaną wysokością zamknięcia zszywki w zakresie od 1 mm do 2,5 mm. Rozmiary staplera: 29 mm. Wysokość otwartej zszywki 5,5 mm. Ergonomiczny uchwyt staplera pokryty atypoślizgową gumową powłoką</t>
  </si>
  <si>
    <r>
      <t xml:space="preserve">FORMULARZ CENOWY </t>
    </r>
    <r>
      <rPr>
        <b/>
        <i/>
        <sz val="11"/>
        <color theme="1"/>
        <rFont val="Calibri"/>
        <family val="2"/>
        <charset val="238"/>
        <scheme val="minor"/>
      </rPr>
      <t>zmodyfikowany 29.08.2022 r.</t>
    </r>
  </si>
  <si>
    <r>
      <t>Pakiet 3: Szew wchłanialny, syntetyczny,</t>
    </r>
    <r>
      <rPr>
        <sz val="11"/>
        <color theme="1"/>
        <rFont val="Calibri"/>
        <family val="2"/>
        <charset val="238"/>
        <scheme val="minor"/>
      </rPr>
      <t xml:space="preserve"> złożony z glikolidu i laktydu, pleciony, powlekany mieszanką kopolimeru kaprolaktonu - glikolidu i stearyoilomleczanu wapnia, z igłą o zwiększonej stabilności w imadle, czas podtrzymywania tkankowego 28-35 dni. Zdolność podtrzymywania wg norm USP i EP: bezpośrednio po wszczepieniu - 140%, po 14 dniach 80%, po 21 dniach 30%. Czas całkowitej absorpcji 56-70 dni. </t>
    </r>
    <r>
      <rPr>
        <b/>
        <i/>
        <sz val="11"/>
        <color theme="1"/>
        <rFont val="Calibri"/>
        <family val="2"/>
        <charset val="238"/>
        <scheme val="minor"/>
      </rPr>
      <t>Zamawiający dopuszcza zaoferowanie nici o czasie podtrzymywania tkankowego 21 dni, przy zachowaniu reszty parametrów</t>
    </r>
  </si>
  <si>
    <r>
      <rPr>
        <b/>
        <sz val="11"/>
        <color theme="1"/>
        <rFont val="Calibri"/>
        <family val="2"/>
        <charset val="238"/>
        <scheme val="minor"/>
      </rPr>
      <t>Pakiet 6: Opatrunki hemostatyczne z utlenionej regenerowanej celulozy o działaniu bakteriostatycznym</t>
    </r>
    <r>
      <rPr>
        <sz val="11"/>
        <color theme="1"/>
        <rFont val="Calibri"/>
        <family val="2"/>
        <charset val="238"/>
        <scheme val="minor"/>
      </rPr>
      <t xml:space="preserve">. Materiał hemostatyczny z utlenionej, nieregenerowanej celulozy, w 100% pochodzenia roślinnego, wykonanyy z naturalnej bawełny o pH 2,2-4,5 i zawartości grupy karboksylowej 16-24%. właściwości bakteriobójcze materiału hamujące wzrost i namnażanie się organizmów gram dodatnich i gram ujemnych - w tym bakterii tlenowych i beztlenowych. Wymagane etykiety samoprzylepne do wklejania w karty pacjenta. Czas hemostazy: 3-4 min. Czas wchłaniania 7-14 dni. </t>
    </r>
    <r>
      <rPr>
        <b/>
        <i/>
        <sz val="11"/>
        <color theme="1"/>
        <rFont val="Calibri"/>
        <family val="2"/>
        <charset val="238"/>
        <scheme val="minor"/>
      </rPr>
      <t>Zamawiający wyrazi zgodę na zaoferowanie opatrunków hemostatycznych z utlenionej regenerowanej celulozy o działaniu bakteriostatycznym w 100% pochodzenia roślinnego, pH 2,5-3,5 i zawartości grupy karboksylowej 16-24%. właściwości bakteriobójcze materiału hamujące wzrost i namnażanie się organizmów gram dodatnich i gram ujemnych – w tym bakterii tlenowych i beztlenowych. Wymagane etykiety samoprzylepne do wklejania w karty pacjenta. Czas hemostazy do 2 min. Czas wchłaniania 7-14 dni.</t>
    </r>
  </si>
  <si>
    <r>
      <t xml:space="preserve">10 x 20 cm nietkana wata,mozliwość rozdzielenia na 6-7 warstw. </t>
    </r>
    <r>
      <rPr>
        <b/>
        <i/>
        <sz val="10"/>
        <color theme="1"/>
        <rFont val="Calibri"/>
        <family val="2"/>
        <charset val="238"/>
        <scheme val="minor"/>
      </rPr>
      <t>Zamawiający wyrazi zgodę na zaoferowanie opatrunku o rozmiarze 10 x 20 cm tkana dzianina</t>
    </r>
  </si>
  <si>
    <r>
      <rPr>
        <b/>
        <i/>
        <sz val="10"/>
        <color theme="1"/>
        <rFont val="Calibri"/>
        <family val="2"/>
        <charset val="238"/>
        <scheme val="minor"/>
      </rPr>
      <t>op</t>
    </r>
    <r>
      <rPr>
        <sz val="10"/>
        <color theme="1"/>
        <rFont val="Calibri"/>
        <family val="2"/>
        <charset val="238"/>
        <scheme val="minor"/>
      </rPr>
      <t xml:space="preserve"> </t>
    </r>
  </si>
  <si>
    <r>
      <t xml:space="preserve">3/8 koła odwrotnie tnąca o zakończeniu mikropoint z dwoma dwukolorowymi klipsami </t>
    </r>
    <r>
      <rPr>
        <b/>
        <i/>
        <sz val="10"/>
        <color theme="1"/>
        <rFont val="Calibri"/>
        <family val="2"/>
        <charset val="238"/>
        <scheme val="minor"/>
      </rPr>
      <t>Zamawiający dopuszcza w szew polipropylenowy z polietylenem z igłą 16mm o zakończeniu micropoint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</si>
</sst>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1"/>
      <color rgb="FFFF0000"/>
      <name val="Calibri"/>
      <family val="2"/>
      <charset val="238"/>
      <scheme val="minor"/>
    </font>
    <font>
      <b/>
      <i/>
      <sz val="10"/>
      <color theme="1"/>
      <name val="Calibri"/>
      <family val="2"/>
      <charset val="238"/>
      <scheme val="minor"/>
    </font>
    <font>
      <b/>
      <i/>
      <sz val="11"/>
      <color theme="1"/>
      <name val="Calibri"/>
      <family val="2"/>
      <charset val="23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95">
    <xf numFmtId="0" fontId="0" fillId="0" borderId="0" xfId="0"/>
    <xf numFmtId="0" fontId="2" fillId="0" borderId="1" xfId="0" applyFont="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left" vertical="top"/>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16" fontId="2" fillId="0" borderId="1" xfId="0" applyNumberFormat="1" applyFont="1" applyBorder="1" applyAlignment="1">
      <alignment horizontal="left" vertical="top"/>
    </xf>
    <xf numFmtId="0" fontId="2" fillId="0" borderId="1"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xf numFmtId="0" fontId="3" fillId="0" borderId="8" xfId="0" applyFont="1" applyBorder="1"/>
    <xf numFmtId="2" fontId="3" fillId="0" borderId="1" xfId="0" applyNumberFormat="1" applyFont="1" applyBorder="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1" xfId="0" applyFont="1" applyBorder="1" applyAlignment="1">
      <alignment horizontal="left" vertical="center"/>
    </xf>
    <xf numFmtId="0" fontId="3" fillId="0" borderId="8" xfId="0" applyFont="1" applyBorder="1" applyAlignment="1">
      <alignment horizontal="center" vertical="center"/>
    </xf>
    <xf numFmtId="0" fontId="0" fillId="0" borderId="0" xfId="0" applyAlignment="1">
      <alignment vertical="top"/>
    </xf>
    <xf numFmtId="0" fontId="2" fillId="0" borderId="8" xfId="0" applyFont="1" applyBorder="1" applyAlignment="1">
      <alignment horizontal="center" vertical="center"/>
    </xf>
    <xf numFmtId="0" fontId="3" fillId="0" borderId="0" xfId="0" applyFont="1" applyBorder="1" applyAlignment="1">
      <alignment horizontal="center"/>
    </xf>
    <xf numFmtId="2"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xf numFmtId="0" fontId="2" fillId="0" borderId="9" xfId="0" applyFont="1" applyBorder="1"/>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2" fontId="1" fillId="0" borderId="1" xfId="0" applyNumberFormat="1"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2" fontId="3" fillId="0" borderId="4" xfId="0" applyNumberFormat="1" applyFont="1" applyBorder="1" applyAlignment="1">
      <alignment horizontal="center" vertical="center"/>
    </xf>
    <xf numFmtId="0" fontId="1" fillId="0" borderId="9" xfId="0" applyFont="1" applyBorder="1" applyAlignment="1">
      <alignment horizontal="center"/>
    </xf>
    <xf numFmtId="0" fontId="2" fillId="0" borderId="0" xfId="0" applyFont="1" applyBorder="1" applyAlignment="1">
      <alignment horizontal="center" vertical="center"/>
    </xf>
    <xf numFmtId="2" fontId="2"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 xfId="0" applyFont="1" applyBorder="1" applyAlignment="1">
      <alignment horizontal="center" vertical="center"/>
    </xf>
    <xf numFmtId="0" fontId="0" fillId="0" borderId="6" xfId="0" applyFont="1" applyBorder="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1"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1" fillId="0" borderId="0" xfId="0" applyFont="1" applyAlignment="1">
      <alignment horizontal="left"/>
    </xf>
    <xf numFmtId="0" fontId="1" fillId="0" borderId="0" xfId="0" applyFont="1" applyAlignment="1">
      <alignment horizontal="left"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left" vertical="top" wrapText="1"/>
    </xf>
    <xf numFmtId="0" fontId="1" fillId="0" borderId="0" xfId="0" applyFont="1" applyAlignment="1">
      <alignment horizontal="left" vertical="top"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0" fillId="0" borderId="6" xfId="0" applyBorder="1" applyAlignment="1">
      <alignment horizontal="left" vertical="center"/>
    </xf>
    <xf numFmtId="0" fontId="0" fillId="0" borderId="6" xfId="0" applyFont="1" applyBorder="1" applyAlignment="1">
      <alignment horizontal="left"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7F02-ED6E-444D-992F-E1899EFF9ECD}">
  <dimension ref="A2:N333"/>
  <sheetViews>
    <sheetView tabSelected="1" view="pageBreakPreview" topLeftCell="A280" zoomScaleNormal="100" zoomScaleSheetLayoutView="100" workbookViewId="0">
      <selection activeCell="K300" sqref="K300"/>
    </sheetView>
  </sheetViews>
  <sheetFormatPr defaultRowHeight="15" x14ac:dyDescent="0.25"/>
  <cols>
    <col min="1" max="1" width="5.140625" customWidth="1"/>
    <col min="2" max="2" width="11.85546875" customWidth="1"/>
    <col min="3" max="3" width="26.28515625" customWidth="1"/>
    <col min="4" max="4" width="10.7109375" customWidth="1"/>
    <col min="5" max="5" width="9.140625" customWidth="1"/>
    <col min="6" max="6" width="11.42578125" customWidth="1"/>
    <col min="7" max="7" width="12" customWidth="1"/>
    <col min="8" max="8" width="5.28515625" customWidth="1"/>
    <col min="9" max="9" width="10.7109375" customWidth="1"/>
    <col min="10" max="10" width="13" customWidth="1"/>
    <col min="11" max="11" width="14.7109375" customWidth="1"/>
    <col min="12" max="12" width="11.140625" customWidth="1"/>
  </cols>
  <sheetData>
    <row r="2" spans="1:14" x14ac:dyDescent="0.25">
      <c r="I2" s="86" t="s">
        <v>0</v>
      </c>
      <c r="J2" s="86"/>
      <c r="K2" s="86"/>
      <c r="N2">
        <v>23</v>
      </c>
    </row>
    <row r="3" spans="1:14" x14ac:dyDescent="0.25">
      <c r="I3" s="86" t="s">
        <v>28</v>
      </c>
      <c r="J3" s="86"/>
      <c r="K3" s="86"/>
      <c r="N3">
        <v>8</v>
      </c>
    </row>
    <row r="4" spans="1:14" x14ac:dyDescent="0.25">
      <c r="A4" s="87" t="s">
        <v>190</v>
      </c>
      <c r="B4" s="87"/>
      <c r="C4" s="87"/>
      <c r="D4" s="87"/>
      <c r="E4" s="87"/>
      <c r="F4" s="87"/>
      <c r="G4" s="87"/>
      <c r="H4" s="87"/>
      <c r="I4" s="87"/>
      <c r="J4" s="87"/>
      <c r="K4" s="87"/>
      <c r="L4" s="87"/>
      <c r="N4">
        <v>5</v>
      </c>
    </row>
    <row r="5" spans="1:14" x14ac:dyDescent="0.25">
      <c r="N5">
        <v>0</v>
      </c>
    </row>
    <row r="6" spans="1:14" x14ac:dyDescent="0.25">
      <c r="A6" s="82" t="s">
        <v>1</v>
      </c>
      <c r="B6" s="82"/>
      <c r="C6" s="82"/>
      <c r="D6" s="82"/>
      <c r="E6" s="82"/>
      <c r="F6" s="82"/>
      <c r="G6" s="82"/>
      <c r="H6" s="82"/>
      <c r="I6" s="82"/>
      <c r="J6" s="82"/>
      <c r="K6" s="82"/>
      <c r="L6" s="82"/>
    </row>
    <row r="7" spans="1:14" x14ac:dyDescent="0.25">
      <c r="A7" s="56" t="s">
        <v>2</v>
      </c>
      <c r="B7" s="56" t="s">
        <v>3</v>
      </c>
      <c r="C7" s="64" t="s">
        <v>4</v>
      </c>
      <c r="D7" s="56" t="s">
        <v>5</v>
      </c>
      <c r="E7" s="64" t="s">
        <v>16</v>
      </c>
      <c r="F7" s="64" t="s">
        <v>6</v>
      </c>
      <c r="G7" s="64" t="s">
        <v>7</v>
      </c>
      <c r="H7" s="66" t="s">
        <v>8</v>
      </c>
      <c r="I7" s="67"/>
      <c r="J7" s="64" t="s">
        <v>11</v>
      </c>
      <c r="K7" s="64" t="s">
        <v>41</v>
      </c>
      <c r="L7" s="64" t="s">
        <v>14</v>
      </c>
    </row>
    <row r="8" spans="1:14" ht="38.25" customHeight="1" x14ac:dyDescent="0.25">
      <c r="A8" s="57"/>
      <c r="B8" s="57"/>
      <c r="C8" s="65"/>
      <c r="D8" s="57"/>
      <c r="E8" s="65"/>
      <c r="F8" s="65"/>
      <c r="G8" s="65"/>
      <c r="H8" s="2" t="s">
        <v>9</v>
      </c>
      <c r="I8" s="5" t="s">
        <v>10</v>
      </c>
      <c r="J8" s="65"/>
      <c r="K8" s="65"/>
      <c r="L8" s="65"/>
    </row>
    <row r="9" spans="1:14" ht="30" customHeight="1" x14ac:dyDescent="0.25">
      <c r="A9" s="46" t="s">
        <v>63</v>
      </c>
      <c r="B9" s="46"/>
      <c r="C9" s="46"/>
      <c r="D9" s="46"/>
      <c r="E9" s="46"/>
      <c r="F9" s="46"/>
      <c r="G9" s="46"/>
      <c r="H9" s="46"/>
      <c r="I9" s="46"/>
      <c r="J9" s="46"/>
      <c r="K9" s="46"/>
      <c r="L9" s="46"/>
    </row>
    <row r="10" spans="1:14" x14ac:dyDescent="0.25">
      <c r="A10" s="1">
        <v>1</v>
      </c>
      <c r="B10" s="2" t="s">
        <v>12</v>
      </c>
      <c r="C10" s="3" t="s">
        <v>13</v>
      </c>
      <c r="D10" s="2">
        <v>70</v>
      </c>
      <c r="E10" s="2">
        <v>36</v>
      </c>
      <c r="F10" s="4">
        <v>0</v>
      </c>
      <c r="G10" s="4">
        <f>E10*F10</f>
        <v>0</v>
      </c>
      <c r="H10" s="2"/>
      <c r="I10" s="4">
        <f t="shared" ref="I10:I23" si="0">ROUND(IF(H10="zw",G10*0,G10*H10/100),2)</f>
        <v>0</v>
      </c>
      <c r="J10" s="4">
        <f t="shared" ref="J10:J24" si="1">ROUND(G10+I10,2)</f>
        <v>0</v>
      </c>
      <c r="K10" s="3"/>
      <c r="L10" s="2"/>
    </row>
    <row r="11" spans="1:14" ht="16.5" customHeight="1" x14ac:dyDescent="0.25">
      <c r="A11" s="2">
        <v>2</v>
      </c>
      <c r="B11" s="2" t="s">
        <v>12</v>
      </c>
      <c r="C11" s="6" t="s">
        <v>15</v>
      </c>
      <c r="D11" s="2">
        <v>70</v>
      </c>
      <c r="E11" s="2">
        <v>36</v>
      </c>
      <c r="F11" s="4">
        <v>0</v>
      </c>
      <c r="G11" s="4">
        <f t="shared" ref="G11:G23" si="2">E11*F11</f>
        <v>0</v>
      </c>
      <c r="H11" s="2"/>
      <c r="I11" s="4">
        <f t="shared" si="0"/>
        <v>0</v>
      </c>
      <c r="J11" s="4">
        <f t="shared" si="1"/>
        <v>0</v>
      </c>
      <c r="K11" s="3"/>
      <c r="L11" s="2"/>
    </row>
    <row r="12" spans="1:14" x14ac:dyDescent="0.25">
      <c r="A12" s="2">
        <v>3</v>
      </c>
      <c r="B12" s="2" t="s">
        <v>17</v>
      </c>
      <c r="C12" s="7" t="s">
        <v>18</v>
      </c>
      <c r="D12" s="2">
        <v>70</v>
      </c>
      <c r="E12" s="2">
        <v>576</v>
      </c>
      <c r="F12" s="4">
        <v>0</v>
      </c>
      <c r="G12" s="4">
        <f t="shared" si="2"/>
        <v>0</v>
      </c>
      <c r="H12" s="2"/>
      <c r="I12" s="4">
        <f t="shared" si="0"/>
        <v>0</v>
      </c>
      <c r="J12" s="4">
        <f t="shared" si="1"/>
        <v>0</v>
      </c>
      <c r="K12" s="3"/>
      <c r="L12" s="2"/>
    </row>
    <row r="13" spans="1:14" ht="17.25" customHeight="1" x14ac:dyDescent="0.25">
      <c r="A13" s="2">
        <v>4</v>
      </c>
      <c r="B13" s="2" t="s">
        <v>17</v>
      </c>
      <c r="C13" s="6" t="s">
        <v>15</v>
      </c>
      <c r="D13" s="2">
        <v>70</v>
      </c>
      <c r="E13" s="2">
        <v>36</v>
      </c>
      <c r="F13" s="4">
        <v>0</v>
      </c>
      <c r="G13" s="4">
        <f t="shared" si="2"/>
        <v>0</v>
      </c>
      <c r="H13" s="2"/>
      <c r="I13" s="4">
        <f t="shared" si="0"/>
        <v>0</v>
      </c>
      <c r="J13" s="4">
        <f t="shared" si="1"/>
        <v>0</v>
      </c>
      <c r="K13" s="3"/>
      <c r="L13" s="2"/>
    </row>
    <row r="14" spans="1:14" x14ac:dyDescent="0.25">
      <c r="A14" s="2">
        <v>5</v>
      </c>
      <c r="B14" s="2" t="s">
        <v>19</v>
      </c>
      <c r="C14" s="7" t="s">
        <v>20</v>
      </c>
      <c r="D14" s="2">
        <v>70</v>
      </c>
      <c r="E14" s="2">
        <v>1080</v>
      </c>
      <c r="F14" s="4">
        <v>0</v>
      </c>
      <c r="G14" s="4">
        <f t="shared" si="2"/>
        <v>0</v>
      </c>
      <c r="H14" s="2"/>
      <c r="I14" s="4">
        <f t="shared" si="0"/>
        <v>0</v>
      </c>
      <c r="J14" s="4">
        <f t="shared" si="1"/>
        <v>0</v>
      </c>
      <c r="K14" s="3"/>
      <c r="L14" s="2"/>
    </row>
    <row r="15" spans="1:14" ht="14.25" customHeight="1" x14ac:dyDescent="0.25">
      <c r="A15" s="2">
        <v>6</v>
      </c>
      <c r="B15" s="2" t="s">
        <v>19</v>
      </c>
      <c r="C15" s="6" t="s">
        <v>21</v>
      </c>
      <c r="D15" s="2">
        <v>70</v>
      </c>
      <c r="E15" s="2">
        <v>108</v>
      </c>
      <c r="F15" s="4">
        <v>0</v>
      </c>
      <c r="G15" s="4">
        <f t="shared" si="2"/>
        <v>0</v>
      </c>
      <c r="H15" s="2"/>
      <c r="I15" s="4">
        <f t="shared" si="0"/>
        <v>0</v>
      </c>
      <c r="J15" s="4">
        <f t="shared" si="1"/>
        <v>0</v>
      </c>
      <c r="K15" s="3"/>
      <c r="L15" s="2"/>
    </row>
    <row r="16" spans="1:14" ht="29.25" customHeight="1" x14ac:dyDescent="0.25">
      <c r="A16" s="2">
        <v>7</v>
      </c>
      <c r="B16" s="2">
        <v>0</v>
      </c>
      <c r="C16" s="6" t="s">
        <v>22</v>
      </c>
      <c r="D16" s="2">
        <v>90</v>
      </c>
      <c r="E16" s="2">
        <v>864</v>
      </c>
      <c r="F16" s="4">
        <v>0</v>
      </c>
      <c r="G16" s="4">
        <f t="shared" si="2"/>
        <v>0</v>
      </c>
      <c r="H16" s="2"/>
      <c r="I16" s="4">
        <f t="shared" si="0"/>
        <v>0</v>
      </c>
      <c r="J16" s="4">
        <f t="shared" si="1"/>
        <v>0</v>
      </c>
      <c r="K16" s="3"/>
      <c r="L16" s="2"/>
    </row>
    <row r="17" spans="1:12" ht="25.5" x14ac:dyDescent="0.25">
      <c r="A17" s="2">
        <v>8</v>
      </c>
      <c r="B17" s="2">
        <v>1</v>
      </c>
      <c r="C17" s="6" t="s">
        <v>23</v>
      </c>
      <c r="D17" s="2">
        <v>90</v>
      </c>
      <c r="E17" s="2">
        <v>108</v>
      </c>
      <c r="F17" s="4">
        <v>0</v>
      </c>
      <c r="G17" s="4">
        <f t="shared" si="2"/>
        <v>0</v>
      </c>
      <c r="H17" s="2"/>
      <c r="I17" s="4">
        <f t="shared" si="0"/>
        <v>0</v>
      </c>
      <c r="J17" s="4">
        <f t="shared" si="1"/>
        <v>0</v>
      </c>
      <c r="K17" s="3"/>
      <c r="L17" s="2"/>
    </row>
    <row r="18" spans="1:12" ht="16.5" customHeight="1" x14ac:dyDescent="0.25">
      <c r="A18" s="2">
        <v>9</v>
      </c>
      <c r="B18" s="2" t="s">
        <v>17</v>
      </c>
      <c r="C18" s="8" t="s">
        <v>24</v>
      </c>
      <c r="D18" s="2">
        <v>90</v>
      </c>
      <c r="E18" s="2">
        <v>72</v>
      </c>
      <c r="F18" s="4">
        <v>0</v>
      </c>
      <c r="G18" s="4">
        <f t="shared" si="2"/>
        <v>0</v>
      </c>
      <c r="H18" s="2"/>
      <c r="I18" s="4">
        <f t="shared" si="0"/>
        <v>0</v>
      </c>
      <c r="J18" s="4">
        <f t="shared" si="1"/>
        <v>0</v>
      </c>
      <c r="K18" s="3"/>
      <c r="L18" s="2"/>
    </row>
    <row r="19" spans="1:12" ht="30.75" customHeight="1" x14ac:dyDescent="0.25">
      <c r="A19" s="83" t="s">
        <v>64</v>
      </c>
      <c r="B19" s="46"/>
      <c r="C19" s="46"/>
      <c r="D19" s="46"/>
      <c r="E19" s="46"/>
      <c r="F19" s="46"/>
      <c r="G19" s="46"/>
      <c r="H19" s="46"/>
      <c r="I19" s="46"/>
      <c r="J19" s="46"/>
      <c r="K19" s="46"/>
      <c r="L19" s="84"/>
    </row>
    <row r="20" spans="1:12" x14ac:dyDescent="0.25">
      <c r="A20" s="2">
        <v>10</v>
      </c>
      <c r="B20" s="2" t="s">
        <v>17</v>
      </c>
      <c r="C20" s="6" t="s">
        <v>25</v>
      </c>
      <c r="D20" s="2">
        <v>70</v>
      </c>
      <c r="E20" s="2">
        <v>72</v>
      </c>
      <c r="F20" s="4">
        <v>0</v>
      </c>
      <c r="G20" s="4">
        <f t="shared" si="2"/>
        <v>0</v>
      </c>
      <c r="H20" s="2"/>
      <c r="I20" s="4">
        <f t="shared" si="0"/>
        <v>0</v>
      </c>
      <c r="J20" s="4">
        <f t="shared" si="1"/>
        <v>0</v>
      </c>
      <c r="K20" s="3"/>
      <c r="L20" s="2"/>
    </row>
    <row r="21" spans="1:12" x14ac:dyDescent="0.25">
      <c r="A21" s="2">
        <v>11</v>
      </c>
      <c r="B21" s="2" t="s">
        <v>19</v>
      </c>
      <c r="C21" s="6" t="s">
        <v>26</v>
      </c>
      <c r="D21" s="2">
        <v>70</v>
      </c>
      <c r="E21" s="2">
        <v>72</v>
      </c>
      <c r="F21" s="4">
        <v>0</v>
      </c>
      <c r="G21" s="4">
        <f t="shared" si="2"/>
        <v>0</v>
      </c>
      <c r="H21" s="2"/>
      <c r="I21" s="4">
        <f t="shared" si="0"/>
        <v>0</v>
      </c>
      <c r="J21" s="4">
        <f t="shared" si="1"/>
        <v>0</v>
      </c>
      <c r="K21" s="3"/>
      <c r="L21" s="2"/>
    </row>
    <row r="22" spans="1:12" x14ac:dyDescent="0.25">
      <c r="A22" s="2">
        <v>12</v>
      </c>
      <c r="B22" s="2" t="s">
        <v>17</v>
      </c>
      <c r="C22" s="6" t="s">
        <v>27</v>
      </c>
      <c r="D22" s="2">
        <v>70</v>
      </c>
      <c r="E22" s="2">
        <v>72</v>
      </c>
      <c r="F22" s="4">
        <v>0</v>
      </c>
      <c r="G22" s="4">
        <f t="shared" si="2"/>
        <v>0</v>
      </c>
      <c r="H22" s="2"/>
      <c r="I22" s="4">
        <f t="shared" si="0"/>
        <v>0</v>
      </c>
      <c r="J22" s="4">
        <f t="shared" si="1"/>
        <v>0</v>
      </c>
      <c r="K22" s="3"/>
      <c r="L22" s="2"/>
    </row>
    <row r="23" spans="1:12" x14ac:dyDescent="0.25">
      <c r="A23" s="2">
        <v>13</v>
      </c>
      <c r="B23" s="2" t="s">
        <v>19</v>
      </c>
      <c r="C23" s="6" t="s">
        <v>27</v>
      </c>
      <c r="D23" s="2">
        <v>70</v>
      </c>
      <c r="E23" s="2">
        <v>72</v>
      </c>
      <c r="F23" s="4">
        <v>0</v>
      </c>
      <c r="G23" s="4">
        <f t="shared" si="2"/>
        <v>0</v>
      </c>
      <c r="H23" s="2"/>
      <c r="I23" s="4">
        <f t="shared" si="0"/>
        <v>0</v>
      </c>
      <c r="J23" s="4">
        <f t="shared" si="1"/>
        <v>0</v>
      </c>
      <c r="K23" s="3"/>
      <c r="L23" s="2"/>
    </row>
    <row r="24" spans="1:12" x14ac:dyDescent="0.25">
      <c r="A24" s="47" t="s">
        <v>29</v>
      </c>
      <c r="B24" s="48"/>
      <c r="C24" s="48"/>
      <c r="D24" s="48"/>
      <c r="E24" s="48"/>
      <c r="F24" s="49"/>
      <c r="G24" s="12">
        <f>SUM(G10:G23)</f>
        <v>0</v>
      </c>
      <c r="H24" s="10"/>
      <c r="I24" s="12">
        <f>SUM(I10:I23)</f>
        <v>0</v>
      </c>
      <c r="J24" s="12">
        <f t="shared" si="1"/>
        <v>0</v>
      </c>
      <c r="K24" s="11"/>
      <c r="L24" s="26"/>
    </row>
    <row r="26" spans="1:12" x14ac:dyDescent="0.25">
      <c r="D26" s="20"/>
    </row>
    <row r="30" spans="1:12" x14ac:dyDescent="0.25">
      <c r="A30" s="85" t="s">
        <v>30</v>
      </c>
      <c r="B30" s="85"/>
      <c r="C30" s="85"/>
      <c r="D30" s="85"/>
      <c r="E30" s="85"/>
      <c r="F30" s="85"/>
      <c r="G30" s="85"/>
      <c r="H30" s="85"/>
      <c r="I30" s="85"/>
      <c r="J30" s="85"/>
      <c r="K30" s="85"/>
      <c r="L30" s="85"/>
    </row>
    <row r="31" spans="1:12" x14ac:dyDescent="0.25">
      <c r="A31" s="56" t="s">
        <v>2</v>
      </c>
      <c r="B31" s="56" t="s">
        <v>3</v>
      </c>
      <c r="C31" s="64" t="s">
        <v>4</v>
      </c>
      <c r="D31" s="56" t="s">
        <v>5</v>
      </c>
      <c r="E31" s="64" t="s">
        <v>16</v>
      </c>
      <c r="F31" s="64" t="s">
        <v>6</v>
      </c>
      <c r="G31" s="64" t="s">
        <v>7</v>
      </c>
      <c r="H31" s="66" t="s">
        <v>8</v>
      </c>
      <c r="I31" s="67"/>
      <c r="J31" s="64" t="s">
        <v>11</v>
      </c>
      <c r="K31" s="64" t="s">
        <v>41</v>
      </c>
      <c r="L31" s="64" t="s">
        <v>14</v>
      </c>
    </row>
    <row r="32" spans="1:12" ht="25.5" x14ac:dyDescent="0.25">
      <c r="A32" s="57"/>
      <c r="B32" s="57"/>
      <c r="C32" s="65"/>
      <c r="D32" s="57"/>
      <c r="E32" s="65"/>
      <c r="F32" s="65"/>
      <c r="G32" s="65"/>
      <c r="H32" s="2" t="s">
        <v>9</v>
      </c>
      <c r="I32" s="5" t="s">
        <v>10</v>
      </c>
      <c r="J32" s="65"/>
      <c r="K32" s="65"/>
      <c r="L32" s="65"/>
    </row>
    <row r="33" spans="1:12" x14ac:dyDescent="0.25">
      <c r="A33" s="83" t="s">
        <v>31</v>
      </c>
      <c r="B33" s="46"/>
      <c r="C33" s="46"/>
      <c r="D33" s="46"/>
      <c r="E33" s="46"/>
      <c r="F33" s="46"/>
      <c r="G33" s="46"/>
      <c r="H33" s="46"/>
      <c r="I33" s="46"/>
      <c r="J33" s="46"/>
      <c r="K33" s="46"/>
      <c r="L33" s="84"/>
    </row>
    <row r="34" spans="1:12" x14ac:dyDescent="0.25">
      <c r="A34" s="2">
        <v>1</v>
      </c>
      <c r="B34" s="2" t="s">
        <v>12</v>
      </c>
      <c r="C34" s="3" t="s">
        <v>13</v>
      </c>
      <c r="D34" s="2">
        <v>70</v>
      </c>
      <c r="E34" s="2">
        <v>36</v>
      </c>
      <c r="F34" s="4">
        <v>0</v>
      </c>
      <c r="G34" s="4">
        <f t="shared" ref="G34:G51" si="3">E34*F34</f>
        <v>0</v>
      </c>
      <c r="H34" s="2"/>
      <c r="I34" s="4">
        <f t="shared" ref="I34:I45" si="4">ROUND(IF(H34="zw",G34*0,G34*H34/100),2)</f>
        <v>0</v>
      </c>
      <c r="J34" s="4">
        <f t="shared" ref="J34:J45" si="5">ROUND(G34+I34,2)</f>
        <v>0</v>
      </c>
      <c r="K34" s="2"/>
      <c r="L34" s="2"/>
    </row>
    <row r="35" spans="1:12" x14ac:dyDescent="0.25">
      <c r="A35" s="2">
        <v>2</v>
      </c>
      <c r="B35" s="2" t="s">
        <v>17</v>
      </c>
      <c r="C35" s="3" t="s">
        <v>18</v>
      </c>
      <c r="D35" s="2">
        <v>70</v>
      </c>
      <c r="E35" s="2">
        <v>36</v>
      </c>
      <c r="F35" s="4">
        <v>0</v>
      </c>
      <c r="G35" s="4">
        <f t="shared" si="3"/>
        <v>0</v>
      </c>
      <c r="H35" s="2"/>
      <c r="I35" s="4">
        <f t="shared" si="4"/>
        <v>0</v>
      </c>
      <c r="J35" s="4">
        <f t="shared" si="5"/>
        <v>0</v>
      </c>
      <c r="K35" s="2"/>
      <c r="L35" s="2"/>
    </row>
    <row r="36" spans="1:12" x14ac:dyDescent="0.25">
      <c r="A36" s="2">
        <v>3</v>
      </c>
      <c r="B36" s="2" t="s">
        <v>19</v>
      </c>
      <c r="C36" s="3" t="s">
        <v>32</v>
      </c>
      <c r="D36" s="2">
        <v>70</v>
      </c>
      <c r="E36" s="2">
        <v>108</v>
      </c>
      <c r="F36" s="4">
        <v>0</v>
      </c>
      <c r="G36" s="4">
        <f t="shared" si="3"/>
        <v>0</v>
      </c>
      <c r="H36" s="2"/>
      <c r="I36" s="4">
        <f t="shared" si="4"/>
        <v>0</v>
      </c>
      <c r="J36" s="4">
        <f t="shared" si="5"/>
        <v>0</v>
      </c>
      <c r="K36" s="2"/>
      <c r="L36" s="2"/>
    </row>
    <row r="37" spans="1:12" x14ac:dyDescent="0.25">
      <c r="A37" s="2">
        <v>4</v>
      </c>
      <c r="B37" s="2" t="s">
        <v>19</v>
      </c>
      <c r="C37" s="3" t="s">
        <v>27</v>
      </c>
      <c r="D37" s="2">
        <v>70</v>
      </c>
      <c r="E37" s="2">
        <v>72</v>
      </c>
      <c r="F37" s="4">
        <v>0</v>
      </c>
      <c r="G37" s="4">
        <f t="shared" si="3"/>
        <v>0</v>
      </c>
      <c r="H37" s="2"/>
      <c r="I37" s="4">
        <f t="shared" si="4"/>
        <v>0</v>
      </c>
      <c r="J37" s="4">
        <f t="shared" si="5"/>
        <v>0</v>
      </c>
      <c r="K37" s="2"/>
      <c r="L37" s="2"/>
    </row>
    <row r="38" spans="1:12" x14ac:dyDescent="0.25">
      <c r="A38" s="2">
        <v>5</v>
      </c>
      <c r="B38" s="2" t="s">
        <v>17</v>
      </c>
      <c r="C38" s="3" t="s">
        <v>27</v>
      </c>
      <c r="D38" s="2">
        <v>70</v>
      </c>
      <c r="E38" s="2">
        <v>72</v>
      </c>
      <c r="F38" s="4">
        <v>0</v>
      </c>
      <c r="G38" s="4">
        <f t="shared" si="3"/>
        <v>0</v>
      </c>
      <c r="H38" s="2"/>
      <c r="I38" s="4">
        <f t="shared" si="4"/>
        <v>0</v>
      </c>
      <c r="J38" s="4">
        <f t="shared" si="5"/>
        <v>0</v>
      </c>
      <c r="K38" s="2"/>
      <c r="L38" s="2"/>
    </row>
    <row r="39" spans="1:12" x14ac:dyDescent="0.25">
      <c r="A39" s="2">
        <v>6</v>
      </c>
      <c r="B39" s="2">
        <v>0</v>
      </c>
      <c r="C39" s="3" t="s">
        <v>27</v>
      </c>
      <c r="D39" s="2">
        <v>70</v>
      </c>
      <c r="E39" s="2">
        <v>36</v>
      </c>
      <c r="F39" s="4">
        <v>0</v>
      </c>
      <c r="G39" s="4">
        <f t="shared" si="3"/>
        <v>0</v>
      </c>
      <c r="H39" s="2"/>
      <c r="I39" s="4">
        <f t="shared" si="4"/>
        <v>0</v>
      </c>
      <c r="J39" s="4">
        <f t="shared" si="5"/>
        <v>0</v>
      </c>
      <c r="K39" s="2"/>
      <c r="L39" s="2"/>
    </row>
    <row r="40" spans="1:12" x14ac:dyDescent="0.25">
      <c r="A40" s="2">
        <v>7</v>
      </c>
      <c r="B40" s="2">
        <v>0</v>
      </c>
      <c r="C40" s="3" t="s">
        <v>33</v>
      </c>
      <c r="D40" s="2">
        <v>70</v>
      </c>
      <c r="E40" s="2">
        <v>36</v>
      </c>
      <c r="F40" s="4">
        <v>0</v>
      </c>
      <c r="G40" s="4">
        <f t="shared" si="3"/>
        <v>0</v>
      </c>
      <c r="H40" s="2"/>
      <c r="I40" s="4">
        <f t="shared" si="4"/>
        <v>0</v>
      </c>
      <c r="J40" s="4">
        <f t="shared" si="5"/>
        <v>0</v>
      </c>
      <c r="K40" s="2"/>
      <c r="L40" s="2"/>
    </row>
    <row r="41" spans="1:12" x14ac:dyDescent="0.25">
      <c r="A41" s="2">
        <v>8</v>
      </c>
      <c r="B41" s="2">
        <v>1</v>
      </c>
      <c r="C41" s="3" t="s">
        <v>34</v>
      </c>
      <c r="D41" s="2">
        <v>70</v>
      </c>
      <c r="E41" s="2">
        <v>108</v>
      </c>
      <c r="F41" s="4">
        <v>0</v>
      </c>
      <c r="G41" s="4">
        <f t="shared" si="3"/>
        <v>0</v>
      </c>
      <c r="H41" s="2"/>
      <c r="I41" s="4">
        <f t="shared" si="4"/>
        <v>0</v>
      </c>
      <c r="J41" s="4">
        <f t="shared" si="5"/>
        <v>0</v>
      </c>
      <c r="K41" s="2"/>
      <c r="L41" s="2"/>
    </row>
    <row r="42" spans="1:12" x14ac:dyDescent="0.25">
      <c r="A42" s="2">
        <v>9</v>
      </c>
      <c r="B42" s="2">
        <v>2</v>
      </c>
      <c r="C42" s="3" t="s">
        <v>34</v>
      </c>
      <c r="D42" s="2" t="s">
        <v>35</v>
      </c>
      <c r="E42" s="2">
        <v>288</v>
      </c>
      <c r="F42" s="4">
        <v>0</v>
      </c>
      <c r="G42" s="4">
        <f t="shared" si="3"/>
        <v>0</v>
      </c>
      <c r="H42" s="2"/>
      <c r="I42" s="4">
        <f t="shared" si="4"/>
        <v>0</v>
      </c>
      <c r="J42" s="4">
        <f t="shared" si="5"/>
        <v>0</v>
      </c>
      <c r="K42" s="2"/>
      <c r="L42" s="2"/>
    </row>
    <row r="43" spans="1:12" x14ac:dyDescent="0.25">
      <c r="A43" s="2">
        <v>10</v>
      </c>
      <c r="B43" s="2" t="s">
        <v>17</v>
      </c>
      <c r="C43" s="3" t="s">
        <v>36</v>
      </c>
      <c r="D43" s="2">
        <v>140</v>
      </c>
      <c r="E43" s="2">
        <v>108</v>
      </c>
      <c r="F43" s="4">
        <v>0</v>
      </c>
      <c r="G43" s="4">
        <f t="shared" si="3"/>
        <v>0</v>
      </c>
      <c r="H43" s="2"/>
      <c r="I43" s="4">
        <f t="shared" si="4"/>
        <v>0</v>
      </c>
      <c r="J43" s="4">
        <f t="shared" si="5"/>
        <v>0</v>
      </c>
      <c r="K43" s="2"/>
      <c r="L43" s="2"/>
    </row>
    <row r="44" spans="1:12" x14ac:dyDescent="0.25">
      <c r="A44" s="2">
        <v>11</v>
      </c>
      <c r="B44" s="2" t="s">
        <v>19</v>
      </c>
      <c r="C44" s="3" t="s">
        <v>36</v>
      </c>
      <c r="D44" s="2">
        <v>140</v>
      </c>
      <c r="E44" s="2">
        <v>108</v>
      </c>
      <c r="F44" s="4">
        <v>0</v>
      </c>
      <c r="G44" s="4">
        <f t="shared" si="3"/>
        <v>0</v>
      </c>
      <c r="H44" s="2"/>
      <c r="I44" s="4">
        <f t="shared" si="4"/>
        <v>0</v>
      </c>
      <c r="J44" s="4">
        <f t="shared" si="5"/>
        <v>0</v>
      </c>
      <c r="K44" s="2"/>
      <c r="L44" s="2"/>
    </row>
    <row r="45" spans="1:12" x14ac:dyDescent="0.25">
      <c r="A45" s="2">
        <v>12</v>
      </c>
      <c r="B45" s="2">
        <v>0</v>
      </c>
      <c r="C45" s="3" t="s">
        <v>36</v>
      </c>
      <c r="D45" s="2">
        <v>140</v>
      </c>
      <c r="E45" s="2">
        <v>108</v>
      </c>
      <c r="F45" s="4">
        <v>0</v>
      </c>
      <c r="G45" s="4">
        <f t="shared" si="3"/>
        <v>0</v>
      </c>
      <c r="H45" s="2"/>
      <c r="I45" s="4">
        <f t="shared" si="4"/>
        <v>0</v>
      </c>
      <c r="J45" s="4">
        <f t="shared" si="5"/>
        <v>0</v>
      </c>
      <c r="K45" s="2"/>
      <c r="L45" s="2"/>
    </row>
    <row r="46" spans="1:12" ht="30.75" customHeight="1" x14ac:dyDescent="0.25">
      <c r="A46" s="46" t="s">
        <v>37</v>
      </c>
      <c r="B46" s="46"/>
      <c r="C46" s="46"/>
      <c r="D46" s="46"/>
      <c r="E46" s="46"/>
      <c r="F46" s="46"/>
      <c r="G46" s="46"/>
      <c r="H46" s="46"/>
      <c r="I46" s="46"/>
      <c r="J46" s="46"/>
      <c r="K46" s="46"/>
      <c r="L46" s="46"/>
    </row>
    <row r="47" spans="1:12" x14ac:dyDescent="0.25">
      <c r="A47" s="2">
        <v>13</v>
      </c>
      <c r="B47" s="2" t="s">
        <v>12</v>
      </c>
      <c r="C47" s="3" t="s">
        <v>39</v>
      </c>
      <c r="D47" s="2">
        <v>70</v>
      </c>
      <c r="E47" s="2">
        <v>36</v>
      </c>
      <c r="F47" s="4">
        <v>0</v>
      </c>
      <c r="G47" s="4">
        <f t="shared" si="3"/>
        <v>0</v>
      </c>
      <c r="H47" s="2"/>
      <c r="I47" s="4">
        <f t="shared" ref="I47:I51" si="6">ROUND(IF(H47="zw",G47*0,G47*H47/100),2)</f>
        <v>0</v>
      </c>
      <c r="J47" s="4">
        <f t="shared" ref="J47:J52" si="7">ROUND(G47+I47,2)</f>
        <v>0</v>
      </c>
      <c r="K47" s="2"/>
      <c r="L47" s="2"/>
    </row>
    <row r="48" spans="1:12" x14ac:dyDescent="0.25">
      <c r="A48" s="2">
        <v>14</v>
      </c>
      <c r="B48" s="2" t="s">
        <v>17</v>
      </c>
      <c r="C48" s="3" t="s">
        <v>18</v>
      </c>
      <c r="D48" s="2">
        <v>70</v>
      </c>
      <c r="E48" s="2">
        <v>180</v>
      </c>
      <c r="F48" s="4">
        <v>0</v>
      </c>
      <c r="G48" s="4">
        <f t="shared" si="3"/>
        <v>0</v>
      </c>
      <c r="H48" s="2"/>
      <c r="I48" s="4">
        <f t="shared" si="6"/>
        <v>0</v>
      </c>
      <c r="J48" s="4">
        <f t="shared" si="7"/>
        <v>0</v>
      </c>
      <c r="K48" s="2"/>
      <c r="L48" s="2"/>
    </row>
    <row r="49" spans="1:12" x14ac:dyDescent="0.25">
      <c r="A49" s="2">
        <v>15</v>
      </c>
      <c r="B49" s="2" t="s">
        <v>19</v>
      </c>
      <c r="C49" s="3" t="s">
        <v>32</v>
      </c>
      <c r="D49" s="2">
        <v>70</v>
      </c>
      <c r="E49" s="2">
        <v>72</v>
      </c>
      <c r="F49" s="4">
        <v>0</v>
      </c>
      <c r="G49" s="4">
        <f t="shared" si="3"/>
        <v>0</v>
      </c>
      <c r="H49" s="2"/>
      <c r="I49" s="4">
        <f t="shared" si="6"/>
        <v>0</v>
      </c>
      <c r="J49" s="4">
        <f t="shared" si="7"/>
        <v>0</v>
      </c>
      <c r="K49" s="2"/>
      <c r="L49" s="2"/>
    </row>
    <row r="50" spans="1:12" x14ac:dyDescent="0.25">
      <c r="A50" s="2">
        <v>16</v>
      </c>
      <c r="B50" s="2" t="s">
        <v>19</v>
      </c>
      <c r="C50" s="3" t="s">
        <v>27</v>
      </c>
      <c r="D50" s="2">
        <v>70</v>
      </c>
      <c r="E50" s="2">
        <v>216</v>
      </c>
      <c r="F50" s="4">
        <v>0</v>
      </c>
      <c r="G50" s="4">
        <f t="shared" si="3"/>
        <v>0</v>
      </c>
      <c r="H50" s="2"/>
      <c r="I50" s="4">
        <f t="shared" si="6"/>
        <v>0</v>
      </c>
      <c r="J50" s="4">
        <f t="shared" si="7"/>
        <v>0</v>
      </c>
      <c r="K50" s="2"/>
      <c r="L50" s="2"/>
    </row>
    <row r="51" spans="1:12" x14ac:dyDescent="0.25">
      <c r="A51" s="2">
        <v>17</v>
      </c>
      <c r="B51" s="2" t="s">
        <v>38</v>
      </c>
      <c r="C51" s="3" t="s">
        <v>40</v>
      </c>
      <c r="D51" s="2">
        <v>45</v>
      </c>
      <c r="E51" s="2">
        <v>36</v>
      </c>
      <c r="F51" s="4">
        <v>0</v>
      </c>
      <c r="G51" s="4">
        <f t="shared" si="3"/>
        <v>0</v>
      </c>
      <c r="H51" s="2"/>
      <c r="I51" s="4">
        <f t="shared" si="6"/>
        <v>0</v>
      </c>
      <c r="J51" s="4">
        <f t="shared" si="7"/>
        <v>0</v>
      </c>
      <c r="K51" s="2"/>
      <c r="L51" s="2"/>
    </row>
    <row r="52" spans="1:12" x14ac:dyDescent="0.25">
      <c r="A52" s="47" t="s">
        <v>29</v>
      </c>
      <c r="B52" s="48"/>
      <c r="C52" s="48"/>
      <c r="D52" s="48"/>
      <c r="E52" s="48"/>
      <c r="F52" s="49"/>
      <c r="G52" s="15">
        <f>SUM(G34:G45,G47:G51)</f>
        <v>0</v>
      </c>
      <c r="H52" s="13"/>
      <c r="I52" s="15">
        <f>SUM(I34:I45,I47:I51)</f>
        <v>0</v>
      </c>
      <c r="J52" s="15">
        <f t="shared" si="7"/>
        <v>0</v>
      </c>
      <c r="K52" s="14"/>
      <c r="L52" s="25"/>
    </row>
    <row r="60" spans="1:12" ht="63.75" customHeight="1" x14ac:dyDescent="0.25">
      <c r="A60" s="82" t="s">
        <v>191</v>
      </c>
      <c r="B60" s="82"/>
      <c r="C60" s="82"/>
      <c r="D60" s="82"/>
      <c r="E60" s="82"/>
      <c r="F60" s="82"/>
      <c r="G60" s="82"/>
      <c r="H60" s="82"/>
      <c r="I60" s="82"/>
      <c r="J60" s="82"/>
      <c r="K60" s="82"/>
      <c r="L60" s="82"/>
    </row>
    <row r="61" spans="1:12" x14ac:dyDescent="0.25">
      <c r="A61" s="56" t="s">
        <v>2</v>
      </c>
      <c r="B61" s="56" t="s">
        <v>3</v>
      </c>
      <c r="C61" s="64" t="s">
        <v>4</v>
      </c>
      <c r="D61" s="56" t="s">
        <v>5</v>
      </c>
      <c r="E61" s="64" t="s">
        <v>16</v>
      </c>
      <c r="F61" s="64" t="s">
        <v>6</v>
      </c>
      <c r="G61" s="64" t="s">
        <v>7</v>
      </c>
      <c r="H61" s="66" t="s">
        <v>8</v>
      </c>
      <c r="I61" s="67"/>
      <c r="J61" s="64" t="s">
        <v>11</v>
      </c>
      <c r="K61" s="64" t="s">
        <v>41</v>
      </c>
      <c r="L61" s="64" t="s">
        <v>14</v>
      </c>
    </row>
    <row r="62" spans="1:12" ht="25.5" x14ac:dyDescent="0.25">
      <c r="A62" s="57"/>
      <c r="B62" s="57"/>
      <c r="C62" s="65"/>
      <c r="D62" s="57"/>
      <c r="E62" s="65"/>
      <c r="F62" s="65"/>
      <c r="G62" s="65"/>
      <c r="H62" s="2" t="s">
        <v>9</v>
      </c>
      <c r="I62" s="5" t="s">
        <v>10</v>
      </c>
      <c r="J62" s="65"/>
      <c r="K62" s="65"/>
      <c r="L62" s="65"/>
    </row>
    <row r="63" spans="1:12" x14ac:dyDescent="0.25">
      <c r="A63" s="2">
        <v>1</v>
      </c>
      <c r="B63" s="2" t="s">
        <v>12</v>
      </c>
      <c r="C63" s="6" t="s">
        <v>18</v>
      </c>
      <c r="D63" s="2">
        <v>75</v>
      </c>
      <c r="E63" s="2">
        <v>36</v>
      </c>
      <c r="F63" s="4">
        <v>0</v>
      </c>
      <c r="G63" s="4">
        <f t="shared" ref="G63:G87" si="8">E63*F63</f>
        <v>0</v>
      </c>
      <c r="H63" s="2"/>
      <c r="I63" s="4">
        <f t="shared" ref="I63:I87" si="9">ROUND(IF(H63="zw",G63*0,G63*H63/100),2)</f>
        <v>0</v>
      </c>
      <c r="J63" s="4">
        <f t="shared" ref="J63:J88" si="10">ROUND(G63+I63,2)</f>
        <v>0</v>
      </c>
      <c r="K63" s="2"/>
      <c r="L63" s="2"/>
    </row>
    <row r="64" spans="1:12" x14ac:dyDescent="0.25">
      <c r="A64" s="2">
        <v>2</v>
      </c>
      <c r="B64" s="2" t="s">
        <v>17</v>
      </c>
      <c r="C64" s="6" t="s">
        <v>18</v>
      </c>
      <c r="D64" s="2">
        <v>75</v>
      </c>
      <c r="E64" s="2">
        <v>180</v>
      </c>
      <c r="F64" s="4">
        <v>0</v>
      </c>
      <c r="G64" s="4">
        <f t="shared" si="8"/>
        <v>0</v>
      </c>
      <c r="H64" s="2"/>
      <c r="I64" s="4">
        <f t="shared" si="9"/>
        <v>0</v>
      </c>
      <c r="J64" s="4">
        <f t="shared" si="10"/>
        <v>0</v>
      </c>
      <c r="K64" s="2"/>
      <c r="L64" s="2"/>
    </row>
    <row r="65" spans="1:12" x14ac:dyDescent="0.25">
      <c r="A65" s="2">
        <v>3</v>
      </c>
      <c r="B65" s="2" t="s">
        <v>19</v>
      </c>
      <c r="C65" s="6" t="s">
        <v>25</v>
      </c>
      <c r="D65" s="2">
        <v>75</v>
      </c>
      <c r="E65" s="2">
        <v>576</v>
      </c>
      <c r="F65" s="4">
        <v>0</v>
      </c>
      <c r="G65" s="4">
        <f t="shared" si="8"/>
        <v>0</v>
      </c>
      <c r="H65" s="2"/>
      <c r="I65" s="4">
        <f t="shared" si="9"/>
        <v>0</v>
      </c>
      <c r="J65" s="4">
        <f t="shared" si="10"/>
        <v>0</v>
      </c>
      <c r="K65" s="2"/>
      <c r="L65" s="2"/>
    </row>
    <row r="66" spans="1:12" x14ac:dyDescent="0.25">
      <c r="A66" s="2">
        <v>4</v>
      </c>
      <c r="B66" s="2">
        <v>0</v>
      </c>
      <c r="C66" s="6" t="s">
        <v>27</v>
      </c>
      <c r="D66" s="2">
        <v>75</v>
      </c>
      <c r="E66" s="2">
        <v>144</v>
      </c>
      <c r="F66" s="4">
        <v>0</v>
      </c>
      <c r="G66" s="4">
        <f t="shared" si="8"/>
        <v>0</v>
      </c>
      <c r="H66" s="2"/>
      <c r="I66" s="4">
        <f t="shared" si="9"/>
        <v>0</v>
      </c>
      <c r="J66" s="4">
        <f t="shared" si="10"/>
        <v>0</v>
      </c>
      <c r="K66" s="2"/>
      <c r="L66" s="2"/>
    </row>
    <row r="67" spans="1:12" x14ac:dyDescent="0.25">
      <c r="A67" s="2">
        <v>5</v>
      </c>
      <c r="B67" s="2">
        <v>1</v>
      </c>
      <c r="C67" s="6" t="s">
        <v>42</v>
      </c>
      <c r="D67" s="2">
        <v>75</v>
      </c>
      <c r="E67" s="2">
        <v>144</v>
      </c>
      <c r="F67" s="4">
        <v>0</v>
      </c>
      <c r="G67" s="4">
        <f t="shared" si="8"/>
        <v>0</v>
      </c>
      <c r="H67" s="2"/>
      <c r="I67" s="4">
        <f t="shared" si="9"/>
        <v>0</v>
      </c>
      <c r="J67" s="4">
        <f t="shared" si="10"/>
        <v>0</v>
      </c>
      <c r="K67" s="2"/>
      <c r="L67" s="2"/>
    </row>
    <row r="68" spans="1:12" x14ac:dyDescent="0.25">
      <c r="A68" s="2">
        <v>6</v>
      </c>
      <c r="B68" s="2">
        <v>2</v>
      </c>
      <c r="C68" s="6" t="s">
        <v>43</v>
      </c>
      <c r="D68" s="2">
        <v>75</v>
      </c>
      <c r="E68" s="2">
        <v>144</v>
      </c>
      <c r="F68" s="4">
        <v>0</v>
      </c>
      <c r="G68" s="4">
        <f t="shared" si="8"/>
        <v>0</v>
      </c>
      <c r="H68" s="2"/>
      <c r="I68" s="4">
        <f t="shared" si="9"/>
        <v>0</v>
      </c>
      <c r="J68" s="4">
        <f t="shared" si="10"/>
        <v>0</v>
      </c>
      <c r="K68" s="2"/>
      <c r="L68" s="2"/>
    </row>
    <row r="69" spans="1:12" x14ac:dyDescent="0.25">
      <c r="A69" s="2">
        <v>7</v>
      </c>
      <c r="B69" s="2" t="s">
        <v>12</v>
      </c>
      <c r="C69" s="6" t="s">
        <v>44</v>
      </c>
      <c r="D69" s="2">
        <v>150</v>
      </c>
      <c r="E69" s="2">
        <v>216</v>
      </c>
      <c r="F69" s="4">
        <v>0</v>
      </c>
      <c r="G69" s="4">
        <f t="shared" si="8"/>
        <v>0</v>
      </c>
      <c r="H69" s="2"/>
      <c r="I69" s="4">
        <f t="shared" si="9"/>
        <v>0</v>
      </c>
      <c r="J69" s="4">
        <f t="shared" si="10"/>
        <v>0</v>
      </c>
      <c r="K69" s="2"/>
      <c r="L69" s="2"/>
    </row>
    <row r="70" spans="1:12" x14ac:dyDescent="0.25">
      <c r="A70" s="2">
        <v>8</v>
      </c>
      <c r="B70" s="2" t="s">
        <v>17</v>
      </c>
      <c r="C70" s="6" t="s">
        <v>44</v>
      </c>
      <c r="D70" s="2">
        <v>150</v>
      </c>
      <c r="E70" s="2">
        <v>576</v>
      </c>
      <c r="F70" s="4">
        <v>0</v>
      </c>
      <c r="G70" s="4">
        <f t="shared" si="8"/>
        <v>0</v>
      </c>
      <c r="H70" s="2"/>
      <c r="I70" s="4">
        <f t="shared" si="9"/>
        <v>0</v>
      </c>
      <c r="J70" s="4">
        <f t="shared" si="10"/>
        <v>0</v>
      </c>
      <c r="K70" s="2"/>
      <c r="L70" s="2"/>
    </row>
    <row r="71" spans="1:12" x14ac:dyDescent="0.25">
      <c r="A71" s="2">
        <v>9</v>
      </c>
      <c r="B71" s="2" t="s">
        <v>17</v>
      </c>
      <c r="C71" s="6" t="s">
        <v>44</v>
      </c>
      <c r="D71" s="2" t="s">
        <v>45</v>
      </c>
      <c r="E71" s="2">
        <v>108</v>
      </c>
      <c r="F71" s="4">
        <v>0</v>
      </c>
      <c r="G71" s="4">
        <f t="shared" si="8"/>
        <v>0</v>
      </c>
      <c r="H71" s="2"/>
      <c r="I71" s="4">
        <f t="shared" si="9"/>
        <v>0</v>
      </c>
      <c r="J71" s="4">
        <f t="shared" si="10"/>
        <v>0</v>
      </c>
      <c r="K71" s="2"/>
      <c r="L71" s="2"/>
    </row>
    <row r="72" spans="1:12" x14ac:dyDescent="0.25">
      <c r="A72" s="2">
        <v>10</v>
      </c>
      <c r="B72" s="2" t="s">
        <v>19</v>
      </c>
      <c r="C72" s="6" t="s">
        <v>44</v>
      </c>
      <c r="D72" s="2">
        <v>150</v>
      </c>
      <c r="E72" s="2">
        <v>288</v>
      </c>
      <c r="F72" s="4">
        <v>0</v>
      </c>
      <c r="G72" s="4">
        <f t="shared" si="8"/>
        <v>0</v>
      </c>
      <c r="H72" s="2"/>
      <c r="I72" s="4">
        <f t="shared" si="9"/>
        <v>0</v>
      </c>
      <c r="J72" s="4">
        <f t="shared" si="10"/>
        <v>0</v>
      </c>
      <c r="K72" s="2"/>
      <c r="L72" s="2"/>
    </row>
    <row r="73" spans="1:12" x14ac:dyDescent="0.25">
      <c r="A73" s="2">
        <v>11</v>
      </c>
      <c r="B73" s="2" t="s">
        <v>19</v>
      </c>
      <c r="C73" s="6" t="s">
        <v>44</v>
      </c>
      <c r="D73" s="2" t="s">
        <v>45</v>
      </c>
      <c r="E73" s="2">
        <v>108</v>
      </c>
      <c r="F73" s="4">
        <v>0</v>
      </c>
      <c r="G73" s="4">
        <f t="shared" si="8"/>
        <v>0</v>
      </c>
      <c r="H73" s="2"/>
      <c r="I73" s="4">
        <f t="shared" si="9"/>
        <v>0</v>
      </c>
      <c r="J73" s="4">
        <f t="shared" si="10"/>
        <v>0</v>
      </c>
      <c r="K73" s="2"/>
      <c r="L73" s="2"/>
    </row>
    <row r="74" spans="1:12" x14ac:dyDescent="0.25">
      <c r="A74" s="2">
        <v>12</v>
      </c>
      <c r="B74" s="2">
        <v>0</v>
      </c>
      <c r="C74" s="6" t="s">
        <v>44</v>
      </c>
      <c r="D74" s="2">
        <v>150</v>
      </c>
      <c r="E74" s="2">
        <v>36</v>
      </c>
      <c r="F74" s="4">
        <v>0</v>
      </c>
      <c r="G74" s="4">
        <f t="shared" si="8"/>
        <v>0</v>
      </c>
      <c r="H74" s="2"/>
      <c r="I74" s="4">
        <f t="shared" si="9"/>
        <v>0</v>
      </c>
      <c r="J74" s="4">
        <f t="shared" si="10"/>
        <v>0</v>
      </c>
      <c r="K74" s="2"/>
      <c r="L74" s="2"/>
    </row>
    <row r="75" spans="1:12" x14ac:dyDescent="0.25">
      <c r="A75" s="2">
        <v>13</v>
      </c>
      <c r="B75" s="2">
        <v>1</v>
      </c>
      <c r="C75" s="6" t="s">
        <v>44</v>
      </c>
      <c r="D75" s="2">
        <v>150</v>
      </c>
      <c r="E75" s="2">
        <v>72</v>
      </c>
      <c r="F75" s="4">
        <v>0</v>
      </c>
      <c r="G75" s="4">
        <f t="shared" si="8"/>
        <v>0</v>
      </c>
      <c r="H75" s="2"/>
      <c r="I75" s="4">
        <f t="shared" si="9"/>
        <v>0</v>
      </c>
      <c r="J75" s="4">
        <f t="shared" si="10"/>
        <v>0</v>
      </c>
      <c r="K75" s="2"/>
      <c r="L75" s="2"/>
    </row>
    <row r="76" spans="1:12" x14ac:dyDescent="0.25">
      <c r="A76" s="2">
        <v>14</v>
      </c>
      <c r="B76" s="2">
        <v>2</v>
      </c>
      <c r="C76" s="6" t="s">
        <v>44</v>
      </c>
      <c r="D76" s="2">
        <v>150</v>
      </c>
      <c r="E76" s="2">
        <v>288</v>
      </c>
      <c r="F76" s="4">
        <v>0</v>
      </c>
      <c r="G76" s="4">
        <f t="shared" si="8"/>
        <v>0</v>
      </c>
      <c r="H76" s="2"/>
      <c r="I76" s="4">
        <f t="shared" si="9"/>
        <v>0</v>
      </c>
      <c r="J76" s="4">
        <f t="shared" si="10"/>
        <v>0</v>
      </c>
      <c r="K76" s="2"/>
      <c r="L76" s="2"/>
    </row>
    <row r="77" spans="1:12" x14ac:dyDescent="0.25">
      <c r="A77" s="2">
        <v>15</v>
      </c>
      <c r="B77" s="2" t="s">
        <v>19</v>
      </c>
      <c r="C77" s="6" t="s">
        <v>33</v>
      </c>
      <c r="D77" s="2">
        <v>75</v>
      </c>
      <c r="E77" s="2">
        <v>252</v>
      </c>
      <c r="F77" s="4">
        <v>0</v>
      </c>
      <c r="G77" s="4">
        <f t="shared" si="8"/>
        <v>0</v>
      </c>
      <c r="H77" s="2"/>
      <c r="I77" s="4">
        <f t="shared" si="9"/>
        <v>0</v>
      </c>
      <c r="J77" s="4">
        <f t="shared" si="10"/>
        <v>0</v>
      </c>
      <c r="K77" s="2"/>
      <c r="L77" s="2"/>
    </row>
    <row r="78" spans="1:12" ht="25.5" x14ac:dyDescent="0.25">
      <c r="A78" s="2">
        <v>16</v>
      </c>
      <c r="B78" s="2">
        <v>1</v>
      </c>
      <c r="C78" s="6" t="s">
        <v>46</v>
      </c>
      <c r="D78" s="2" t="s">
        <v>47</v>
      </c>
      <c r="E78" s="2">
        <v>36</v>
      </c>
      <c r="F78" s="4">
        <v>0</v>
      </c>
      <c r="G78" s="4">
        <f t="shared" si="8"/>
        <v>0</v>
      </c>
      <c r="H78" s="2"/>
      <c r="I78" s="4">
        <f t="shared" si="9"/>
        <v>0</v>
      </c>
      <c r="J78" s="4">
        <f t="shared" si="10"/>
        <v>0</v>
      </c>
      <c r="K78" s="2"/>
      <c r="L78" s="2"/>
    </row>
    <row r="79" spans="1:12" ht="25.5" x14ac:dyDescent="0.25">
      <c r="A79" s="2">
        <v>17</v>
      </c>
      <c r="B79" s="2" t="s">
        <v>19</v>
      </c>
      <c r="C79" s="6" t="s">
        <v>48</v>
      </c>
      <c r="D79" s="2" t="s">
        <v>47</v>
      </c>
      <c r="E79" s="2">
        <v>36</v>
      </c>
      <c r="F79" s="4">
        <v>0</v>
      </c>
      <c r="G79" s="4">
        <f t="shared" si="8"/>
        <v>0</v>
      </c>
      <c r="H79" s="2"/>
      <c r="I79" s="4">
        <f t="shared" si="9"/>
        <v>0</v>
      </c>
      <c r="J79" s="4">
        <f t="shared" si="10"/>
        <v>0</v>
      </c>
      <c r="K79" s="2"/>
      <c r="L79" s="2"/>
    </row>
    <row r="80" spans="1:12" x14ac:dyDescent="0.25">
      <c r="A80" s="2">
        <v>18</v>
      </c>
      <c r="B80" s="2" t="s">
        <v>17</v>
      </c>
      <c r="C80" s="6" t="s">
        <v>49</v>
      </c>
      <c r="D80" s="2">
        <v>75</v>
      </c>
      <c r="E80" s="2">
        <v>108</v>
      </c>
      <c r="F80" s="4">
        <v>0</v>
      </c>
      <c r="G80" s="4">
        <f t="shared" si="8"/>
        <v>0</v>
      </c>
      <c r="H80" s="2"/>
      <c r="I80" s="4">
        <f t="shared" si="9"/>
        <v>0</v>
      </c>
      <c r="J80" s="4">
        <f t="shared" si="10"/>
        <v>0</v>
      </c>
      <c r="K80" s="2"/>
      <c r="L80" s="2"/>
    </row>
    <row r="81" spans="1:12" x14ac:dyDescent="0.25">
      <c r="A81" s="2">
        <v>19</v>
      </c>
      <c r="B81" s="2">
        <v>1</v>
      </c>
      <c r="C81" s="6" t="s">
        <v>50</v>
      </c>
      <c r="D81" s="2">
        <v>90</v>
      </c>
      <c r="E81" s="2">
        <v>1656</v>
      </c>
      <c r="F81" s="4">
        <v>0</v>
      </c>
      <c r="G81" s="4">
        <f t="shared" si="8"/>
        <v>0</v>
      </c>
      <c r="H81" s="2"/>
      <c r="I81" s="4">
        <f t="shared" si="9"/>
        <v>0</v>
      </c>
      <c r="J81" s="4">
        <f t="shared" si="10"/>
        <v>0</v>
      </c>
      <c r="K81" s="2"/>
      <c r="L81" s="2"/>
    </row>
    <row r="82" spans="1:12" x14ac:dyDescent="0.25">
      <c r="A82" s="2">
        <v>20</v>
      </c>
      <c r="B82" s="2">
        <v>1</v>
      </c>
      <c r="C82" s="6" t="s">
        <v>33</v>
      </c>
      <c r="D82" s="2">
        <v>75</v>
      </c>
      <c r="E82" s="2">
        <v>1296</v>
      </c>
      <c r="F82" s="4">
        <v>0</v>
      </c>
      <c r="G82" s="4">
        <f t="shared" si="8"/>
        <v>0</v>
      </c>
      <c r="H82" s="2"/>
      <c r="I82" s="4">
        <f t="shared" si="9"/>
        <v>0</v>
      </c>
      <c r="J82" s="4">
        <f t="shared" si="10"/>
        <v>0</v>
      </c>
      <c r="K82" s="2"/>
      <c r="L82" s="2"/>
    </row>
    <row r="83" spans="1:12" x14ac:dyDescent="0.25">
      <c r="A83" s="2">
        <v>21</v>
      </c>
      <c r="B83" s="2">
        <v>0</v>
      </c>
      <c r="C83" s="6" t="s">
        <v>33</v>
      </c>
      <c r="D83" s="2">
        <v>90</v>
      </c>
      <c r="E83" s="2">
        <v>360</v>
      </c>
      <c r="F83" s="4">
        <v>0</v>
      </c>
      <c r="G83" s="4">
        <f t="shared" si="8"/>
        <v>0</v>
      </c>
      <c r="H83" s="2"/>
      <c r="I83" s="4">
        <f t="shared" si="9"/>
        <v>0</v>
      </c>
      <c r="J83" s="4">
        <f t="shared" si="10"/>
        <v>0</v>
      </c>
      <c r="K83" s="2"/>
      <c r="L83" s="2"/>
    </row>
    <row r="84" spans="1:12" x14ac:dyDescent="0.25">
      <c r="A84" s="2">
        <v>22</v>
      </c>
      <c r="B84" s="2" t="s">
        <v>17</v>
      </c>
      <c r="C84" s="6" t="s">
        <v>25</v>
      </c>
      <c r="D84" s="2">
        <v>75</v>
      </c>
      <c r="E84" s="2">
        <v>36</v>
      </c>
      <c r="F84" s="4">
        <v>0</v>
      </c>
      <c r="G84" s="4">
        <f t="shared" si="8"/>
        <v>0</v>
      </c>
      <c r="H84" s="2"/>
      <c r="I84" s="4">
        <f t="shared" si="9"/>
        <v>0</v>
      </c>
      <c r="J84" s="4">
        <f t="shared" si="10"/>
        <v>0</v>
      </c>
      <c r="K84" s="2"/>
      <c r="L84" s="2"/>
    </row>
    <row r="85" spans="1:12" x14ac:dyDescent="0.25">
      <c r="A85" s="2">
        <v>23</v>
      </c>
      <c r="B85" s="2">
        <v>2</v>
      </c>
      <c r="C85" s="6" t="s">
        <v>51</v>
      </c>
      <c r="D85" s="2">
        <v>90</v>
      </c>
      <c r="E85" s="2">
        <v>1872</v>
      </c>
      <c r="F85" s="4">
        <v>0</v>
      </c>
      <c r="G85" s="4">
        <f t="shared" si="8"/>
        <v>0</v>
      </c>
      <c r="H85" s="2"/>
      <c r="I85" s="4">
        <f t="shared" si="9"/>
        <v>0</v>
      </c>
      <c r="J85" s="4">
        <f t="shared" si="10"/>
        <v>0</v>
      </c>
      <c r="K85" s="2"/>
      <c r="L85" s="2"/>
    </row>
    <row r="86" spans="1:12" x14ac:dyDescent="0.25">
      <c r="A86" s="2">
        <v>24</v>
      </c>
      <c r="B86" s="2">
        <v>1</v>
      </c>
      <c r="C86" s="6" t="s">
        <v>52</v>
      </c>
      <c r="D86" s="2">
        <v>75</v>
      </c>
      <c r="E86" s="2">
        <v>36</v>
      </c>
      <c r="F86" s="4">
        <v>0</v>
      </c>
      <c r="G86" s="4">
        <f t="shared" si="8"/>
        <v>0</v>
      </c>
      <c r="H86" s="2"/>
      <c r="I86" s="4">
        <f t="shared" si="9"/>
        <v>0</v>
      </c>
      <c r="J86" s="4">
        <f t="shared" si="10"/>
        <v>0</v>
      </c>
      <c r="K86" s="2"/>
      <c r="L86" s="2"/>
    </row>
    <row r="87" spans="1:12" x14ac:dyDescent="0.25">
      <c r="A87" s="9">
        <v>25</v>
      </c>
      <c r="B87" s="2" t="s">
        <v>17</v>
      </c>
      <c r="C87" s="6" t="s">
        <v>18</v>
      </c>
      <c r="D87" s="2">
        <v>75</v>
      </c>
      <c r="E87" s="2">
        <v>36</v>
      </c>
      <c r="F87" s="4">
        <v>0</v>
      </c>
      <c r="G87" s="4">
        <f t="shared" si="8"/>
        <v>0</v>
      </c>
      <c r="H87" s="2"/>
      <c r="I87" s="4">
        <f t="shared" si="9"/>
        <v>0</v>
      </c>
      <c r="J87" s="4">
        <f t="shared" si="10"/>
        <v>0</v>
      </c>
      <c r="K87" s="2"/>
      <c r="L87" s="2"/>
    </row>
    <row r="88" spans="1:12" x14ac:dyDescent="0.25">
      <c r="A88" s="68" t="s">
        <v>29</v>
      </c>
      <c r="B88" s="69"/>
      <c r="C88" s="69"/>
      <c r="D88" s="69"/>
      <c r="E88" s="69"/>
      <c r="F88" s="70"/>
      <c r="G88" s="15">
        <f>SUM(G63:G87)</f>
        <v>0</v>
      </c>
      <c r="H88" s="17"/>
      <c r="I88" s="15">
        <f>SUM(I63:I87)</f>
        <v>0</v>
      </c>
      <c r="J88" s="15">
        <f t="shared" si="10"/>
        <v>0</v>
      </c>
      <c r="K88" s="16"/>
      <c r="L88" s="16"/>
    </row>
    <row r="89" spans="1:12" x14ac:dyDescent="0.25">
      <c r="A89" s="22"/>
      <c r="B89" s="22"/>
      <c r="C89" s="22"/>
      <c r="D89" s="22"/>
      <c r="E89" s="22"/>
      <c r="F89" s="22"/>
      <c r="G89" s="23"/>
      <c r="H89" s="24"/>
      <c r="I89" s="23"/>
      <c r="J89" s="23"/>
      <c r="K89" s="24"/>
      <c r="L89" s="24"/>
    </row>
    <row r="90" spans="1:12" x14ac:dyDescent="0.25">
      <c r="A90" s="72" t="s">
        <v>53</v>
      </c>
      <c r="B90" s="72"/>
      <c r="C90" s="72"/>
      <c r="D90" s="72"/>
      <c r="E90" s="72"/>
      <c r="F90" s="72"/>
      <c r="G90" s="72"/>
      <c r="H90" s="72"/>
      <c r="I90" s="72"/>
      <c r="J90" s="72"/>
      <c r="K90" s="72"/>
      <c r="L90" s="72"/>
    </row>
    <row r="91" spans="1:12" x14ac:dyDescent="0.25">
      <c r="A91" s="56" t="s">
        <v>2</v>
      </c>
      <c r="B91" s="56" t="s">
        <v>3</v>
      </c>
      <c r="C91" s="64" t="s">
        <v>4</v>
      </c>
      <c r="D91" s="56" t="s">
        <v>5</v>
      </c>
      <c r="E91" s="64" t="s">
        <v>16</v>
      </c>
      <c r="F91" s="64" t="s">
        <v>6</v>
      </c>
      <c r="G91" s="64" t="s">
        <v>7</v>
      </c>
      <c r="H91" s="66" t="s">
        <v>8</v>
      </c>
      <c r="I91" s="67"/>
      <c r="J91" s="64" t="s">
        <v>11</v>
      </c>
      <c r="K91" s="64" t="s">
        <v>41</v>
      </c>
      <c r="L91" s="64" t="s">
        <v>14</v>
      </c>
    </row>
    <row r="92" spans="1:12" ht="25.5" x14ac:dyDescent="0.25">
      <c r="A92" s="57"/>
      <c r="B92" s="57"/>
      <c r="C92" s="65"/>
      <c r="D92" s="57"/>
      <c r="E92" s="65"/>
      <c r="F92" s="65"/>
      <c r="G92" s="65"/>
      <c r="H92" s="2" t="s">
        <v>9</v>
      </c>
      <c r="I92" s="5" t="s">
        <v>10</v>
      </c>
      <c r="J92" s="65"/>
      <c r="K92" s="65"/>
      <c r="L92" s="65"/>
    </row>
    <row r="93" spans="1:12" ht="29.25" customHeight="1" x14ac:dyDescent="0.25">
      <c r="A93" s="81" t="s">
        <v>62</v>
      </c>
      <c r="B93" s="81"/>
      <c r="C93" s="81"/>
      <c r="D93" s="81"/>
      <c r="E93" s="81"/>
      <c r="F93" s="81"/>
      <c r="G93" s="81"/>
      <c r="H93" s="81"/>
      <c r="I93" s="81"/>
      <c r="J93" s="81"/>
      <c r="K93" s="81"/>
      <c r="L93" s="81"/>
    </row>
    <row r="94" spans="1:12" x14ac:dyDescent="0.25">
      <c r="A94" s="2">
        <v>1</v>
      </c>
      <c r="B94" s="2" t="s">
        <v>17</v>
      </c>
      <c r="C94" s="3" t="s">
        <v>18</v>
      </c>
      <c r="D94" s="2">
        <v>70</v>
      </c>
      <c r="E94" s="2">
        <v>36</v>
      </c>
      <c r="F94" s="4">
        <v>0</v>
      </c>
      <c r="G94" s="4">
        <f>E94*F94</f>
        <v>0</v>
      </c>
      <c r="H94" s="2"/>
      <c r="I94" s="4">
        <f t="shared" ref="I94:I103" si="11">ROUND(IF(H94="zw",G94*0,G94*H94/100),2)</f>
        <v>0</v>
      </c>
      <c r="J94" s="4">
        <f t="shared" ref="J94:J103" si="12">ROUND(G94+I94,2)</f>
        <v>0</v>
      </c>
      <c r="K94" s="2"/>
      <c r="L94" s="2"/>
    </row>
    <row r="95" spans="1:12" x14ac:dyDescent="0.25">
      <c r="A95" s="2">
        <v>2</v>
      </c>
      <c r="B95" s="2" t="s">
        <v>19</v>
      </c>
      <c r="C95" s="3" t="s">
        <v>18</v>
      </c>
      <c r="D95" s="2">
        <v>70</v>
      </c>
      <c r="E95" s="2">
        <v>72</v>
      </c>
      <c r="F95" s="4">
        <v>0</v>
      </c>
      <c r="G95" s="4">
        <f t="shared" ref="G95:G103" si="13">E95*F95</f>
        <v>0</v>
      </c>
      <c r="H95" s="2"/>
      <c r="I95" s="4">
        <f t="shared" si="11"/>
        <v>0</v>
      </c>
      <c r="J95" s="4">
        <f t="shared" si="12"/>
        <v>0</v>
      </c>
      <c r="K95" s="2"/>
      <c r="L95" s="2"/>
    </row>
    <row r="96" spans="1:12" x14ac:dyDescent="0.25">
      <c r="A96" s="2">
        <v>3</v>
      </c>
      <c r="B96" s="2">
        <v>0</v>
      </c>
      <c r="C96" s="3" t="s">
        <v>27</v>
      </c>
      <c r="D96" s="2">
        <v>70</v>
      </c>
      <c r="E96" s="2">
        <v>72</v>
      </c>
      <c r="F96" s="4">
        <v>0</v>
      </c>
      <c r="G96" s="4">
        <f t="shared" si="13"/>
        <v>0</v>
      </c>
      <c r="H96" s="2"/>
      <c r="I96" s="4">
        <f t="shared" si="11"/>
        <v>0</v>
      </c>
      <c r="J96" s="4">
        <f t="shared" si="12"/>
        <v>0</v>
      </c>
      <c r="K96" s="2"/>
      <c r="L96" s="2"/>
    </row>
    <row r="97" spans="1:12" x14ac:dyDescent="0.25">
      <c r="A97" s="2">
        <v>4</v>
      </c>
      <c r="B97" s="2">
        <v>1</v>
      </c>
      <c r="C97" s="3" t="s">
        <v>51</v>
      </c>
      <c r="D97" s="2">
        <v>70</v>
      </c>
      <c r="E97" s="2">
        <v>72</v>
      </c>
      <c r="F97" s="4">
        <v>0</v>
      </c>
      <c r="G97" s="4">
        <f t="shared" si="13"/>
        <v>0</v>
      </c>
      <c r="H97" s="2"/>
      <c r="I97" s="4">
        <f t="shared" si="11"/>
        <v>0</v>
      </c>
      <c r="J97" s="4">
        <f t="shared" si="12"/>
        <v>0</v>
      </c>
      <c r="K97" s="2"/>
      <c r="L97" s="2"/>
    </row>
    <row r="98" spans="1:12" x14ac:dyDescent="0.25">
      <c r="A98" s="2">
        <v>5</v>
      </c>
      <c r="B98" s="2" t="s">
        <v>17</v>
      </c>
      <c r="C98" s="3" t="s">
        <v>54</v>
      </c>
      <c r="D98" s="2">
        <v>70</v>
      </c>
      <c r="E98" s="2">
        <v>36</v>
      </c>
      <c r="F98" s="4">
        <v>0</v>
      </c>
      <c r="G98" s="4">
        <f t="shared" si="13"/>
        <v>0</v>
      </c>
      <c r="H98" s="2"/>
      <c r="I98" s="4">
        <f t="shared" si="11"/>
        <v>0</v>
      </c>
      <c r="J98" s="4">
        <f t="shared" si="12"/>
        <v>0</v>
      </c>
      <c r="K98" s="2"/>
      <c r="L98" s="2"/>
    </row>
    <row r="99" spans="1:12" x14ac:dyDescent="0.25">
      <c r="A99" s="2">
        <v>6</v>
      </c>
      <c r="B99" s="2" t="s">
        <v>12</v>
      </c>
      <c r="C99" s="3" t="s">
        <v>54</v>
      </c>
      <c r="D99" s="2" t="s">
        <v>55</v>
      </c>
      <c r="E99" s="2">
        <v>36</v>
      </c>
      <c r="F99" s="4">
        <v>0</v>
      </c>
      <c r="G99" s="4">
        <f t="shared" si="13"/>
        <v>0</v>
      </c>
      <c r="H99" s="2"/>
      <c r="I99" s="4">
        <f t="shared" si="11"/>
        <v>0</v>
      </c>
      <c r="J99" s="4">
        <f t="shared" si="12"/>
        <v>0</v>
      </c>
      <c r="K99" s="2"/>
      <c r="L99" s="2"/>
    </row>
    <row r="100" spans="1:12" x14ac:dyDescent="0.25">
      <c r="A100" s="2">
        <v>7</v>
      </c>
      <c r="B100" s="2" t="s">
        <v>19</v>
      </c>
      <c r="C100" s="3" t="s">
        <v>56</v>
      </c>
      <c r="D100" s="2">
        <v>70</v>
      </c>
      <c r="E100" s="2">
        <v>36</v>
      </c>
      <c r="F100" s="4">
        <v>0</v>
      </c>
      <c r="G100" s="4">
        <f t="shared" si="13"/>
        <v>0</v>
      </c>
      <c r="H100" s="2"/>
      <c r="I100" s="4">
        <f t="shared" si="11"/>
        <v>0</v>
      </c>
      <c r="J100" s="4">
        <f t="shared" si="12"/>
        <v>0</v>
      </c>
      <c r="K100" s="2"/>
      <c r="L100" s="2"/>
    </row>
    <row r="101" spans="1:12" x14ac:dyDescent="0.25">
      <c r="A101" s="2">
        <v>8</v>
      </c>
      <c r="B101" s="2" t="s">
        <v>19</v>
      </c>
      <c r="C101" s="3" t="s">
        <v>27</v>
      </c>
      <c r="D101" s="2">
        <v>70</v>
      </c>
      <c r="E101" s="2">
        <v>180</v>
      </c>
      <c r="F101" s="4">
        <v>0</v>
      </c>
      <c r="G101" s="4">
        <f t="shared" si="13"/>
        <v>0</v>
      </c>
      <c r="H101" s="2"/>
      <c r="I101" s="4">
        <f t="shared" si="11"/>
        <v>0</v>
      </c>
      <c r="J101" s="4">
        <f t="shared" si="12"/>
        <v>0</v>
      </c>
      <c r="K101" s="2"/>
      <c r="L101" s="2"/>
    </row>
    <row r="102" spans="1:12" ht="25.5" x14ac:dyDescent="0.25">
      <c r="A102" s="2">
        <v>9</v>
      </c>
      <c r="B102" s="2">
        <v>0</v>
      </c>
      <c r="C102" s="6" t="s">
        <v>57</v>
      </c>
      <c r="D102" s="2">
        <v>70</v>
      </c>
      <c r="E102" s="2">
        <v>72</v>
      </c>
      <c r="F102" s="4">
        <v>0</v>
      </c>
      <c r="G102" s="4">
        <f t="shared" si="13"/>
        <v>0</v>
      </c>
      <c r="H102" s="2"/>
      <c r="I102" s="4">
        <f t="shared" si="11"/>
        <v>0</v>
      </c>
      <c r="J102" s="4">
        <f t="shared" si="12"/>
        <v>0</v>
      </c>
      <c r="K102" s="2"/>
      <c r="L102" s="2"/>
    </row>
    <row r="103" spans="1:12" ht="25.5" x14ac:dyDescent="0.25">
      <c r="A103" s="2">
        <v>10</v>
      </c>
      <c r="B103" s="2">
        <v>1</v>
      </c>
      <c r="C103" s="6" t="s">
        <v>57</v>
      </c>
      <c r="D103" s="2">
        <v>70</v>
      </c>
      <c r="E103" s="2">
        <v>72</v>
      </c>
      <c r="F103" s="4">
        <v>0</v>
      </c>
      <c r="G103" s="4">
        <f t="shared" si="13"/>
        <v>0</v>
      </c>
      <c r="H103" s="2"/>
      <c r="I103" s="4">
        <f t="shared" si="11"/>
        <v>0</v>
      </c>
      <c r="J103" s="4">
        <f t="shared" si="12"/>
        <v>0</v>
      </c>
      <c r="K103" s="2"/>
      <c r="L103" s="2"/>
    </row>
    <row r="104" spans="1:12" x14ac:dyDescent="0.25">
      <c r="A104" s="77" t="s">
        <v>58</v>
      </c>
      <c r="B104" s="77"/>
      <c r="C104" s="77"/>
      <c r="D104" s="77"/>
      <c r="E104" s="77"/>
      <c r="F104" s="77"/>
      <c r="G104" s="77"/>
      <c r="H104" s="77"/>
      <c r="I104" s="77"/>
      <c r="J104" s="77"/>
      <c r="K104" s="77"/>
      <c r="L104" s="77"/>
    </row>
    <row r="105" spans="1:12" x14ac:dyDescent="0.25">
      <c r="A105" s="2">
        <v>11</v>
      </c>
      <c r="B105" s="2">
        <v>1</v>
      </c>
      <c r="C105" s="7" t="s">
        <v>59</v>
      </c>
      <c r="D105" s="2" t="s">
        <v>60</v>
      </c>
      <c r="E105" s="2">
        <v>144</v>
      </c>
      <c r="F105" s="4">
        <v>0</v>
      </c>
      <c r="G105" s="4">
        <f>E105*F105</f>
        <v>0</v>
      </c>
      <c r="H105" s="2"/>
      <c r="I105" s="4">
        <f t="shared" ref="I105:I106" si="14">ROUND(IF(H105="zw",G105*0,G105*H105/100),2)</f>
        <v>0</v>
      </c>
      <c r="J105" s="4">
        <f t="shared" ref="J105:J107" si="15">ROUND(G105+I105,2)</f>
        <v>0</v>
      </c>
      <c r="K105" s="2"/>
      <c r="L105" s="2"/>
    </row>
    <row r="106" spans="1:12" x14ac:dyDescent="0.25">
      <c r="A106" s="2">
        <v>12</v>
      </c>
      <c r="B106" s="2">
        <v>0</v>
      </c>
      <c r="C106" s="3" t="s">
        <v>59</v>
      </c>
      <c r="D106" s="2" t="s">
        <v>60</v>
      </c>
      <c r="E106" s="2">
        <v>144</v>
      </c>
      <c r="F106" s="4">
        <v>0</v>
      </c>
      <c r="G106" s="4">
        <f>E106*F106</f>
        <v>0</v>
      </c>
      <c r="H106" s="2"/>
      <c r="I106" s="4">
        <f t="shared" si="14"/>
        <v>0</v>
      </c>
      <c r="J106" s="4">
        <f t="shared" si="15"/>
        <v>0</v>
      </c>
      <c r="K106" s="2"/>
      <c r="L106" s="2"/>
    </row>
    <row r="107" spans="1:12" x14ac:dyDescent="0.25">
      <c r="A107" s="78" t="s">
        <v>29</v>
      </c>
      <c r="B107" s="79"/>
      <c r="C107" s="79"/>
      <c r="D107" s="79"/>
      <c r="E107" s="79"/>
      <c r="F107" s="80"/>
      <c r="G107" s="15">
        <f>SUM(G94:G103,G105:G106)</f>
        <v>0</v>
      </c>
      <c r="H107" s="17"/>
      <c r="I107" s="15">
        <f>SUM(I94:I103,I105:I106)</f>
        <v>0</v>
      </c>
      <c r="J107" s="15">
        <f t="shared" si="15"/>
        <v>0</v>
      </c>
      <c r="K107" s="19"/>
      <c r="L107" s="27"/>
    </row>
    <row r="121" spans="1:12" x14ac:dyDescent="0.25">
      <c r="A121" s="72" t="s">
        <v>61</v>
      </c>
      <c r="B121" s="72"/>
      <c r="C121" s="72"/>
      <c r="D121" s="72"/>
      <c r="E121" s="72"/>
      <c r="F121" s="72"/>
      <c r="G121" s="72"/>
      <c r="H121" s="72"/>
      <c r="I121" s="72"/>
      <c r="J121" s="72"/>
      <c r="K121" s="72"/>
      <c r="L121" s="72"/>
    </row>
    <row r="122" spans="1:12" x14ac:dyDescent="0.25">
      <c r="A122" s="56" t="s">
        <v>2</v>
      </c>
      <c r="B122" s="58" t="s">
        <v>66</v>
      </c>
      <c r="C122" s="60"/>
      <c r="D122" s="58" t="s">
        <v>67</v>
      </c>
      <c r="E122" s="60"/>
      <c r="F122" s="64" t="s">
        <v>65</v>
      </c>
      <c r="G122" s="64" t="s">
        <v>7</v>
      </c>
      <c r="H122" s="66" t="s">
        <v>8</v>
      </c>
      <c r="I122" s="67"/>
      <c r="J122" s="64" t="s">
        <v>11</v>
      </c>
      <c r="K122" s="64" t="s">
        <v>41</v>
      </c>
      <c r="L122" s="64" t="s">
        <v>14</v>
      </c>
    </row>
    <row r="123" spans="1:12" ht="25.5" x14ac:dyDescent="0.25">
      <c r="A123" s="57"/>
      <c r="B123" s="61"/>
      <c r="C123" s="63"/>
      <c r="D123" s="61"/>
      <c r="E123" s="63"/>
      <c r="F123" s="65"/>
      <c r="G123" s="65"/>
      <c r="H123" s="2" t="s">
        <v>9</v>
      </c>
      <c r="I123" s="5" t="s">
        <v>10</v>
      </c>
      <c r="J123" s="65"/>
      <c r="K123" s="65"/>
      <c r="L123" s="65"/>
    </row>
    <row r="124" spans="1:12" ht="73.5" customHeight="1" x14ac:dyDescent="0.25">
      <c r="A124" s="76" t="s">
        <v>68</v>
      </c>
      <c r="B124" s="76"/>
      <c r="C124" s="76"/>
      <c r="D124" s="76"/>
      <c r="E124" s="76"/>
      <c r="F124" s="76"/>
      <c r="G124" s="76"/>
      <c r="H124" s="76"/>
      <c r="I124" s="76"/>
      <c r="J124" s="76"/>
      <c r="K124" s="76"/>
      <c r="L124" s="76"/>
    </row>
    <row r="125" spans="1:12" x14ac:dyDescent="0.25">
      <c r="A125" s="2">
        <v>1</v>
      </c>
      <c r="B125" s="66" t="s">
        <v>79</v>
      </c>
      <c r="C125" s="67"/>
      <c r="D125" s="66">
        <v>2</v>
      </c>
      <c r="E125" s="67"/>
      <c r="F125" s="4">
        <v>0</v>
      </c>
      <c r="G125" s="4">
        <f>D125*F125</f>
        <v>0</v>
      </c>
      <c r="H125" s="2"/>
      <c r="I125" s="4">
        <f t="shared" ref="I125:I127" si="16">ROUND(IF(H125="zw",G125*0,G125*H125/100),2)</f>
        <v>0</v>
      </c>
      <c r="J125" s="4">
        <f t="shared" ref="J125:J127" si="17">ROUND(G125+I125,2)</f>
        <v>0</v>
      </c>
      <c r="K125" s="2"/>
      <c r="L125" s="2"/>
    </row>
    <row r="126" spans="1:12" x14ac:dyDescent="0.25">
      <c r="A126" s="2">
        <v>2</v>
      </c>
      <c r="B126" s="66" t="s">
        <v>80</v>
      </c>
      <c r="C126" s="67"/>
      <c r="D126" s="66">
        <v>2</v>
      </c>
      <c r="E126" s="67"/>
      <c r="F126" s="4">
        <v>0</v>
      </c>
      <c r="G126" s="4">
        <f t="shared" ref="G126:G141" si="18">D126*F126</f>
        <v>0</v>
      </c>
      <c r="H126" s="2"/>
      <c r="I126" s="4">
        <f t="shared" si="16"/>
        <v>0</v>
      </c>
      <c r="J126" s="4">
        <f t="shared" si="17"/>
        <v>0</v>
      </c>
      <c r="K126" s="2"/>
      <c r="L126" s="2"/>
    </row>
    <row r="127" spans="1:12" x14ac:dyDescent="0.25">
      <c r="A127" s="2">
        <v>3</v>
      </c>
      <c r="B127" s="66" t="s">
        <v>81</v>
      </c>
      <c r="C127" s="67"/>
      <c r="D127" s="66">
        <v>2</v>
      </c>
      <c r="E127" s="67"/>
      <c r="F127" s="4">
        <v>0</v>
      </c>
      <c r="G127" s="4">
        <f t="shared" si="18"/>
        <v>0</v>
      </c>
      <c r="H127" s="2"/>
      <c r="I127" s="4">
        <f t="shared" si="16"/>
        <v>0</v>
      </c>
      <c r="J127" s="4">
        <f t="shared" si="17"/>
        <v>0</v>
      </c>
      <c r="K127" s="2"/>
      <c r="L127" s="2"/>
    </row>
    <row r="128" spans="1:12" x14ac:dyDescent="0.25">
      <c r="A128" s="46" t="s">
        <v>69</v>
      </c>
      <c r="B128" s="46"/>
      <c r="C128" s="46"/>
      <c r="D128" s="46"/>
      <c r="E128" s="46"/>
      <c r="F128" s="46"/>
      <c r="G128" s="46"/>
      <c r="H128" s="46"/>
      <c r="I128" s="46"/>
      <c r="J128" s="46"/>
      <c r="K128" s="46"/>
      <c r="L128" s="46"/>
    </row>
    <row r="129" spans="1:12" x14ac:dyDescent="0.25">
      <c r="A129" s="2">
        <v>4</v>
      </c>
      <c r="B129" s="66" t="s">
        <v>82</v>
      </c>
      <c r="C129" s="67"/>
      <c r="D129" s="66">
        <v>5</v>
      </c>
      <c r="E129" s="67"/>
      <c r="F129" s="4">
        <v>0</v>
      </c>
      <c r="G129" s="4">
        <f t="shared" si="18"/>
        <v>0</v>
      </c>
      <c r="H129" s="2"/>
      <c r="I129" s="4">
        <f t="shared" ref="I129:I132" si="19">ROUND(IF(H129="zw",G129*0,G129*H129/100),2)</f>
        <v>0</v>
      </c>
      <c r="J129" s="4">
        <f t="shared" ref="J129:J132" si="20">ROUND(G129+I129,2)</f>
        <v>0</v>
      </c>
      <c r="K129" s="2"/>
      <c r="L129" s="2"/>
    </row>
    <row r="130" spans="1:12" x14ac:dyDescent="0.25">
      <c r="A130" s="2">
        <v>5</v>
      </c>
      <c r="B130" s="66" t="s">
        <v>83</v>
      </c>
      <c r="C130" s="67"/>
      <c r="D130" s="66">
        <v>10</v>
      </c>
      <c r="E130" s="67"/>
      <c r="F130" s="4">
        <v>0</v>
      </c>
      <c r="G130" s="4">
        <f t="shared" si="18"/>
        <v>0</v>
      </c>
      <c r="H130" s="2"/>
      <c r="I130" s="4">
        <f t="shared" si="19"/>
        <v>0</v>
      </c>
      <c r="J130" s="4">
        <f t="shared" si="20"/>
        <v>0</v>
      </c>
      <c r="K130" s="2"/>
      <c r="L130" s="2"/>
    </row>
    <row r="131" spans="1:12" x14ac:dyDescent="0.25">
      <c r="A131" s="2">
        <v>6</v>
      </c>
      <c r="B131" s="66" t="s">
        <v>78</v>
      </c>
      <c r="C131" s="67"/>
      <c r="D131" s="66">
        <v>5</v>
      </c>
      <c r="E131" s="67"/>
      <c r="F131" s="4">
        <v>0</v>
      </c>
      <c r="G131" s="4">
        <f t="shared" si="18"/>
        <v>0</v>
      </c>
      <c r="H131" s="2"/>
      <c r="I131" s="4">
        <f t="shared" si="19"/>
        <v>0</v>
      </c>
      <c r="J131" s="4">
        <f t="shared" si="20"/>
        <v>0</v>
      </c>
      <c r="K131" s="2"/>
      <c r="L131" s="2"/>
    </row>
    <row r="132" spans="1:12" x14ac:dyDescent="0.25">
      <c r="A132" s="2">
        <v>7</v>
      </c>
      <c r="B132" s="66" t="s">
        <v>84</v>
      </c>
      <c r="C132" s="67"/>
      <c r="D132" s="66">
        <v>1</v>
      </c>
      <c r="E132" s="67"/>
      <c r="F132" s="4">
        <v>0</v>
      </c>
      <c r="G132" s="4">
        <f t="shared" si="18"/>
        <v>0</v>
      </c>
      <c r="H132" s="2"/>
      <c r="I132" s="4">
        <f t="shared" si="19"/>
        <v>0</v>
      </c>
      <c r="J132" s="4">
        <f t="shared" si="20"/>
        <v>0</v>
      </c>
      <c r="K132" s="2"/>
      <c r="L132" s="2"/>
    </row>
    <row r="133" spans="1:12" ht="43.5" customHeight="1" x14ac:dyDescent="0.25">
      <c r="A133" s="46" t="s">
        <v>70</v>
      </c>
      <c r="B133" s="46"/>
      <c r="C133" s="46"/>
      <c r="D133" s="46"/>
      <c r="E133" s="46"/>
      <c r="F133" s="46"/>
      <c r="G133" s="46"/>
      <c r="H133" s="46"/>
      <c r="I133" s="46"/>
      <c r="J133" s="46"/>
      <c r="K133" s="46"/>
      <c r="L133" s="46"/>
    </row>
    <row r="134" spans="1:12" x14ac:dyDescent="0.25">
      <c r="A134" s="2">
        <v>8</v>
      </c>
      <c r="B134" s="66" t="s">
        <v>85</v>
      </c>
      <c r="C134" s="67"/>
      <c r="D134" s="66">
        <v>5</v>
      </c>
      <c r="E134" s="67"/>
      <c r="F134" s="4">
        <v>0</v>
      </c>
      <c r="G134" s="4">
        <f t="shared" si="18"/>
        <v>0</v>
      </c>
      <c r="H134" s="2"/>
      <c r="I134" s="4">
        <f t="shared" ref="I134:I135" si="21">ROUND(IF(H134="zw",G134*0,G134*H134/100),2)</f>
        <v>0</v>
      </c>
      <c r="J134" s="4">
        <f t="shared" ref="J134:J135" si="22">ROUND(G134+I134,2)</f>
        <v>0</v>
      </c>
      <c r="K134" s="2"/>
      <c r="L134" s="2"/>
    </row>
    <row r="135" spans="1:12" x14ac:dyDescent="0.25">
      <c r="A135" s="2">
        <v>9</v>
      </c>
      <c r="B135" s="66" t="s">
        <v>86</v>
      </c>
      <c r="C135" s="67"/>
      <c r="D135" s="66">
        <v>5</v>
      </c>
      <c r="E135" s="67"/>
      <c r="F135" s="4">
        <v>0</v>
      </c>
      <c r="G135" s="4">
        <f t="shared" si="18"/>
        <v>0</v>
      </c>
      <c r="H135" s="2"/>
      <c r="I135" s="4">
        <f t="shared" si="21"/>
        <v>0</v>
      </c>
      <c r="J135" s="4">
        <f t="shared" si="22"/>
        <v>0</v>
      </c>
      <c r="K135" s="2"/>
      <c r="L135" s="2"/>
    </row>
    <row r="136" spans="1:12" ht="30" customHeight="1" x14ac:dyDescent="0.25">
      <c r="A136" s="46" t="s">
        <v>71</v>
      </c>
      <c r="B136" s="46"/>
      <c r="C136" s="46"/>
      <c r="D136" s="46"/>
      <c r="E136" s="46"/>
      <c r="F136" s="46"/>
      <c r="G136" s="46"/>
      <c r="H136" s="46"/>
      <c r="I136" s="46"/>
      <c r="J136" s="46"/>
      <c r="K136" s="46"/>
      <c r="L136" s="46"/>
    </row>
    <row r="137" spans="1:12" x14ac:dyDescent="0.25">
      <c r="A137" s="2">
        <v>10</v>
      </c>
      <c r="B137" s="66" t="s">
        <v>87</v>
      </c>
      <c r="C137" s="67"/>
      <c r="D137" s="66">
        <v>36</v>
      </c>
      <c r="E137" s="67"/>
      <c r="F137" s="4">
        <v>0</v>
      </c>
      <c r="G137" s="4">
        <f t="shared" si="18"/>
        <v>0</v>
      </c>
      <c r="H137" s="2"/>
      <c r="I137" s="4">
        <f t="shared" ref="I137" si="23">ROUND(IF(H137="zw",G137*0,G137*H137/100),2)</f>
        <v>0</v>
      </c>
      <c r="J137" s="4">
        <f t="shared" ref="J137" si="24">ROUND(G137+I137,2)</f>
        <v>0</v>
      </c>
      <c r="K137" s="2"/>
      <c r="L137" s="2"/>
    </row>
    <row r="138" spans="1:12" ht="74.25" customHeight="1" x14ac:dyDescent="0.25">
      <c r="A138" s="46" t="s">
        <v>72</v>
      </c>
      <c r="B138" s="46"/>
      <c r="C138" s="46"/>
      <c r="D138" s="46"/>
      <c r="E138" s="46"/>
      <c r="F138" s="46"/>
      <c r="G138" s="46"/>
      <c r="H138" s="46"/>
      <c r="I138" s="46"/>
      <c r="J138" s="46"/>
      <c r="K138" s="46"/>
      <c r="L138" s="46"/>
    </row>
    <row r="139" spans="1:12" x14ac:dyDescent="0.25">
      <c r="A139" s="2">
        <v>11</v>
      </c>
      <c r="B139" s="66" t="s">
        <v>73</v>
      </c>
      <c r="C139" s="67"/>
      <c r="D139" s="66">
        <v>90</v>
      </c>
      <c r="E139" s="67"/>
      <c r="F139" s="4">
        <v>0</v>
      </c>
      <c r="G139" s="4">
        <f t="shared" si="18"/>
        <v>0</v>
      </c>
      <c r="H139" s="2"/>
      <c r="I139" s="4">
        <f t="shared" ref="I139" si="25">ROUND(IF(H139="zw",G139*0,G139*H139/100),2)</f>
        <v>0</v>
      </c>
      <c r="J139" s="4">
        <f t="shared" ref="J139" si="26">ROUND(G139+I139,2)</f>
        <v>0</v>
      </c>
      <c r="K139" s="2"/>
      <c r="L139" s="2"/>
    </row>
    <row r="140" spans="1:12" ht="27" customHeight="1" x14ac:dyDescent="0.25">
      <c r="A140" s="46" t="s">
        <v>74</v>
      </c>
      <c r="B140" s="46"/>
      <c r="C140" s="46"/>
      <c r="D140" s="46"/>
      <c r="E140" s="46"/>
      <c r="F140" s="46"/>
      <c r="G140" s="46"/>
      <c r="H140" s="46"/>
      <c r="I140" s="46"/>
      <c r="J140" s="46"/>
      <c r="K140" s="46"/>
      <c r="L140" s="46"/>
    </row>
    <row r="141" spans="1:12" x14ac:dyDescent="0.25">
      <c r="A141" s="2">
        <v>12</v>
      </c>
      <c r="B141" s="66" t="s">
        <v>87</v>
      </c>
      <c r="C141" s="67"/>
      <c r="D141" s="66">
        <v>24</v>
      </c>
      <c r="E141" s="67"/>
      <c r="F141" s="4">
        <v>0</v>
      </c>
      <c r="G141" s="4">
        <f t="shared" si="18"/>
        <v>0</v>
      </c>
      <c r="H141" s="2"/>
      <c r="I141" s="4">
        <f t="shared" ref="I141" si="27">ROUND(IF(H141="zw",G141*0,G141*H141/100),2)</f>
        <v>0</v>
      </c>
      <c r="J141" s="4">
        <f t="shared" ref="J141:J142" si="28">ROUND(G141+I141,2)</f>
        <v>0</v>
      </c>
      <c r="K141" s="2"/>
      <c r="L141" s="2"/>
    </row>
    <row r="142" spans="1:12" x14ac:dyDescent="0.25">
      <c r="A142" s="47" t="s">
        <v>29</v>
      </c>
      <c r="B142" s="48"/>
      <c r="C142" s="48"/>
      <c r="D142" s="48"/>
      <c r="E142" s="48"/>
      <c r="F142" s="49"/>
      <c r="G142" s="15">
        <f>SUM(G125:G127,G129:G132,G134:G135,G137,G139,G141)</f>
        <v>0</v>
      </c>
      <c r="H142" s="13"/>
      <c r="I142" s="15">
        <f>SUM(I125:I127,I129:I132,I134:I135,I137,I139,I141)</f>
        <v>0</v>
      </c>
      <c r="J142" s="15">
        <f t="shared" si="28"/>
        <v>0</v>
      </c>
      <c r="K142" s="14"/>
      <c r="L142" s="25"/>
    </row>
    <row r="143" spans="1:12" ht="132" customHeight="1" x14ac:dyDescent="0.25">
      <c r="A143" s="75" t="s">
        <v>192</v>
      </c>
      <c r="B143" s="75"/>
      <c r="C143" s="75"/>
      <c r="D143" s="75"/>
      <c r="E143" s="75"/>
      <c r="F143" s="75"/>
      <c r="G143" s="75"/>
      <c r="H143" s="75"/>
      <c r="I143" s="75"/>
      <c r="J143" s="75"/>
      <c r="K143" s="75"/>
      <c r="L143" s="75"/>
    </row>
    <row r="144" spans="1:12" x14ac:dyDescent="0.25">
      <c r="A144" s="56" t="s">
        <v>2</v>
      </c>
      <c r="B144" s="58" t="s">
        <v>75</v>
      </c>
      <c r="C144" s="60"/>
      <c r="D144" s="58" t="s">
        <v>67</v>
      </c>
      <c r="E144" s="60"/>
      <c r="F144" s="64" t="s">
        <v>65</v>
      </c>
      <c r="G144" s="64" t="s">
        <v>7</v>
      </c>
      <c r="H144" s="66" t="s">
        <v>8</v>
      </c>
      <c r="I144" s="67"/>
      <c r="J144" s="64" t="s">
        <v>11</v>
      </c>
      <c r="K144" s="64" t="s">
        <v>41</v>
      </c>
      <c r="L144" s="64" t="s">
        <v>14</v>
      </c>
    </row>
    <row r="145" spans="1:12" ht="25.5" x14ac:dyDescent="0.25">
      <c r="A145" s="57"/>
      <c r="B145" s="61"/>
      <c r="C145" s="63"/>
      <c r="D145" s="61"/>
      <c r="E145" s="63"/>
      <c r="F145" s="65"/>
      <c r="G145" s="65"/>
      <c r="H145" s="2" t="s">
        <v>9</v>
      </c>
      <c r="I145" s="5" t="s">
        <v>10</v>
      </c>
      <c r="J145" s="65"/>
      <c r="K145" s="65"/>
      <c r="L145" s="65"/>
    </row>
    <row r="146" spans="1:12" x14ac:dyDescent="0.25">
      <c r="A146" s="2">
        <v>1</v>
      </c>
      <c r="B146" s="73" t="s">
        <v>88</v>
      </c>
      <c r="C146" s="74"/>
      <c r="D146" s="66">
        <v>100</v>
      </c>
      <c r="E146" s="67"/>
      <c r="F146" s="4">
        <v>0</v>
      </c>
      <c r="G146" s="4">
        <f>D146*F146</f>
        <v>0</v>
      </c>
      <c r="H146" s="2"/>
      <c r="I146" s="4">
        <f t="shared" ref="I146:I148" si="29">ROUND(IF(H146="zw",G146*0,G146*H146/100),2)</f>
        <v>0</v>
      </c>
      <c r="J146" s="4">
        <f t="shared" ref="J146:J149" si="30">ROUND(G146+I146,2)</f>
        <v>0</v>
      </c>
      <c r="K146" s="2"/>
      <c r="L146" s="2"/>
    </row>
    <row r="147" spans="1:12" x14ac:dyDescent="0.25">
      <c r="A147" s="2">
        <v>2</v>
      </c>
      <c r="B147" s="73" t="s">
        <v>89</v>
      </c>
      <c r="C147" s="74"/>
      <c r="D147" s="66">
        <v>20</v>
      </c>
      <c r="E147" s="67"/>
      <c r="F147" s="4">
        <v>0</v>
      </c>
      <c r="G147" s="4">
        <f t="shared" ref="G147:G148" si="31">D147*F147</f>
        <v>0</v>
      </c>
      <c r="H147" s="2"/>
      <c r="I147" s="4">
        <f t="shared" si="29"/>
        <v>0</v>
      </c>
      <c r="J147" s="4">
        <f t="shared" si="30"/>
        <v>0</v>
      </c>
      <c r="K147" s="2"/>
      <c r="L147" s="2"/>
    </row>
    <row r="148" spans="1:12" ht="53.25" customHeight="1" x14ac:dyDescent="0.25">
      <c r="A148" s="2">
        <v>3</v>
      </c>
      <c r="B148" s="52" t="s">
        <v>193</v>
      </c>
      <c r="C148" s="54"/>
      <c r="D148" s="66">
        <v>30</v>
      </c>
      <c r="E148" s="67"/>
      <c r="F148" s="4">
        <v>0</v>
      </c>
      <c r="G148" s="4">
        <f t="shared" si="31"/>
        <v>0</v>
      </c>
      <c r="H148" s="2"/>
      <c r="I148" s="4">
        <f t="shared" si="29"/>
        <v>0</v>
      </c>
      <c r="J148" s="4">
        <f t="shared" si="30"/>
        <v>0</v>
      </c>
      <c r="K148" s="2"/>
      <c r="L148" s="2"/>
    </row>
    <row r="149" spans="1:12" x14ac:dyDescent="0.25">
      <c r="A149" s="47" t="s">
        <v>29</v>
      </c>
      <c r="B149" s="48"/>
      <c r="C149" s="48"/>
      <c r="D149" s="48"/>
      <c r="E149" s="48"/>
      <c r="F149" s="49"/>
      <c r="G149" s="15">
        <f>SUM(G146:G148)</f>
        <v>0</v>
      </c>
      <c r="H149" s="17"/>
      <c r="I149" s="15">
        <f>SUM(I146:I148)</f>
        <v>0</v>
      </c>
      <c r="J149" s="15">
        <f t="shared" si="30"/>
        <v>0</v>
      </c>
      <c r="K149" s="19"/>
      <c r="L149" s="27"/>
    </row>
    <row r="151" spans="1:12" ht="43.5" customHeight="1" x14ac:dyDescent="0.25">
      <c r="A151" s="72" t="s">
        <v>76</v>
      </c>
      <c r="B151" s="72"/>
      <c r="C151" s="72"/>
      <c r="D151" s="72"/>
      <c r="E151" s="72"/>
      <c r="F151" s="72"/>
      <c r="G151" s="72"/>
      <c r="H151" s="72"/>
      <c r="I151" s="72"/>
      <c r="J151" s="72"/>
      <c r="K151" s="72"/>
      <c r="L151" s="72"/>
    </row>
    <row r="152" spans="1:12" x14ac:dyDescent="0.25">
      <c r="A152" s="56" t="s">
        <v>2</v>
      </c>
      <c r="B152" s="58" t="s">
        <v>66</v>
      </c>
      <c r="C152" s="60"/>
      <c r="D152" s="58" t="s">
        <v>67</v>
      </c>
      <c r="E152" s="60"/>
      <c r="F152" s="64" t="s">
        <v>65</v>
      </c>
      <c r="G152" s="64" t="s">
        <v>7</v>
      </c>
      <c r="H152" s="66" t="s">
        <v>8</v>
      </c>
      <c r="I152" s="67"/>
      <c r="J152" s="64" t="s">
        <v>11</v>
      </c>
      <c r="K152" s="64" t="s">
        <v>41</v>
      </c>
      <c r="L152" s="64" t="s">
        <v>14</v>
      </c>
    </row>
    <row r="153" spans="1:12" ht="25.5" x14ac:dyDescent="0.25">
      <c r="A153" s="57"/>
      <c r="B153" s="61"/>
      <c r="C153" s="63"/>
      <c r="D153" s="61"/>
      <c r="E153" s="63"/>
      <c r="F153" s="65"/>
      <c r="G153" s="65"/>
      <c r="H153" s="2" t="s">
        <v>9</v>
      </c>
      <c r="I153" s="5" t="s">
        <v>10</v>
      </c>
      <c r="J153" s="65"/>
      <c r="K153" s="65"/>
      <c r="L153" s="65"/>
    </row>
    <row r="154" spans="1:12" x14ac:dyDescent="0.25">
      <c r="A154" s="2">
        <v>1</v>
      </c>
      <c r="B154" s="66" t="s">
        <v>184</v>
      </c>
      <c r="C154" s="67"/>
      <c r="D154" s="66">
        <v>90</v>
      </c>
      <c r="E154" s="67"/>
      <c r="F154" s="4">
        <v>0</v>
      </c>
      <c r="G154" s="4">
        <f>D154*F154</f>
        <v>0</v>
      </c>
      <c r="H154" s="2"/>
      <c r="I154" s="4">
        <f t="shared" ref="I154:I156" si="32">ROUND(IF(H154="zw",G154*0,G154*H154/100),2)</f>
        <v>0</v>
      </c>
      <c r="J154" s="4">
        <f t="shared" ref="J154:J157" si="33">ROUND(G154+I154,2)</f>
        <v>0</v>
      </c>
      <c r="K154" s="2"/>
      <c r="L154" s="2"/>
    </row>
    <row r="155" spans="1:12" x14ac:dyDescent="0.25">
      <c r="A155" s="2">
        <v>2</v>
      </c>
      <c r="B155" s="66" t="s">
        <v>77</v>
      </c>
      <c r="C155" s="67"/>
      <c r="D155" s="66">
        <v>36</v>
      </c>
      <c r="E155" s="67"/>
      <c r="F155" s="4">
        <v>0</v>
      </c>
      <c r="G155" s="4">
        <f t="shared" ref="G155:G156" si="34">D155*F155</f>
        <v>0</v>
      </c>
      <c r="H155" s="2"/>
      <c r="I155" s="4">
        <f t="shared" si="32"/>
        <v>0</v>
      </c>
      <c r="J155" s="4">
        <f t="shared" si="33"/>
        <v>0</v>
      </c>
      <c r="K155" s="2"/>
      <c r="L155" s="2"/>
    </row>
    <row r="156" spans="1:12" x14ac:dyDescent="0.25">
      <c r="A156" s="2">
        <v>3</v>
      </c>
      <c r="B156" s="66" t="s">
        <v>78</v>
      </c>
      <c r="C156" s="67"/>
      <c r="D156" s="66">
        <v>96</v>
      </c>
      <c r="E156" s="67"/>
      <c r="F156" s="4">
        <v>0</v>
      </c>
      <c r="G156" s="4">
        <f t="shared" si="34"/>
        <v>0</v>
      </c>
      <c r="H156" s="2"/>
      <c r="I156" s="4">
        <f t="shared" si="32"/>
        <v>0</v>
      </c>
      <c r="J156" s="4">
        <f t="shared" si="33"/>
        <v>0</v>
      </c>
      <c r="K156" s="2"/>
      <c r="L156" s="2"/>
    </row>
    <row r="157" spans="1:12" x14ac:dyDescent="0.25">
      <c r="A157" s="47" t="s">
        <v>29</v>
      </c>
      <c r="B157" s="48"/>
      <c r="C157" s="48"/>
      <c r="D157" s="48"/>
      <c r="E157" s="48"/>
      <c r="F157" s="49"/>
      <c r="G157" s="15">
        <f>SUM(G154:G156)</f>
        <v>0</v>
      </c>
      <c r="H157" s="17"/>
      <c r="I157" s="15">
        <f>SUM(I154:I156)</f>
        <v>0</v>
      </c>
      <c r="J157" s="15">
        <f t="shared" si="33"/>
        <v>0</v>
      </c>
      <c r="K157" s="19"/>
      <c r="L157" s="27"/>
    </row>
    <row r="159" spans="1:12" x14ac:dyDescent="0.25">
      <c r="A159" s="71" t="s">
        <v>90</v>
      </c>
      <c r="B159" s="71"/>
      <c r="C159" s="71"/>
      <c r="D159" s="71"/>
      <c r="E159" s="71"/>
      <c r="F159" s="71"/>
      <c r="G159" s="71"/>
      <c r="H159" s="71"/>
      <c r="I159" s="71"/>
      <c r="J159" s="71"/>
      <c r="K159" s="71"/>
      <c r="L159" s="71"/>
    </row>
    <row r="160" spans="1:12" x14ac:dyDescent="0.25">
      <c r="A160" s="56" t="s">
        <v>2</v>
      </c>
      <c r="B160" s="58" t="s">
        <v>93</v>
      </c>
      <c r="C160" s="59"/>
      <c r="D160" s="60"/>
      <c r="E160" s="64" t="s">
        <v>91</v>
      </c>
      <c r="F160" s="64" t="s">
        <v>92</v>
      </c>
      <c r="G160" s="64" t="s">
        <v>7</v>
      </c>
      <c r="H160" s="66" t="s">
        <v>8</v>
      </c>
      <c r="I160" s="67"/>
      <c r="J160" s="64" t="s">
        <v>11</v>
      </c>
      <c r="K160" s="64" t="s">
        <v>41</v>
      </c>
      <c r="L160" s="64" t="s">
        <v>14</v>
      </c>
    </row>
    <row r="161" spans="1:12" ht="25.5" x14ac:dyDescent="0.25">
      <c r="A161" s="57"/>
      <c r="B161" s="61"/>
      <c r="C161" s="62"/>
      <c r="D161" s="63"/>
      <c r="E161" s="65"/>
      <c r="F161" s="65"/>
      <c r="G161" s="65"/>
      <c r="H161" s="2" t="s">
        <v>9</v>
      </c>
      <c r="I161" s="5" t="s">
        <v>10</v>
      </c>
      <c r="J161" s="65"/>
      <c r="K161" s="65"/>
      <c r="L161" s="65"/>
    </row>
    <row r="162" spans="1:12" ht="79.5" customHeight="1" x14ac:dyDescent="0.25">
      <c r="A162" s="2">
        <v>1</v>
      </c>
      <c r="B162" s="52" t="s">
        <v>94</v>
      </c>
      <c r="C162" s="53"/>
      <c r="D162" s="54"/>
      <c r="E162" s="2">
        <v>30</v>
      </c>
      <c r="F162" s="4">
        <v>0</v>
      </c>
      <c r="G162" s="4">
        <f>E162*F162</f>
        <v>0</v>
      </c>
      <c r="H162" s="2"/>
      <c r="I162" s="4">
        <f t="shared" ref="I162:I170" si="35">ROUND(IF(H162="zw",G162*0,G162*H162/100),2)</f>
        <v>0</v>
      </c>
      <c r="J162" s="4">
        <f t="shared" ref="J162:J170" si="36">ROUND(G162+I162,2)</f>
        <v>0</v>
      </c>
      <c r="K162" s="2"/>
      <c r="L162" s="2"/>
    </row>
    <row r="163" spans="1:12" ht="75.75" customHeight="1" x14ac:dyDescent="0.25">
      <c r="A163" s="2">
        <v>2</v>
      </c>
      <c r="B163" s="52" t="s">
        <v>95</v>
      </c>
      <c r="C163" s="53"/>
      <c r="D163" s="54"/>
      <c r="E163" s="2">
        <v>6</v>
      </c>
      <c r="F163" s="4">
        <v>0</v>
      </c>
      <c r="G163" s="4">
        <f t="shared" ref="G163:G169" si="37">E163*F163</f>
        <v>0</v>
      </c>
      <c r="H163" s="2"/>
      <c r="I163" s="4">
        <f t="shared" si="35"/>
        <v>0</v>
      </c>
      <c r="J163" s="4">
        <f t="shared" si="36"/>
        <v>0</v>
      </c>
      <c r="K163" s="2"/>
      <c r="L163" s="2"/>
    </row>
    <row r="164" spans="1:12" ht="120.75" customHeight="1" x14ac:dyDescent="0.25">
      <c r="A164" s="2">
        <v>3</v>
      </c>
      <c r="B164" s="52" t="s">
        <v>185</v>
      </c>
      <c r="C164" s="53"/>
      <c r="D164" s="54"/>
      <c r="E164" s="2">
        <v>15</v>
      </c>
      <c r="F164" s="4">
        <v>0</v>
      </c>
      <c r="G164" s="4">
        <f t="shared" si="37"/>
        <v>0</v>
      </c>
      <c r="H164" s="2"/>
      <c r="I164" s="4">
        <f t="shared" si="35"/>
        <v>0</v>
      </c>
      <c r="J164" s="4">
        <f t="shared" si="36"/>
        <v>0</v>
      </c>
      <c r="K164" s="2"/>
      <c r="L164" s="2"/>
    </row>
    <row r="165" spans="1:12" ht="120.75" customHeight="1" x14ac:dyDescent="0.25">
      <c r="A165" s="2">
        <v>4</v>
      </c>
      <c r="B165" s="52" t="s">
        <v>186</v>
      </c>
      <c r="C165" s="53"/>
      <c r="D165" s="54"/>
      <c r="E165" s="2">
        <v>15</v>
      </c>
      <c r="F165" s="4">
        <v>0</v>
      </c>
      <c r="G165" s="4">
        <f t="shared" si="37"/>
        <v>0</v>
      </c>
      <c r="H165" s="2"/>
      <c r="I165" s="4">
        <f t="shared" si="35"/>
        <v>0</v>
      </c>
      <c r="J165" s="4">
        <f t="shared" si="36"/>
        <v>0</v>
      </c>
      <c r="K165" s="2"/>
      <c r="L165" s="2"/>
    </row>
    <row r="166" spans="1:12" ht="57" customHeight="1" x14ac:dyDescent="0.25">
      <c r="A166" s="2">
        <v>5</v>
      </c>
      <c r="B166" s="52" t="s">
        <v>96</v>
      </c>
      <c r="C166" s="53"/>
      <c r="D166" s="54"/>
      <c r="E166" s="2">
        <v>8</v>
      </c>
      <c r="F166" s="4">
        <v>0</v>
      </c>
      <c r="G166" s="4">
        <f t="shared" si="37"/>
        <v>0</v>
      </c>
      <c r="H166" s="2"/>
      <c r="I166" s="4">
        <f t="shared" si="35"/>
        <v>0</v>
      </c>
      <c r="J166" s="4">
        <f t="shared" si="36"/>
        <v>0</v>
      </c>
      <c r="K166" s="2"/>
      <c r="L166" s="2"/>
    </row>
    <row r="167" spans="1:12" ht="67.5" customHeight="1" x14ac:dyDescent="0.25">
      <c r="A167" s="2">
        <v>6</v>
      </c>
      <c r="B167" s="52" t="s">
        <v>97</v>
      </c>
      <c r="C167" s="53"/>
      <c r="D167" s="54"/>
      <c r="E167" s="2">
        <v>8</v>
      </c>
      <c r="F167" s="4">
        <v>0</v>
      </c>
      <c r="G167" s="4">
        <f t="shared" si="37"/>
        <v>0</v>
      </c>
      <c r="H167" s="2"/>
      <c r="I167" s="4">
        <f t="shared" si="35"/>
        <v>0</v>
      </c>
      <c r="J167" s="4">
        <f t="shared" si="36"/>
        <v>0</v>
      </c>
      <c r="K167" s="2"/>
      <c r="L167" s="2"/>
    </row>
    <row r="168" spans="1:12" ht="66" customHeight="1" x14ac:dyDescent="0.25">
      <c r="A168" s="2">
        <v>7</v>
      </c>
      <c r="B168" s="52" t="s">
        <v>187</v>
      </c>
      <c r="C168" s="53"/>
      <c r="D168" s="54"/>
      <c r="E168" s="2">
        <v>6</v>
      </c>
      <c r="F168" s="4">
        <v>0</v>
      </c>
      <c r="G168" s="4">
        <f t="shared" si="37"/>
        <v>0</v>
      </c>
      <c r="H168" s="2"/>
      <c r="I168" s="4">
        <f t="shared" si="35"/>
        <v>0</v>
      </c>
      <c r="J168" s="4">
        <f t="shared" si="36"/>
        <v>0</v>
      </c>
      <c r="K168" s="2"/>
      <c r="L168" s="2"/>
    </row>
    <row r="169" spans="1:12" ht="28.5" customHeight="1" x14ac:dyDescent="0.25">
      <c r="A169" s="2">
        <v>8</v>
      </c>
      <c r="B169" s="52" t="s">
        <v>98</v>
      </c>
      <c r="C169" s="53"/>
      <c r="D169" s="54"/>
      <c r="E169" s="45">
        <v>10</v>
      </c>
      <c r="F169" s="4">
        <v>0</v>
      </c>
      <c r="G169" s="4">
        <f t="shared" si="37"/>
        <v>0</v>
      </c>
      <c r="H169" s="2"/>
      <c r="I169" s="4">
        <f t="shared" si="35"/>
        <v>0</v>
      </c>
      <c r="J169" s="4">
        <f t="shared" si="36"/>
        <v>0</v>
      </c>
      <c r="K169" s="2"/>
      <c r="L169" s="2"/>
    </row>
    <row r="170" spans="1:12" x14ac:dyDescent="0.25">
      <c r="A170" s="47" t="s">
        <v>99</v>
      </c>
      <c r="B170" s="48"/>
      <c r="C170" s="48"/>
      <c r="D170" s="48"/>
      <c r="E170" s="48"/>
      <c r="F170" s="49"/>
      <c r="G170" s="4">
        <f>SUM(G162:G169)</f>
        <v>0</v>
      </c>
      <c r="H170" s="13"/>
      <c r="I170" s="4">
        <f t="shared" si="35"/>
        <v>0</v>
      </c>
      <c r="J170" s="4">
        <f t="shared" si="36"/>
        <v>0</v>
      </c>
      <c r="K170" s="14"/>
      <c r="L170" s="25"/>
    </row>
    <row r="175" spans="1:12" x14ac:dyDescent="0.25">
      <c r="C175" s="20"/>
    </row>
    <row r="176" spans="1:12" x14ac:dyDescent="0.25">
      <c r="A176" s="55" t="s">
        <v>100</v>
      </c>
      <c r="B176" s="55"/>
      <c r="C176" s="55"/>
      <c r="D176" s="55"/>
      <c r="E176" s="55"/>
      <c r="F176" s="55"/>
      <c r="G176" s="55"/>
      <c r="H176" s="55"/>
      <c r="I176" s="55"/>
      <c r="J176" s="55"/>
      <c r="K176" s="55"/>
      <c r="L176" s="55"/>
    </row>
    <row r="177" spans="1:12" x14ac:dyDescent="0.25">
      <c r="A177" s="56" t="s">
        <v>2</v>
      </c>
      <c r="B177" s="56" t="s">
        <v>3</v>
      </c>
      <c r="C177" s="64" t="s">
        <v>4</v>
      </c>
      <c r="D177" s="56" t="s">
        <v>5</v>
      </c>
      <c r="E177" s="64" t="s">
        <v>101</v>
      </c>
      <c r="F177" s="64" t="s">
        <v>6</v>
      </c>
      <c r="G177" s="64" t="s">
        <v>7</v>
      </c>
      <c r="H177" s="66" t="s">
        <v>8</v>
      </c>
      <c r="I177" s="67"/>
      <c r="J177" s="64" t="s">
        <v>11</v>
      </c>
      <c r="K177" s="64" t="s">
        <v>41</v>
      </c>
      <c r="L177" s="64" t="s">
        <v>14</v>
      </c>
    </row>
    <row r="178" spans="1:12" ht="25.5" x14ac:dyDescent="0.25">
      <c r="A178" s="57"/>
      <c r="B178" s="57"/>
      <c r="C178" s="65"/>
      <c r="D178" s="57"/>
      <c r="E178" s="65"/>
      <c r="F178" s="65"/>
      <c r="G178" s="65"/>
      <c r="H178" s="2" t="s">
        <v>9</v>
      </c>
      <c r="I178" s="5" t="s">
        <v>10</v>
      </c>
      <c r="J178" s="65"/>
      <c r="K178" s="65"/>
      <c r="L178" s="65"/>
    </row>
    <row r="179" spans="1:12" ht="38.25" x14ac:dyDescent="0.25">
      <c r="A179" s="2">
        <v>1</v>
      </c>
      <c r="B179" s="2" t="s">
        <v>19</v>
      </c>
      <c r="C179" s="6" t="s">
        <v>102</v>
      </c>
      <c r="D179" s="2">
        <v>18</v>
      </c>
      <c r="E179" s="2">
        <v>10</v>
      </c>
      <c r="F179" s="4">
        <v>0</v>
      </c>
      <c r="G179" s="4">
        <f>E179*F179</f>
        <v>0</v>
      </c>
      <c r="H179" s="2"/>
      <c r="I179" s="4">
        <f t="shared" ref="I179:I181" si="38">ROUND(IF(H179="zw",G179*0,G179*H179/100),2)</f>
        <v>0</v>
      </c>
      <c r="J179" s="4">
        <f t="shared" ref="J179:J182" si="39">ROUND(G179+I179,2)</f>
        <v>0</v>
      </c>
      <c r="K179" s="2"/>
      <c r="L179" s="2"/>
    </row>
    <row r="180" spans="1:12" ht="105.75" customHeight="1" x14ac:dyDescent="0.25">
      <c r="A180" s="2">
        <v>2</v>
      </c>
      <c r="B180" s="2"/>
      <c r="C180" s="6" t="s">
        <v>103</v>
      </c>
      <c r="D180" s="18"/>
      <c r="E180" s="2">
        <v>2</v>
      </c>
      <c r="F180" s="4">
        <v>0</v>
      </c>
      <c r="G180" s="4">
        <f t="shared" ref="G180:G181" si="40">E180*F180</f>
        <v>0</v>
      </c>
      <c r="H180" s="2"/>
      <c r="I180" s="4">
        <f t="shared" si="38"/>
        <v>0</v>
      </c>
      <c r="J180" s="4">
        <f t="shared" si="39"/>
        <v>0</v>
      </c>
      <c r="K180" s="2"/>
      <c r="L180" s="2"/>
    </row>
    <row r="181" spans="1:12" ht="76.5" x14ac:dyDescent="0.25">
      <c r="A181" s="2">
        <v>3</v>
      </c>
      <c r="B181" s="2"/>
      <c r="C181" s="6" t="s">
        <v>104</v>
      </c>
      <c r="D181" s="18"/>
      <c r="E181" s="2">
        <v>2</v>
      </c>
      <c r="F181" s="4">
        <v>0</v>
      </c>
      <c r="G181" s="4">
        <f t="shared" si="40"/>
        <v>0</v>
      </c>
      <c r="H181" s="2"/>
      <c r="I181" s="4">
        <f t="shared" si="38"/>
        <v>0</v>
      </c>
      <c r="J181" s="4">
        <f t="shared" si="39"/>
        <v>0</v>
      </c>
      <c r="K181" s="2"/>
      <c r="L181" s="2"/>
    </row>
    <row r="182" spans="1:12" x14ac:dyDescent="0.25">
      <c r="A182" s="47" t="s">
        <v>29</v>
      </c>
      <c r="B182" s="48"/>
      <c r="C182" s="48"/>
      <c r="D182" s="48"/>
      <c r="E182" s="48"/>
      <c r="F182" s="49"/>
      <c r="G182" s="15">
        <f>SUM(G179:G181)</f>
        <v>0</v>
      </c>
      <c r="H182" s="17"/>
      <c r="I182" s="15">
        <f>SUM(I179:I181)</f>
        <v>0</v>
      </c>
      <c r="J182" s="15">
        <f t="shared" si="39"/>
        <v>0</v>
      </c>
      <c r="K182" s="29"/>
      <c r="L182" s="30"/>
    </row>
    <row r="184" spans="1:12" x14ac:dyDescent="0.25">
      <c r="A184" s="71" t="s">
        <v>105</v>
      </c>
      <c r="B184" s="71"/>
      <c r="C184" s="71"/>
      <c r="D184" s="71"/>
      <c r="E184" s="71"/>
      <c r="F184" s="71"/>
      <c r="G184" s="71"/>
      <c r="H184" s="71"/>
      <c r="I184" s="71"/>
      <c r="J184" s="71"/>
      <c r="K184" s="71"/>
      <c r="L184" s="71"/>
    </row>
    <row r="185" spans="1:12" x14ac:dyDescent="0.25">
      <c r="A185" s="56" t="s">
        <v>2</v>
      </c>
      <c r="B185" s="58" t="s">
        <v>93</v>
      </c>
      <c r="C185" s="59"/>
      <c r="D185" s="60"/>
      <c r="E185" s="64" t="s">
        <v>91</v>
      </c>
      <c r="F185" s="64" t="s">
        <v>92</v>
      </c>
      <c r="G185" s="64" t="s">
        <v>7</v>
      </c>
      <c r="H185" s="66" t="s">
        <v>8</v>
      </c>
      <c r="I185" s="67"/>
      <c r="J185" s="64" t="s">
        <v>11</v>
      </c>
      <c r="K185" s="64" t="s">
        <v>41</v>
      </c>
      <c r="L185" s="64" t="s">
        <v>14</v>
      </c>
    </row>
    <row r="186" spans="1:12" ht="25.5" x14ac:dyDescent="0.25">
      <c r="A186" s="57"/>
      <c r="B186" s="61"/>
      <c r="C186" s="62"/>
      <c r="D186" s="63"/>
      <c r="E186" s="65"/>
      <c r="F186" s="65"/>
      <c r="G186" s="65"/>
      <c r="H186" s="2" t="s">
        <v>9</v>
      </c>
      <c r="I186" s="5" t="s">
        <v>10</v>
      </c>
      <c r="J186" s="65"/>
      <c r="K186" s="65"/>
      <c r="L186" s="65"/>
    </row>
    <row r="187" spans="1:12" ht="82.5" customHeight="1" x14ac:dyDescent="0.25">
      <c r="A187" s="2">
        <v>1</v>
      </c>
      <c r="B187" s="52" t="s">
        <v>106</v>
      </c>
      <c r="C187" s="53"/>
      <c r="D187" s="54"/>
      <c r="E187" s="2">
        <v>6</v>
      </c>
      <c r="F187" s="4">
        <v>0</v>
      </c>
      <c r="G187" s="4">
        <f>E187*F187</f>
        <v>0</v>
      </c>
      <c r="H187" s="2"/>
      <c r="I187" s="4">
        <f t="shared" ref="I187:I189" si="41">ROUND(IF(H187="zw",G187*0,G187*H187/100),2)</f>
        <v>0</v>
      </c>
      <c r="J187" s="4">
        <f t="shared" ref="J187:J190" si="42">ROUND(G187+I187,2)</f>
        <v>0</v>
      </c>
      <c r="K187" s="2"/>
      <c r="L187" s="2"/>
    </row>
    <row r="188" spans="1:12" ht="132.75" customHeight="1" x14ac:dyDescent="0.25">
      <c r="A188" s="2">
        <v>2</v>
      </c>
      <c r="B188" s="52" t="s">
        <v>107</v>
      </c>
      <c r="C188" s="53"/>
      <c r="D188" s="54"/>
      <c r="E188" s="2">
        <v>6</v>
      </c>
      <c r="F188" s="4">
        <v>0</v>
      </c>
      <c r="G188" s="4">
        <f t="shared" ref="G188:G189" si="43">E188*F188</f>
        <v>0</v>
      </c>
      <c r="H188" s="2"/>
      <c r="I188" s="4">
        <f t="shared" si="41"/>
        <v>0</v>
      </c>
      <c r="J188" s="4">
        <f t="shared" si="42"/>
        <v>0</v>
      </c>
      <c r="K188" s="2"/>
      <c r="L188" s="2"/>
    </row>
    <row r="189" spans="1:12" ht="132" customHeight="1" x14ac:dyDescent="0.25">
      <c r="A189" s="2">
        <v>3</v>
      </c>
      <c r="B189" s="52" t="s">
        <v>108</v>
      </c>
      <c r="C189" s="53"/>
      <c r="D189" s="54"/>
      <c r="E189" s="2">
        <v>6</v>
      </c>
      <c r="F189" s="4">
        <v>0</v>
      </c>
      <c r="G189" s="4">
        <f t="shared" si="43"/>
        <v>0</v>
      </c>
      <c r="H189" s="2"/>
      <c r="I189" s="4">
        <f t="shared" si="41"/>
        <v>0</v>
      </c>
      <c r="J189" s="4">
        <f t="shared" si="42"/>
        <v>0</v>
      </c>
      <c r="K189" s="2"/>
      <c r="L189" s="2"/>
    </row>
    <row r="190" spans="1:12" x14ac:dyDescent="0.25">
      <c r="A190" s="68" t="s">
        <v>99</v>
      </c>
      <c r="B190" s="69"/>
      <c r="C190" s="69"/>
      <c r="D190" s="69"/>
      <c r="E190" s="69"/>
      <c r="F190" s="70"/>
      <c r="G190" s="15">
        <f>SUM(G187:G189)</f>
        <v>0</v>
      </c>
      <c r="H190" s="17"/>
      <c r="I190" s="15">
        <f>SUM(I187:I189)</f>
        <v>0</v>
      </c>
      <c r="J190" s="15">
        <f t="shared" si="42"/>
        <v>0</v>
      </c>
      <c r="K190" s="19"/>
      <c r="L190" s="27"/>
    </row>
    <row r="192" spans="1:12" x14ac:dyDescent="0.25">
      <c r="A192" s="71" t="s">
        <v>109</v>
      </c>
      <c r="B192" s="71"/>
      <c r="C192" s="71"/>
      <c r="D192" s="71"/>
      <c r="E192" s="71"/>
      <c r="F192" s="71"/>
      <c r="G192" s="71"/>
      <c r="H192" s="71"/>
      <c r="I192" s="71"/>
      <c r="J192" s="71"/>
      <c r="K192" s="71"/>
      <c r="L192" s="71"/>
    </row>
    <row r="193" spans="1:12" x14ac:dyDescent="0.25">
      <c r="A193" s="56" t="s">
        <v>2</v>
      </c>
      <c r="B193" s="58" t="s">
        <v>93</v>
      </c>
      <c r="C193" s="59"/>
      <c r="D193" s="60"/>
      <c r="E193" s="64" t="s">
        <v>91</v>
      </c>
      <c r="F193" s="64" t="s">
        <v>92</v>
      </c>
      <c r="G193" s="64" t="s">
        <v>7</v>
      </c>
      <c r="H193" s="66" t="s">
        <v>8</v>
      </c>
      <c r="I193" s="67"/>
      <c r="J193" s="64" t="s">
        <v>11</v>
      </c>
      <c r="K193" s="64" t="s">
        <v>41</v>
      </c>
      <c r="L193" s="64" t="s">
        <v>14</v>
      </c>
    </row>
    <row r="194" spans="1:12" ht="25.5" x14ac:dyDescent="0.25">
      <c r="A194" s="57"/>
      <c r="B194" s="61"/>
      <c r="C194" s="62"/>
      <c r="D194" s="63"/>
      <c r="E194" s="65"/>
      <c r="F194" s="65"/>
      <c r="G194" s="65"/>
      <c r="H194" s="2" t="s">
        <v>9</v>
      </c>
      <c r="I194" s="5" t="s">
        <v>10</v>
      </c>
      <c r="J194" s="65"/>
      <c r="K194" s="65"/>
      <c r="L194" s="65"/>
    </row>
    <row r="195" spans="1:12" ht="54" customHeight="1" x14ac:dyDescent="0.25">
      <c r="A195" s="2">
        <v>1</v>
      </c>
      <c r="B195" s="52" t="s">
        <v>110</v>
      </c>
      <c r="C195" s="53"/>
      <c r="D195" s="54"/>
      <c r="E195" s="2">
        <v>8</v>
      </c>
      <c r="F195" s="4">
        <v>0</v>
      </c>
      <c r="G195" s="4">
        <f t="shared" ref="G195:G215" si="44">E195*F195</f>
        <v>0</v>
      </c>
      <c r="H195" s="2"/>
      <c r="I195" s="4">
        <f t="shared" ref="I195:I215" si="45">ROUND(IF(H195="zw",G195*0,G195*H195/100),2)</f>
        <v>0</v>
      </c>
      <c r="J195" s="4">
        <f t="shared" ref="J195:J216" si="46">ROUND(G195+I195,2)</f>
        <v>0</v>
      </c>
      <c r="K195" s="2"/>
      <c r="L195" s="2"/>
    </row>
    <row r="196" spans="1:12" ht="120.75" customHeight="1" x14ac:dyDescent="0.25">
      <c r="A196" s="2">
        <v>2</v>
      </c>
      <c r="B196" s="52" t="s">
        <v>111</v>
      </c>
      <c r="C196" s="53"/>
      <c r="D196" s="54"/>
      <c r="E196" s="2">
        <v>8</v>
      </c>
      <c r="F196" s="4">
        <v>0</v>
      </c>
      <c r="G196" s="4">
        <f t="shared" si="44"/>
        <v>0</v>
      </c>
      <c r="H196" s="2"/>
      <c r="I196" s="4">
        <f t="shared" si="45"/>
        <v>0</v>
      </c>
      <c r="J196" s="4">
        <f t="shared" si="46"/>
        <v>0</v>
      </c>
      <c r="K196" s="2"/>
      <c r="L196" s="2"/>
    </row>
    <row r="197" spans="1:12" ht="107.25" customHeight="1" x14ac:dyDescent="0.25">
      <c r="A197" s="2">
        <v>3</v>
      </c>
      <c r="B197" s="52" t="s">
        <v>112</v>
      </c>
      <c r="C197" s="53"/>
      <c r="D197" s="54"/>
      <c r="E197" s="2">
        <v>8</v>
      </c>
      <c r="F197" s="4">
        <v>0</v>
      </c>
      <c r="G197" s="4">
        <f t="shared" si="44"/>
        <v>0</v>
      </c>
      <c r="H197" s="2"/>
      <c r="I197" s="4">
        <f t="shared" si="45"/>
        <v>0</v>
      </c>
      <c r="J197" s="4">
        <f t="shared" si="46"/>
        <v>0</v>
      </c>
      <c r="K197" s="2"/>
      <c r="L197" s="2"/>
    </row>
    <row r="198" spans="1:12" ht="120.75" customHeight="1" x14ac:dyDescent="0.25">
      <c r="A198" s="2">
        <v>4</v>
      </c>
      <c r="B198" s="52" t="s">
        <v>113</v>
      </c>
      <c r="C198" s="53"/>
      <c r="D198" s="54"/>
      <c r="E198" s="2">
        <v>8</v>
      </c>
      <c r="F198" s="4">
        <v>0</v>
      </c>
      <c r="G198" s="4">
        <f t="shared" si="44"/>
        <v>0</v>
      </c>
      <c r="H198" s="2"/>
      <c r="I198" s="4">
        <f t="shared" si="45"/>
        <v>0</v>
      </c>
      <c r="J198" s="4">
        <f t="shared" si="46"/>
        <v>0</v>
      </c>
      <c r="K198" s="2"/>
      <c r="L198" s="2"/>
    </row>
    <row r="199" spans="1:12" ht="105" customHeight="1" x14ac:dyDescent="0.25">
      <c r="A199" s="2">
        <v>5</v>
      </c>
      <c r="B199" s="52" t="s">
        <v>114</v>
      </c>
      <c r="C199" s="53"/>
      <c r="D199" s="54"/>
      <c r="E199" s="2">
        <v>10</v>
      </c>
      <c r="F199" s="4">
        <v>0</v>
      </c>
      <c r="G199" s="4">
        <f t="shared" si="44"/>
        <v>0</v>
      </c>
      <c r="H199" s="2"/>
      <c r="I199" s="4">
        <f t="shared" si="45"/>
        <v>0</v>
      </c>
      <c r="J199" s="4">
        <f t="shared" si="46"/>
        <v>0</v>
      </c>
      <c r="K199" s="2"/>
      <c r="L199" s="2"/>
    </row>
    <row r="200" spans="1:12" ht="118.5" customHeight="1" x14ac:dyDescent="0.25">
      <c r="A200" s="2">
        <v>6</v>
      </c>
      <c r="B200" s="52" t="s">
        <v>115</v>
      </c>
      <c r="C200" s="53"/>
      <c r="D200" s="54"/>
      <c r="E200" s="2">
        <v>4</v>
      </c>
      <c r="F200" s="4">
        <v>0</v>
      </c>
      <c r="G200" s="4">
        <f t="shared" si="44"/>
        <v>0</v>
      </c>
      <c r="H200" s="2"/>
      <c r="I200" s="4">
        <f t="shared" si="45"/>
        <v>0</v>
      </c>
      <c r="J200" s="4">
        <f t="shared" si="46"/>
        <v>0</v>
      </c>
      <c r="K200" s="2"/>
      <c r="L200" s="2"/>
    </row>
    <row r="201" spans="1:12" ht="105" customHeight="1" x14ac:dyDescent="0.25">
      <c r="A201" s="2">
        <v>7</v>
      </c>
      <c r="B201" s="52" t="s">
        <v>116</v>
      </c>
      <c r="C201" s="53"/>
      <c r="D201" s="54"/>
      <c r="E201" s="2">
        <v>4</v>
      </c>
      <c r="F201" s="4">
        <v>0</v>
      </c>
      <c r="G201" s="4">
        <f t="shared" si="44"/>
        <v>0</v>
      </c>
      <c r="H201" s="2"/>
      <c r="I201" s="4">
        <f t="shared" si="45"/>
        <v>0</v>
      </c>
      <c r="J201" s="4">
        <f t="shared" si="46"/>
        <v>0</v>
      </c>
      <c r="K201" s="2"/>
      <c r="L201" s="2"/>
    </row>
    <row r="202" spans="1:12" ht="120.75" customHeight="1" x14ac:dyDescent="0.25">
      <c r="A202" s="2">
        <v>8</v>
      </c>
      <c r="B202" s="52" t="s">
        <v>117</v>
      </c>
      <c r="C202" s="53"/>
      <c r="D202" s="54"/>
      <c r="E202" s="2">
        <v>8</v>
      </c>
      <c r="F202" s="4">
        <v>0</v>
      </c>
      <c r="G202" s="4">
        <f t="shared" si="44"/>
        <v>0</v>
      </c>
      <c r="H202" s="2"/>
      <c r="I202" s="4">
        <f t="shared" si="45"/>
        <v>0</v>
      </c>
      <c r="J202" s="4">
        <f t="shared" si="46"/>
        <v>0</v>
      </c>
      <c r="K202" s="2"/>
      <c r="L202" s="2"/>
    </row>
    <row r="203" spans="1:12" ht="103.5" customHeight="1" x14ac:dyDescent="0.25">
      <c r="A203" s="2">
        <v>9</v>
      </c>
      <c r="B203" s="52" t="s">
        <v>118</v>
      </c>
      <c r="C203" s="53"/>
      <c r="D203" s="54"/>
      <c r="E203" s="2">
        <v>8</v>
      </c>
      <c r="F203" s="4">
        <v>0</v>
      </c>
      <c r="G203" s="4">
        <f t="shared" si="44"/>
        <v>0</v>
      </c>
      <c r="H203" s="2"/>
      <c r="I203" s="4">
        <f t="shared" si="45"/>
        <v>0</v>
      </c>
      <c r="J203" s="4">
        <f t="shared" si="46"/>
        <v>0</v>
      </c>
      <c r="K203" s="2"/>
      <c r="L203" s="2"/>
    </row>
    <row r="204" spans="1:12" ht="93.75" customHeight="1" x14ac:dyDescent="0.25">
      <c r="A204" s="2">
        <v>10</v>
      </c>
      <c r="B204" s="52" t="s">
        <v>119</v>
      </c>
      <c r="C204" s="53"/>
      <c r="D204" s="54"/>
      <c r="E204" s="2">
        <v>4</v>
      </c>
      <c r="F204" s="4">
        <v>0</v>
      </c>
      <c r="G204" s="4">
        <f t="shared" si="44"/>
        <v>0</v>
      </c>
      <c r="H204" s="2"/>
      <c r="I204" s="4">
        <f t="shared" si="45"/>
        <v>0</v>
      </c>
      <c r="J204" s="4">
        <f t="shared" si="46"/>
        <v>0</v>
      </c>
      <c r="K204" s="2"/>
      <c r="L204" s="2"/>
    </row>
    <row r="205" spans="1:12" ht="81.75" customHeight="1" x14ac:dyDescent="0.25">
      <c r="A205" s="2">
        <v>11</v>
      </c>
      <c r="B205" s="52" t="s">
        <v>120</v>
      </c>
      <c r="C205" s="53"/>
      <c r="D205" s="54"/>
      <c r="E205" s="2">
        <v>4</v>
      </c>
      <c r="F205" s="4">
        <v>0</v>
      </c>
      <c r="G205" s="4">
        <f t="shared" si="44"/>
        <v>0</v>
      </c>
      <c r="H205" s="2"/>
      <c r="I205" s="4">
        <f t="shared" si="45"/>
        <v>0</v>
      </c>
      <c r="J205" s="4">
        <f t="shared" si="46"/>
        <v>0</v>
      </c>
      <c r="K205" s="2"/>
      <c r="L205" s="2"/>
    </row>
    <row r="206" spans="1:12" ht="91.5" customHeight="1" x14ac:dyDescent="0.25">
      <c r="A206" s="2">
        <v>12</v>
      </c>
      <c r="B206" s="52" t="s">
        <v>121</v>
      </c>
      <c r="C206" s="53"/>
      <c r="D206" s="54"/>
      <c r="E206" s="2">
        <v>4</v>
      </c>
      <c r="F206" s="4">
        <v>0</v>
      </c>
      <c r="G206" s="4">
        <f t="shared" si="44"/>
        <v>0</v>
      </c>
      <c r="H206" s="2"/>
      <c r="I206" s="4">
        <f t="shared" si="45"/>
        <v>0</v>
      </c>
      <c r="J206" s="4">
        <f t="shared" si="46"/>
        <v>0</v>
      </c>
      <c r="K206" s="2"/>
      <c r="L206" s="2"/>
    </row>
    <row r="207" spans="1:12" ht="78.75" customHeight="1" x14ac:dyDescent="0.25">
      <c r="A207" s="2">
        <v>13</v>
      </c>
      <c r="B207" s="52" t="s">
        <v>122</v>
      </c>
      <c r="C207" s="53"/>
      <c r="D207" s="54"/>
      <c r="E207" s="2">
        <v>4</v>
      </c>
      <c r="F207" s="4">
        <v>0</v>
      </c>
      <c r="G207" s="4">
        <f t="shared" si="44"/>
        <v>0</v>
      </c>
      <c r="H207" s="2"/>
      <c r="I207" s="4">
        <f t="shared" si="45"/>
        <v>0</v>
      </c>
      <c r="J207" s="4">
        <f t="shared" si="46"/>
        <v>0</v>
      </c>
      <c r="K207" s="2"/>
      <c r="L207" s="2"/>
    </row>
    <row r="208" spans="1:12" ht="93" customHeight="1" x14ac:dyDescent="0.25">
      <c r="A208" s="2">
        <v>14</v>
      </c>
      <c r="B208" s="52" t="s">
        <v>123</v>
      </c>
      <c r="C208" s="53"/>
      <c r="D208" s="54"/>
      <c r="E208" s="2">
        <v>4</v>
      </c>
      <c r="F208" s="4">
        <v>0</v>
      </c>
      <c r="G208" s="4">
        <f t="shared" si="44"/>
        <v>0</v>
      </c>
      <c r="H208" s="2"/>
      <c r="I208" s="4">
        <f t="shared" si="45"/>
        <v>0</v>
      </c>
      <c r="J208" s="4">
        <f t="shared" si="46"/>
        <v>0</v>
      </c>
      <c r="K208" s="2"/>
      <c r="L208" s="2"/>
    </row>
    <row r="209" spans="1:12" ht="80.25" customHeight="1" x14ac:dyDescent="0.25">
      <c r="A209" s="2">
        <v>15</v>
      </c>
      <c r="B209" s="52" t="s">
        <v>124</v>
      </c>
      <c r="C209" s="53"/>
      <c r="D209" s="54"/>
      <c r="E209" s="2">
        <v>4</v>
      </c>
      <c r="F209" s="4">
        <v>0</v>
      </c>
      <c r="G209" s="4">
        <f t="shared" si="44"/>
        <v>0</v>
      </c>
      <c r="H209" s="2"/>
      <c r="I209" s="4">
        <f t="shared" si="45"/>
        <v>0</v>
      </c>
      <c r="J209" s="4">
        <f t="shared" si="46"/>
        <v>0</v>
      </c>
      <c r="K209" s="2"/>
      <c r="L209" s="2"/>
    </row>
    <row r="210" spans="1:12" ht="90.75" customHeight="1" x14ac:dyDescent="0.25">
      <c r="A210" s="2">
        <v>16</v>
      </c>
      <c r="B210" s="52" t="s">
        <v>125</v>
      </c>
      <c r="C210" s="53"/>
      <c r="D210" s="54"/>
      <c r="E210" s="2">
        <v>4</v>
      </c>
      <c r="F210" s="4">
        <v>0</v>
      </c>
      <c r="G210" s="4">
        <f t="shared" si="44"/>
        <v>0</v>
      </c>
      <c r="H210" s="2"/>
      <c r="I210" s="4">
        <f t="shared" si="45"/>
        <v>0</v>
      </c>
      <c r="J210" s="4">
        <f t="shared" si="46"/>
        <v>0</v>
      </c>
      <c r="K210" s="2"/>
      <c r="L210" s="2"/>
    </row>
    <row r="211" spans="1:12" ht="77.25" customHeight="1" x14ac:dyDescent="0.25">
      <c r="A211" s="2">
        <v>17</v>
      </c>
      <c r="B211" s="52" t="s">
        <v>126</v>
      </c>
      <c r="C211" s="53"/>
      <c r="D211" s="54"/>
      <c r="E211" s="2">
        <v>8</v>
      </c>
      <c r="F211" s="4">
        <v>0</v>
      </c>
      <c r="G211" s="4">
        <f t="shared" si="44"/>
        <v>0</v>
      </c>
      <c r="H211" s="2"/>
      <c r="I211" s="4">
        <f t="shared" si="45"/>
        <v>0</v>
      </c>
      <c r="J211" s="4">
        <f t="shared" si="46"/>
        <v>0</v>
      </c>
      <c r="K211" s="2"/>
      <c r="L211" s="2"/>
    </row>
    <row r="212" spans="1:12" ht="95.25" customHeight="1" x14ac:dyDescent="0.25">
      <c r="A212" s="2">
        <v>18</v>
      </c>
      <c r="B212" s="52" t="s">
        <v>127</v>
      </c>
      <c r="C212" s="53"/>
      <c r="D212" s="54"/>
      <c r="E212" s="2">
        <v>2</v>
      </c>
      <c r="F212" s="4">
        <v>0</v>
      </c>
      <c r="G212" s="4">
        <f t="shared" si="44"/>
        <v>0</v>
      </c>
      <c r="H212" s="2"/>
      <c r="I212" s="4">
        <f t="shared" si="45"/>
        <v>0</v>
      </c>
      <c r="J212" s="4">
        <f t="shared" si="46"/>
        <v>0</v>
      </c>
      <c r="K212" s="2"/>
      <c r="L212" s="2"/>
    </row>
    <row r="213" spans="1:12" ht="81.75" customHeight="1" x14ac:dyDescent="0.25">
      <c r="A213" s="2">
        <v>19</v>
      </c>
      <c r="B213" s="52" t="s">
        <v>128</v>
      </c>
      <c r="C213" s="53"/>
      <c r="D213" s="54"/>
      <c r="E213" s="2">
        <v>2</v>
      </c>
      <c r="F213" s="4">
        <v>0</v>
      </c>
      <c r="G213" s="4">
        <f t="shared" si="44"/>
        <v>0</v>
      </c>
      <c r="H213" s="2"/>
      <c r="I213" s="4">
        <f t="shared" si="45"/>
        <v>0</v>
      </c>
      <c r="J213" s="4">
        <f t="shared" si="46"/>
        <v>0</v>
      </c>
      <c r="K213" s="2"/>
      <c r="L213" s="2"/>
    </row>
    <row r="214" spans="1:12" ht="92.25" customHeight="1" x14ac:dyDescent="0.25">
      <c r="A214" s="2">
        <v>20</v>
      </c>
      <c r="B214" s="52" t="s">
        <v>129</v>
      </c>
      <c r="C214" s="53"/>
      <c r="D214" s="54"/>
      <c r="E214" s="2">
        <v>2</v>
      </c>
      <c r="F214" s="4">
        <v>0</v>
      </c>
      <c r="G214" s="4">
        <f t="shared" si="44"/>
        <v>0</v>
      </c>
      <c r="H214" s="2"/>
      <c r="I214" s="4">
        <f t="shared" si="45"/>
        <v>0</v>
      </c>
      <c r="J214" s="4">
        <f t="shared" si="46"/>
        <v>0</v>
      </c>
      <c r="K214" s="2"/>
      <c r="L214" s="2"/>
    </row>
    <row r="215" spans="1:12" ht="81" customHeight="1" x14ac:dyDescent="0.25">
      <c r="A215" s="2">
        <v>21</v>
      </c>
      <c r="B215" s="52" t="s">
        <v>130</v>
      </c>
      <c r="C215" s="53"/>
      <c r="D215" s="54"/>
      <c r="E215" s="2">
        <v>2</v>
      </c>
      <c r="F215" s="4">
        <v>0</v>
      </c>
      <c r="G215" s="4">
        <f t="shared" si="44"/>
        <v>0</v>
      </c>
      <c r="H215" s="2"/>
      <c r="I215" s="4">
        <f t="shared" si="45"/>
        <v>0</v>
      </c>
      <c r="J215" s="4">
        <f t="shared" si="46"/>
        <v>0</v>
      </c>
      <c r="K215" s="2"/>
      <c r="L215" s="2"/>
    </row>
    <row r="216" spans="1:12" x14ac:dyDescent="0.25">
      <c r="A216" s="88" t="s">
        <v>29</v>
      </c>
      <c r="B216" s="89"/>
      <c r="C216" s="89"/>
      <c r="D216" s="89"/>
      <c r="E216" s="89"/>
      <c r="F216" s="90"/>
      <c r="G216" s="34">
        <f>SUM(G195:G215)</f>
        <v>0</v>
      </c>
      <c r="H216" s="35"/>
      <c r="I216" s="34">
        <f>SUM(I195:I215)</f>
        <v>0</v>
      </c>
      <c r="J216" s="34">
        <f t="shared" si="46"/>
        <v>0</v>
      </c>
      <c r="K216" s="36"/>
      <c r="L216" s="38"/>
    </row>
    <row r="218" spans="1:12" x14ac:dyDescent="0.25">
      <c r="A218" s="71" t="s">
        <v>131</v>
      </c>
      <c r="B218" s="71"/>
      <c r="C218" s="71"/>
      <c r="D218" s="71"/>
      <c r="E218" s="71"/>
      <c r="F218" s="71"/>
      <c r="G218" s="71"/>
      <c r="H218" s="71"/>
      <c r="I218" s="71"/>
      <c r="J218" s="71"/>
      <c r="K218" s="71"/>
      <c r="L218" s="71"/>
    </row>
    <row r="219" spans="1:12" x14ac:dyDescent="0.25">
      <c r="A219" s="56" t="s">
        <v>2</v>
      </c>
      <c r="B219" s="58" t="s">
        <v>93</v>
      </c>
      <c r="C219" s="59"/>
      <c r="D219" s="60"/>
      <c r="E219" s="64" t="s">
        <v>132</v>
      </c>
      <c r="F219" s="64" t="s">
        <v>133</v>
      </c>
      <c r="G219" s="64" t="s">
        <v>7</v>
      </c>
      <c r="H219" s="66" t="s">
        <v>8</v>
      </c>
      <c r="I219" s="67"/>
      <c r="J219" s="64" t="s">
        <v>11</v>
      </c>
      <c r="K219" s="64" t="s">
        <v>41</v>
      </c>
      <c r="L219" s="64" t="s">
        <v>14</v>
      </c>
    </row>
    <row r="220" spans="1:12" ht="25.5" x14ac:dyDescent="0.25">
      <c r="A220" s="57"/>
      <c r="B220" s="61"/>
      <c r="C220" s="62"/>
      <c r="D220" s="63"/>
      <c r="E220" s="65"/>
      <c r="F220" s="65"/>
      <c r="G220" s="65"/>
      <c r="H220" s="2" t="s">
        <v>9</v>
      </c>
      <c r="I220" s="5" t="s">
        <v>10</v>
      </c>
      <c r="J220" s="65"/>
      <c r="K220" s="65"/>
      <c r="L220" s="65"/>
    </row>
    <row r="221" spans="1:12" ht="186.75" customHeight="1" x14ac:dyDescent="0.25">
      <c r="A221" s="2">
        <v>1</v>
      </c>
      <c r="B221" s="52" t="s">
        <v>188</v>
      </c>
      <c r="C221" s="53"/>
      <c r="D221" s="54"/>
      <c r="E221" s="2">
        <v>8</v>
      </c>
      <c r="F221" s="4">
        <v>0</v>
      </c>
      <c r="G221" s="4">
        <f>E221*F221</f>
        <v>0</v>
      </c>
      <c r="H221" s="2"/>
      <c r="I221" s="4">
        <f t="shared" ref="I221" si="47">ROUND(IF(H221="zw",G221*0,G221*H221/100),2)</f>
        <v>0</v>
      </c>
      <c r="J221" s="4">
        <f t="shared" ref="J221" si="48">ROUND(G221+I221,2)</f>
        <v>0</v>
      </c>
      <c r="K221" s="2"/>
      <c r="L221" s="2"/>
    </row>
    <row r="222" spans="1:12" x14ac:dyDescent="0.25">
      <c r="A222" s="47" t="s">
        <v>29</v>
      </c>
      <c r="B222" s="48"/>
      <c r="C222" s="48"/>
      <c r="D222" s="48"/>
      <c r="E222" s="48"/>
      <c r="F222" s="49"/>
      <c r="G222" s="37">
        <f>SUM(G221)</f>
        <v>0</v>
      </c>
      <c r="H222" s="17"/>
      <c r="I222" s="15">
        <f>SUM(I221)</f>
        <v>0</v>
      </c>
      <c r="J222" s="15">
        <f>SUM(J221)</f>
        <v>0</v>
      </c>
      <c r="K222" s="19"/>
      <c r="L222" s="27"/>
    </row>
    <row r="224" spans="1:12" x14ac:dyDescent="0.25">
      <c r="A224" s="55" t="s">
        <v>134</v>
      </c>
      <c r="B224" s="55"/>
      <c r="C224" s="55"/>
      <c r="D224" s="55"/>
      <c r="E224" s="55"/>
      <c r="F224" s="55"/>
      <c r="G224" s="55"/>
      <c r="H224" s="55"/>
      <c r="I224" s="55"/>
      <c r="J224" s="55"/>
      <c r="K224" s="55"/>
      <c r="L224" s="55"/>
    </row>
    <row r="225" spans="1:12" x14ac:dyDescent="0.25">
      <c r="A225" s="56" t="s">
        <v>2</v>
      </c>
      <c r="B225" s="58" t="s">
        <v>93</v>
      </c>
      <c r="C225" s="59"/>
      <c r="D225" s="60"/>
      <c r="E225" s="64" t="s">
        <v>132</v>
      </c>
      <c r="F225" s="64" t="s">
        <v>133</v>
      </c>
      <c r="G225" s="64" t="s">
        <v>7</v>
      </c>
      <c r="H225" s="66" t="s">
        <v>8</v>
      </c>
      <c r="I225" s="67"/>
      <c r="J225" s="64" t="s">
        <v>11</v>
      </c>
      <c r="K225" s="64" t="s">
        <v>41</v>
      </c>
      <c r="L225" s="64" t="s">
        <v>14</v>
      </c>
    </row>
    <row r="226" spans="1:12" ht="25.5" x14ac:dyDescent="0.25">
      <c r="A226" s="57"/>
      <c r="B226" s="61"/>
      <c r="C226" s="62"/>
      <c r="D226" s="63"/>
      <c r="E226" s="65"/>
      <c r="F226" s="65"/>
      <c r="G226" s="65"/>
      <c r="H226" s="2" t="s">
        <v>9</v>
      </c>
      <c r="I226" s="5" t="s">
        <v>10</v>
      </c>
      <c r="J226" s="65"/>
      <c r="K226" s="65"/>
      <c r="L226" s="65"/>
    </row>
    <row r="227" spans="1:12" ht="66.75" customHeight="1" x14ac:dyDescent="0.25">
      <c r="A227" s="2">
        <v>1</v>
      </c>
      <c r="B227" s="52" t="s">
        <v>189</v>
      </c>
      <c r="C227" s="53"/>
      <c r="D227" s="54"/>
      <c r="E227" s="2">
        <v>2</v>
      </c>
      <c r="F227" s="4">
        <v>0</v>
      </c>
      <c r="G227" s="4">
        <f>E227*F227</f>
        <v>0</v>
      </c>
      <c r="H227" s="2"/>
      <c r="I227" s="4">
        <f t="shared" ref="I227" si="49">ROUND(IF(H227="zw",G227*0,G227*H227/100),2)</f>
        <v>0</v>
      </c>
      <c r="J227" s="4">
        <f t="shared" ref="J227" si="50">ROUND(G227+I227,2)</f>
        <v>0</v>
      </c>
      <c r="K227" s="2"/>
      <c r="L227" s="2"/>
    </row>
    <row r="228" spans="1:12" x14ac:dyDescent="0.25">
      <c r="A228" s="68" t="s">
        <v>29</v>
      </c>
      <c r="B228" s="69"/>
      <c r="C228" s="69"/>
      <c r="D228" s="69"/>
      <c r="E228" s="69"/>
      <c r="F228" s="70"/>
      <c r="G228" s="15">
        <f>SUM(G227)</f>
        <v>0</v>
      </c>
      <c r="H228" s="17"/>
      <c r="I228" s="15">
        <f>SUM(I227)</f>
        <v>0</v>
      </c>
      <c r="J228" s="15">
        <f>SUM(J227)</f>
        <v>0</v>
      </c>
      <c r="K228" s="19"/>
      <c r="L228" s="27"/>
    </row>
    <row r="229" spans="1:12" x14ac:dyDescent="0.25">
      <c r="A229" s="71" t="s">
        <v>135</v>
      </c>
      <c r="B229" s="71"/>
      <c r="C229" s="71"/>
      <c r="D229" s="71"/>
      <c r="E229" s="71"/>
      <c r="F229" s="71"/>
      <c r="G229" s="71"/>
      <c r="H229" s="71"/>
      <c r="I229" s="71"/>
      <c r="J229" s="71"/>
      <c r="K229" s="71"/>
      <c r="L229" s="71"/>
    </row>
    <row r="230" spans="1:12" x14ac:dyDescent="0.25">
      <c r="A230" s="56" t="s">
        <v>2</v>
      </c>
      <c r="B230" s="56" t="s">
        <v>3</v>
      </c>
      <c r="C230" s="64" t="s">
        <v>4</v>
      </c>
      <c r="D230" s="56" t="s">
        <v>5</v>
      </c>
      <c r="E230" s="64" t="s">
        <v>101</v>
      </c>
      <c r="F230" s="64" t="s">
        <v>6</v>
      </c>
      <c r="G230" s="64" t="s">
        <v>7</v>
      </c>
      <c r="H230" s="66" t="s">
        <v>8</v>
      </c>
      <c r="I230" s="67"/>
      <c r="J230" s="64" t="s">
        <v>11</v>
      </c>
      <c r="K230" s="64" t="s">
        <v>41</v>
      </c>
      <c r="L230" s="64" t="s">
        <v>14</v>
      </c>
    </row>
    <row r="231" spans="1:12" ht="25.5" x14ac:dyDescent="0.25">
      <c r="A231" s="57"/>
      <c r="B231" s="57"/>
      <c r="C231" s="65"/>
      <c r="D231" s="57"/>
      <c r="E231" s="65"/>
      <c r="F231" s="65"/>
      <c r="G231" s="65"/>
      <c r="H231" s="2" t="s">
        <v>9</v>
      </c>
      <c r="I231" s="5" t="s">
        <v>10</v>
      </c>
      <c r="J231" s="65"/>
      <c r="K231" s="65"/>
      <c r="L231" s="65"/>
    </row>
    <row r="232" spans="1:12" x14ac:dyDescent="0.25">
      <c r="A232" s="2">
        <v>1</v>
      </c>
      <c r="B232" s="2" t="s">
        <v>17</v>
      </c>
      <c r="C232" s="3" t="s">
        <v>18</v>
      </c>
      <c r="D232" s="2" t="s">
        <v>136</v>
      </c>
      <c r="E232" s="2">
        <v>180</v>
      </c>
      <c r="F232" s="4">
        <v>0</v>
      </c>
      <c r="G232" s="4">
        <f>E232*F232</f>
        <v>0</v>
      </c>
      <c r="H232" s="2"/>
      <c r="I232" s="4">
        <f t="shared" ref="I232:I246" si="51">ROUND(IF(H232="zw",G232*0,G232*H232/100),2)</f>
        <v>0</v>
      </c>
      <c r="J232" s="4">
        <f t="shared" ref="J232:J247" si="52">ROUND(G232+I232,2)</f>
        <v>0</v>
      </c>
      <c r="K232" s="2"/>
      <c r="L232" s="2"/>
    </row>
    <row r="233" spans="1:12" x14ac:dyDescent="0.25">
      <c r="A233" s="2">
        <v>2</v>
      </c>
      <c r="B233" s="2" t="s">
        <v>19</v>
      </c>
      <c r="C233" s="3" t="s">
        <v>18</v>
      </c>
      <c r="D233" s="2" t="s">
        <v>138</v>
      </c>
      <c r="E233" s="2">
        <v>72</v>
      </c>
      <c r="F233" s="4">
        <v>0</v>
      </c>
      <c r="G233" s="4">
        <f t="shared" ref="G233:G246" si="53">E233*F233</f>
        <v>0</v>
      </c>
      <c r="H233" s="2"/>
      <c r="I233" s="4">
        <f t="shared" si="51"/>
        <v>0</v>
      </c>
      <c r="J233" s="4">
        <f t="shared" si="52"/>
        <v>0</v>
      </c>
      <c r="K233" s="2"/>
      <c r="L233" s="2"/>
    </row>
    <row r="234" spans="1:12" x14ac:dyDescent="0.25">
      <c r="A234" s="2">
        <v>3</v>
      </c>
      <c r="B234" s="2" t="s">
        <v>19</v>
      </c>
      <c r="C234" s="3" t="s">
        <v>27</v>
      </c>
      <c r="D234" s="2" t="s">
        <v>138</v>
      </c>
      <c r="E234" s="2">
        <v>288</v>
      </c>
      <c r="F234" s="4">
        <v>0</v>
      </c>
      <c r="G234" s="4">
        <f t="shared" si="53"/>
        <v>0</v>
      </c>
      <c r="H234" s="2"/>
      <c r="I234" s="4">
        <f t="shared" si="51"/>
        <v>0</v>
      </c>
      <c r="J234" s="4">
        <f t="shared" si="52"/>
        <v>0</v>
      </c>
      <c r="K234" s="2"/>
      <c r="L234" s="2"/>
    </row>
    <row r="235" spans="1:12" x14ac:dyDescent="0.25">
      <c r="A235" s="2">
        <v>4</v>
      </c>
      <c r="B235" s="2">
        <v>0</v>
      </c>
      <c r="C235" s="3" t="s">
        <v>25</v>
      </c>
      <c r="D235" s="2" t="s">
        <v>138</v>
      </c>
      <c r="E235" s="2">
        <v>72</v>
      </c>
      <c r="F235" s="4">
        <v>0</v>
      </c>
      <c r="G235" s="4">
        <f t="shared" si="53"/>
        <v>0</v>
      </c>
      <c r="H235" s="2"/>
      <c r="I235" s="4">
        <f t="shared" si="51"/>
        <v>0</v>
      </c>
      <c r="J235" s="4">
        <f t="shared" si="52"/>
        <v>0</v>
      </c>
      <c r="K235" s="2"/>
      <c r="L235" s="2"/>
    </row>
    <row r="236" spans="1:12" x14ac:dyDescent="0.25">
      <c r="A236" s="2">
        <v>5</v>
      </c>
      <c r="B236" s="2">
        <v>0</v>
      </c>
      <c r="C236" s="3" t="s">
        <v>27</v>
      </c>
      <c r="D236" s="2" t="s">
        <v>138</v>
      </c>
      <c r="E236" s="2">
        <v>72</v>
      </c>
      <c r="F236" s="4">
        <v>0</v>
      </c>
      <c r="G236" s="4">
        <f t="shared" si="53"/>
        <v>0</v>
      </c>
      <c r="H236" s="2"/>
      <c r="I236" s="4">
        <f t="shared" si="51"/>
        <v>0</v>
      </c>
      <c r="J236" s="4">
        <f t="shared" si="52"/>
        <v>0</v>
      </c>
      <c r="K236" s="2"/>
      <c r="L236" s="2"/>
    </row>
    <row r="237" spans="1:12" x14ac:dyDescent="0.25">
      <c r="A237" s="2">
        <v>6</v>
      </c>
      <c r="B237" s="2">
        <v>1</v>
      </c>
      <c r="C237" s="3" t="s">
        <v>33</v>
      </c>
      <c r="D237" s="2" t="s">
        <v>138</v>
      </c>
      <c r="E237" s="2">
        <v>144</v>
      </c>
      <c r="F237" s="4">
        <v>0</v>
      </c>
      <c r="G237" s="4">
        <f t="shared" si="53"/>
        <v>0</v>
      </c>
      <c r="H237" s="2"/>
      <c r="I237" s="4">
        <f t="shared" si="51"/>
        <v>0</v>
      </c>
      <c r="J237" s="4">
        <f t="shared" si="52"/>
        <v>0</v>
      </c>
      <c r="K237" s="2"/>
      <c r="L237" s="2"/>
    </row>
    <row r="238" spans="1:12" x14ac:dyDescent="0.25">
      <c r="A238" s="2">
        <v>7</v>
      </c>
      <c r="B238" s="2">
        <v>2</v>
      </c>
      <c r="C238" s="3" t="s">
        <v>51</v>
      </c>
      <c r="D238" s="2" t="s">
        <v>138</v>
      </c>
      <c r="E238" s="2">
        <v>144</v>
      </c>
      <c r="F238" s="4">
        <v>0</v>
      </c>
      <c r="G238" s="4">
        <f t="shared" si="53"/>
        <v>0</v>
      </c>
      <c r="H238" s="2"/>
      <c r="I238" s="4">
        <f t="shared" si="51"/>
        <v>0</v>
      </c>
      <c r="J238" s="4">
        <f t="shared" si="52"/>
        <v>0</v>
      </c>
      <c r="K238" s="2"/>
      <c r="L238" s="2"/>
    </row>
    <row r="239" spans="1:12" x14ac:dyDescent="0.25">
      <c r="A239" s="2">
        <v>8</v>
      </c>
      <c r="B239" s="2" t="s">
        <v>19</v>
      </c>
      <c r="C239" s="3" t="s">
        <v>36</v>
      </c>
      <c r="D239" s="2">
        <v>150</v>
      </c>
      <c r="E239" s="2">
        <v>36</v>
      </c>
      <c r="F239" s="4">
        <v>0</v>
      </c>
      <c r="G239" s="4">
        <f t="shared" si="53"/>
        <v>0</v>
      </c>
      <c r="H239" s="2"/>
      <c r="I239" s="4">
        <f t="shared" si="51"/>
        <v>0</v>
      </c>
      <c r="J239" s="4">
        <f t="shared" si="52"/>
        <v>0</v>
      </c>
      <c r="K239" s="2"/>
      <c r="L239" s="2"/>
    </row>
    <row r="240" spans="1:12" x14ac:dyDescent="0.25">
      <c r="A240" s="2">
        <v>9</v>
      </c>
      <c r="B240" s="2">
        <v>0</v>
      </c>
      <c r="C240" s="3" t="s">
        <v>36</v>
      </c>
      <c r="D240" s="2">
        <v>150</v>
      </c>
      <c r="E240" s="2">
        <v>216</v>
      </c>
      <c r="F240" s="4">
        <v>0</v>
      </c>
      <c r="G240" s="4">
        <f t="shared" si="53"/>
        <v>0</v>
      </c>
      <c r="H240" s="2"/>
      <c r="I240" s="4">
        <f t="shared" si="51"/>
        <v>0</v>
      </c>
      <c r="J240" s="4">
        <f t="shared" si="52"/>
        <v>0</v>
      </c>
      <c r="K240" s="2"/>
      <c r="L240" s="2"/>
    </row>
    <row r="241" spans="1:12" x14ac:dyDescent="0.25">
      <c r="A241" s="2">
        <v>10</v>
      </c>
      <c r="B241" s="2">
        <v>1</v>
      </c>
      <c r="C241" s="3" t="s">
        <v>36</v>
      </c>
      <c r="D241" s="2">
        <v>150</v>
      </c>
      <c r="E241" s="2">
        <v>72</v>
      </c>
      <c r="F241" s="4">
        <v>0</v>
      </c>
      <c r="G241" s="4">
        <f t="shared" si="53"/>
        <v>0</v>
      </c>
      <c r="H241" s="2"/>
      <c r="I241" s="4">
        <f t="shared" si="51"/>
        <v>0</v>
      </c>
      <c r="J241" s="4">
        <f t="shared" si="52"/>
        <v>0</v>
      </c>
      <c r="K241" s="2"/>
      <c r="L241" s="2"/>
    </row>
    <row r="242" spans="1:12" x14ac:dyDescent="0.25">
      <c r="A242" s="2">
        <v>11</v>
      </c>
      <c r="B242" s="2">
        <v>2</v>
      </c>
      <c r="C242" s="3" t="s">
        <v>36</v>
      </c>
      <c r="D242" s="2">
        <v>150</v>
      </c>
      <c r="E242" s="2">
        <v>144</v>
      </c>
      <c r="F242" s="4">
        <v>0</v>
      </c>
      <c r="G242" s="4">
        <f t="shared" si="53"/>
        <v>0</v>
      </c>
      <c r="H242" s="2"/>
      <c r="I242" s="4">
        <f t="shared" si="51"/>
        <v>0</v>
      </c>
      <c r="J242" s="4">
        <f t="shared" si="52"/>
        <v>0</v>
      </c>
      <c r="K242" s="2"/>
      <c r="L242" s="2"/>
    </row>
    <row r="243" spans="1:12" ht="25.5" x14ac:dyDescent="0.25">
      <c r="A243" s="2">
        <v>12</v>
      </c>
      <c r="B243" s="2" t="s">
        <v>19</v>
      </c>
      <c r="C243" s="6" t="s">
        <v>139</v>
      </c>
      <c r="D243" s="2">
        <v>120</v>
      </c>
      <c r="E243" s="2">
        <v>36</v>
      </c>
      <c r="F243" s="4">
        <v>0</v>
      </c>
      <c r="G243" s="4">
        <f t="shared" si="53"/>
        <v>0</v>
      </c>
      <c r="H243" s="2"/>
      <c r="I243" s="4">
        <f t="shared" si="51"/>
        <v>0</v>
      </c>
      <c r="J243" s="4">
        <f t="shared" si="52"/>
        <v>0</v>
      </c>
      <c r="K243" s="2"/>
      <c r="L243" s="2"/>
    </row>
    <row r="244" spans="1:12" ht="25.5" x14ac:dyDescent="0.25">
      <c r="A244" s="2">
        <v>13</v>
      </c>
      <c r="B244" s="2" t="s">
        <v>140</v>
      </c>
      <c r="C244" s="6" t="s">
        <v>141</v>
      </c>
      <c r="D244" s="2">
        <v>75</v>
      </c>
      <c r="E244" s="2">
        <v>72</v>
      </c>
      <c r="F244" s="4">
        <v>0</v>
      </c>
      <c r="G244" s="4">
        <f t="shared" si="53"/>
        <v>0</v>
      </c>
      <c r="H244" s="2"/>
      <c r="I244" s="4">
        <f t="shared" si="51"/>
        <v>0</v>
      </c>
      <c r="J244" s="4">
        <f t="shared" si="52"/>
        <v>0</v>
      </c>
      <c r="K244" s="2"/>
      <c r="L244" s="2"/>
    </row>
    <row r="245" spans="1:12" x14ac:dyDescent="0.25">
      <c r="A245" s="2">
        <v>14</v>
      </c>
      <c r="B245" s="2" t="s">
        <v>19</v>
      </c>
      <c r="C245" s="3" t="s">
        <v>25</v>
      </c>
      <c r="D245" s="2" t="s">
        <v>138</v>
      </c>
      <c r="E245" s="2">
        <v>72</v>
      </c>
      <c r="F245" s="4">
        <v>0</v>
      </c>
      <c r="G245" s="4">
        <f t="shared" si="53"/>
        <v>0</v>
      </c>
      <c r="H245" s="2"/>
      <c r="I245" s="4">
        <f t="shared" si="51"/>
        <v>0</v>
      </c>
      <c r="J245" s="4">
        <f t="shared" si="52"/>
        <v>0</v>
      </c>
      <c r="K245" s="2"/>
      <c r="L245" s="2"/>
    </row>
    <row r="246" spans="1:12" x14ac:dyDescent="0.25">
      <c r="A246" s="2">
        <v>15</v>
      </c>
      <c r="B246" s="2">
        <v>3</v>
      </c>
      <c r="C246" s="3" t="s">
        <v>36</v>
      </c>
      <c r="D246" s="2" t="s">
        <v>142</v>
      </c>
      <c r="E246" s="2">
        <v>24</v>
      </c>
      <c r="F246" s="4">
        <v>0</v>
      </c>
      <c r="G246" s="4">
        <f t="shared" si="53"/>
        <v>0</v>
      </c>
      <c r="H246" s="2"/>
      <c r="I246" s="4">
        <f t="shared" si="51"/>
        <v>0</v>
      </c>
      <c r="J246" s="4">
        <f t="shared" si="52"/>
        <v>0</v>
      </c>
      <c r="K246" s="2"/>
      <c r="L246" s="2"/>
    </row>
    <row r="247" spans="1:12" x14ac:dyDescent="0.25">
      <c r="A247" s="47" t="s">
        <v>29</v>
      </c>
      <c r="B247" s="48"/>
      <c r="C247" s="48"/>
      <c r="D247" s="48"/>
      <c r="E247" s="48"/>
      <c r="F247" s="49"/>
      <c r="G247" s="15">
        <f>SUM(G232:G246)</f>
        <v>0</v>
      </c>
      <c r="H247" s="17"/>
      <c r="I247" s="15">
        <f>SUM(I232:I246)</f>
        <v>0</v>
      </c>
      <c r="J247" s="15">
        <f t="shared" si="52"/>
        <v>0</v>
      </c>
      <c r="K247" s="19"/>
      <c r="L247" s="27"/>
    </row>
    <row r="249" spans="1:12" x14ac:dyDescent="0.25">
      <c r="A249" s="55" t="s">
        <v>143</v>
      </c>
      <c r="B249" s="55"/>
      <c r="C249" s="55"/>
      <c r="D249" s="55"/>
      <c r="E249" s="55"/>
      <c r="F249" s="55"/>
      <c r="G249" s="55"/>
      <c r="H249" s="55"/>
      <c r="I249" s="55"/>
      <c r="J249" s="55"/>
      <c r="K249" s="55"/>
      <c r="L249" s="55"/>
    </row>
    <row r="250" spans="1:12" x14ac:dyDescent="0.25">
      <c r="A250" s="56" t="s">
        <v>2</v>
      </c>
      <c r="B250" s="56" t="s">
        <v>3</v>
      </c>
      <c r="C250" s="64" t="s">
        <v>4</v>
      </c>
      <c r="D250" s="56" t="s">
        <v>5</v>
      </c>
      <c r="E250" s="64" t="s">
        <v>101</v>
      </c>
      <c r="F250" s="64" t="s">
        <v>6</v>
      </c>
      <c r="G250" s="64" t="s">
        <v>7</v>
      </c>
      <c r="H250" s="66" t="s">
        <v>8</v>
      </c>
      <c r="I250" s="67"/>
      <c r="J250" s="64" t="s">
        <v>11</v>
      </c>
      <c r="K250" s="64" t="s">
        <v>41</v>
      </c>
      <c r="L250" s="64" t="s">
        <v>14</v>
      </c>
    </row>
    <row r="251" spans="1:12" ht="25.5" x14ac:dyDescent="0.25">
      <c r="A251" s="57"/>
      <c r="B251" s="57"/>
      <c r="C251" s="65"/>
      <c r="D251" s="57"/>
      <c r="E251" s="65"/>
      <c r="F251" s="65"/>
      <c r="G251" s="65"/>
      <c r="H251" s="2" t="s">
        <v>9</v>
      </c>
      <c r="I251" s="5" t="s">
        <v>10</v>
      </c>
      <c r="J251" s="65"/>
      <c r="K251" s="65"/>
      <c r="L251" s="65"/>
    </row>
    <row r="252" spans="1:12" x14ac:dyDescent="0.25">
      <c r="A252" s="91" t="s">
        <v>144</v>
      </c>
      <c r="B252" s="91"/>
      <c r="C252" s="91"/>
      <c r="D252" s="91"/>
      <c r="E252" s="91"/>
      <c r="F252" s="91"/>
      <c r="G252" s="91"/>
      <c r="H252" s="91"/>
      <c r="I252" s="91"/>
      <c r="J252" s="91"/>
      <c r="K252" s="91"/>
      <c r="L252" s="91"/>
    </row>
    <row r="253" spans="1:12" ht="25.5" x14ac:dyDescent="0.25">
      <c r="A253" s="2">
        <v>1</v>
      </c>
      <c r="B253" s="2" t="s">
        <v>38</v>
      </c>
      <c r="C253" s="6" t="s">
        <v>145</v>
      </c>
      <c r="D253" s="2" t="s">
        <v>55</v>
      </c>
      <c r="E253" s="2">
        <v>144</v>
      </c>
      <c r="F253" s="4">
        <v>0</v>
      </c>
      <c r="G253" s="4">
        <f>E253*F253</f>
        <v>0</v>
      </c>
      <c r="H253" s="2"/>
      <c r="I253" s="4">
        <f t="shared" ref="I253:I263" si="54">ROUND(IF(H253="zw",G253*0,G253*H253/100),2)</f>
        <v>0</v>
      </c>
      <c r="J253" s="4">
        <f t="shared" ref="J253:J263" si="55">ROUND(G253+I253,2)</f>
        <v>0</v>
      </c>
      <c r="K253" s="2"/>
      <c r="L253" s="2"/>
    </row>
    <row r="254" spans="1:12" ht="25.5" x14ac:dyDescent="0.25">
      <c r="A254" s="2">
        <v>2</v>
      </c>
      <c r="B254" s="2" t="s">
        <v>12</v>
      </c>
      <c r="C254" s="6" t="s">
        <v>146</v>
      </c>
      <c r="D254" s="2" t="s">
        <v>55</v>
      </c>
      <c r="E254" s="2">
        <v>504</v>
      </c>
      <c r="F254" s="4">
        <v>0</v>
      </c>
      <c r="G254" s="4">
        <f t="shared" ref="G254:G263" si="56">E254*F254</f>
        <v>0</v>
      </c>
      <c r="H254" s="2"/>
      <c r="I254" s="4">
        <f t="shared" si="54"/>
        <v>0</v>
      </c>
      <c r="J254" s="4">
        <f t="shared" si="55"/>
        <v>0</v>
      </c>
      <c r="K254" s="2"/>
      <c r="L254" s="2"/>
    </row>
    <row r="255" spans="1:12" ht="16.5" customHeight="1" x14ac:dyDescent="0.25">
      <c r="A255" s="2">
        <v>3</v>
      </c>
      <c r="B255" s="2" t="s">
        <v>12</v>
      </c>
      <c r="C255" s="6" t="s">
        <v>147</v>
      </c>
      <c r="D255" s="2">
        <v>75</v>
      </c>
      <c r="E255" s="2">
        <v>288</v>
      </c>
      <c r="F255" s="4">
        <v>0</v>
      </c>
      <c r="G255" s="4">
        <f t="shared" si="56"/>
        <v>0</v>
      </c>
      <c r="H255" s="2"/>
      <c r="I255" s="4">
        <f t="shared" si="54"/>
        <v>0</v>
      </c>
      <c r="J255" s="4">
        <f t="shared" si="55"/>
        <v>0</v>
      </c>
      <c r="K255" s="2"/>
      <c r="L255" s="2"/>
    </row>
    <row r="256" spans="1:12" ht="14.25" customHeight="1" x14ac:dyDescent="0.25">
      <c r="A256" s="2">
        <v>4</v>
      </c>
      <c r="B256" s="2" t="s">
        <v>17</v>
      </c>
      <c r="C256" s="6" t="s">
        <v>147</v>
      </c>
      <c r="D256" s="2" t="s">
        <v>136</v>
      </c>
      <c r="E256" s="2">
        <v>828</v>
      </c>
      <c r="F256" s="4">
        <v>0</v>
      </c>
      <c r="G256" s="4">
        <f t="shared" si="56"/>
        <v>0</v>
      </c>
      <c r="H256" s="2"/>
      <c r="I256" s="4">
        <f t="shared" si="54"/>
        <v>0</v>
      </c>
      <c r="J256" s="4">
        <f t="shared" si="55"/>
        <v>0</v>
      </c>
      <c r="K256" s="2"/>
      <c r="L256" s="2"/>
    </row>
    <row r="257" spans="1:12" ht="15.75" customHeight="1" x14ac:dyDescent="0.25">
      <c r="A257" s="2">
        <v>5</v>
      </c>
      <c r="B257" s="2" t="s">
        <v>17</v>
      </c>
      <c r="C257" s="6" t="s">
        <v>24</v>
      </c>
      <c r="D257" s="2" t="s">
        <v>136</v>
      </c>
      <c r="E257" s="2">
        <v>720</v>
      </c>
      <c r="F257" s="4">
        <v>0</v>
      </c>
      <c r="G257" s="4">
        <f t="shared" si="56"/>
        <v>0</v>
      </c>
      <c r="H257" s="2"/>
      <c r="I257" s="4">
        <f t="shared" si="54"/>
        <v>0</v>
      </c>
      <c r="J257" s="4">
        <f t="shared" si="55"/>
        <v>0</v>
      </c>
      <c r="K257" s="2"/>
      <c r="L257" s="2"/>
    </row>
    <row r="258" spans="1:12" ht="16.5" customHeight="1" x14ac:dyDescent="0.25">
      <c r="A258" s="2">
        <v>6</v>
      </c>
      <c r="B258" s="2" t="s">
        <v>17</v>
      </c>
      <c r="C258" s="6" t="s">
        <v>148</v>
      </c>
      <c r="D258" s="2" t="s">
        <v>136</v>
      </c>
      <c r="E258" s="2">
        <v>684</v>
      </c>
      <c r="F258" s="4">
        <v>0</v>
      </c>
      <c r="G258" s="4">
        <f t="shared" si="56"/>
        <v>0</v>
      </c>
      <c r="H258" s="2"/>
      <c r="I258" s="4">
        <f t="shared" si="54"/>
        <v>0</v>
      </c>
      <c r="J258" s="4">
        <f t="shared" si="55"/>
        <v>0</v>
      </c>
      <c r="K258" s="2"/>
      <c r="L258" s="2"/>
    </row>
    <row r="259" spans="1:12" ht="15.75" customHeight="1" x14ac:dyDescent="0.25">
      <c r="A259" s="2">
        <v>7</v>
      </c>
      <c r="B259" s="2" t="s">
        <v>19</v>
      </c>
      <c r="C259" s="6" t="s">
        <v>147</v>
      </c>
      <c r="D259" s="2" t="s">
        <v>138</v>
      </c>
      <c r="E259" s="2">
        <v>648</v>
      </c>
      <c r="F259" s="4">
        <v>0</v>
      </c>
      <c r="G259" s="4">
        <f t="shared" si="56"/>
        <v>0</v>
      </c>
      <c r="H259" s="2"/>
      <c r="I259" s="4">
        <f t="shared" si="54"/>
        <v>0</v>
      </c>
      <c r="J259" s="4">
        <f t="shared" si="55"/>
        <v>0</v>
      </c>
      <c r="K259" s="2"/>
      <c r="L259" s="2"/>
    </row>
    <row r="260" spans="1:12" ht="13.5" customHeight="1" x14ac:dyDescent="0.25">
      <c r="A260" s="2">
        <v>8</v>
      </c>
      <c r="B260" s="2">
        <v>0</v>
      </c>
      <c r="C260" s="6" t="s">
        <v>24</v>
      </c>
      <c r="D260" s="2" t="s">
        <v>138</v>
      </c>
      <c r="E260" s="2">
        <v>216</v>
      </c>
      <c r="F260" s="4">
        <v>0</v>
      </c>
      <c r="G260" s="4">
        <f t="shared" si="56"/>
        <v>0</v>
      </c>
      <c r="H260" s="2"/>
      <c r="I260" s="4">
        <f t="shared" si="54"/>
        <v>0</v>
      </c>
      <c r="J260" s="4">
        <f t="shared" si="55"/>
        <v>0</v>
      </c>
      <c r="K260" s="2"/>
      <c r="L260" s="2"/>
    </row>
    <row r="261" spans="1:12" ht="15.75" customHeight="1" x14ac:dyDescent="0.25">
      <c r="A261" s="2">
        <v>9</v>
      </c>
      <c r="B261" s="2">
        <v>1</v>
      </c>
      <c r="C261" s="6" t="s">
        <v>150</v>
      </c>
      <c r="D261" s="2" t="s">
        <v>149</v>
      </c>
      <c r="E261" s="2">
        <v>72</v>
      </c>
      <c r="F261" s="4">
        <v>0</v>
      </c>
      <c r="G261" s="4">
        <f t="shared" si="56"/>
        <v>0</v>
      </c>
      <c r="H261" s="2"/>
      <c r="I261" s="4">
        <f t="shared" si="54"/>
        <v>0</v>
      </c>
      <c r="J261" s="4">
        <f t="shared" si="55"/>
        <v>0</v>
      </c>
      <c r="K261" s="2"/>
      <c r="L261" s="2"/>
    </row>
    <row r="262" spans="1:12" ht="14.25" customHeight="1" x14ac:dyDescent="0.25">
      <c r="A262" s="2">
        <v>10</v>
      </c>
      <c r="B262" s="2">
        <v>2</v>
      </c>
      <c r="C262" s="6" t="s">
        <v>151</v>
      </c>
      <c r="D262" s="2" t="s">
        <v>149</v>
      </c>
      <c r="E262" s="2">
        <v>36</v>
      </c>
      <c r="F262" s="4">
        <v>0</v>
      </c>
      <c r="G262" s="4">
        <f t="shared" si="56"/>
        <v>0</v>
      </c>
      <c r="H262" s="2"/>
      <c r="I262" s="4">
        <f t="shared" si="54"/>
        <v>0</v>
      </c>
      <c r="J262" s="4">
        <f t="shared" si="55"/>
        <v>0</v>
      </c>
      <c r="K262" s="2"/>
      <c r="L262" s="2"/>
    </row>
    <row r="263" spans="1:12" ht="14.25" customHeight="1" x14ac:dyDescent="0.25">
      <c r="A263" s="2">
        <v>11</v>
      </c>
      <c r="B263" s="2" t="s">
        <v>19</v>
      </c>
      <c r="C263" s="6" t="s">
        <v>148</v>
      </c>
      <c r="D263" s="2" t="s">
        <v>138</v>
      </c>
      <c r="E263" s="2">
        <v>648</v>
      </c>
      <c r="F263" s="4">
        <v>0</v>
      </c>
      <c r="G263" s="4">
        <f t="shared" si="56"/>
        <v>0</v>
      </c>
      <c r="H263" s="2"/>
      <c r="I263" s="4">
        <f t="shared" si="54"/>
        <v>0</v>
      </c>
      <c r="J263" s="4">
        <f t="shared" si="55"/>
        <v>0</v>
      </c>
      <c r="K263" s="2"/>
      <c r="L263" s="2"/>
    </row>
    <row r="264" spans="1:12" x14ac:dyDescent="0.25">
      <c r="A264" s="92" t="s">
        <v>152</v>
      </c>
      <c r="B264" s="92"/>
      <c r="C264" s="92"/>
      <c r="D264" s="92"/>
      <c r="E264" s="92"/>
      <c r="F264" s="92"/>
      <c r="G264" s="92"/>
      <c r="H264" s="92"/>
      <c r="I264" s="92"/>
      <c r="J264" s="92"/>
      <c r="K264" s="92"/>
      <c r="L264" s="92"/>
    </row>
    <row r="265" spans="1:12" ht="43.5" customHeight="1" x14ac:dyDescent="0.25">
      <c r="A265" s="2">
        <v>12</v>
      </c>
      <c r="B265" s="52" t="s">
        <v>153</v>
      </c>
      <c r="C265" s="54"/>
      <c r="D265" s="2" t="s">
        <v>154</v>
      </c>
      <c r="E265" s="2">
        <v>15</v>
      </c>
      <c r="F265" s="4">
        <v>0</v>
      </c>
      <c r="G265" s="4">
        <f>E265*F265</f>
        <v>0</v>
      </c>
      <c r="H265" s="2"/>
      <c r="I265" s="4">
        <f t="shared" ref="I265:I267" si="57">ROUND(IF(H265="zw",G265*0,G265*H265/100),2)</f>
        <v>0</v>
      </c>
      <c r="J265" s="4">
        <f t="shared" ref="J265:J268" si="58">ROUND(G265+I265,2)</f>
        <v>0</v>
      </c>
      <c r="K265" s="2"/>
      <c r="L265" s="2"/>
    </row>
    <row r="266" spans="1:12" ht="28.5" customHeight="1" x14ac:dyDescent="0.25">
      <c r="A266" s="2">
        <v>13</v>
      </c>
      <c r="B266" s="52" t="s">
        <v>155</v>
      </c>
      <c r="C266" s="54"/>
      <c r="D266" s="2" t="s">
        <v>194</v>
      </c>
      <c r="E266" s="45">
        <v>4</v>
      </c>
      <c r="F266" s="4">
        <v>0</v>
      </c>
      <c r="G266" s="4">
        <f t="shared" ref="G266:G267" si="59">E266*F266</f>
        <v>0</v>
      </c>
      <c r="H266" s="2"/>
      <c r="I266" s="4">
        <f t="shared" si="57"/>
        <v>0</v>
      </c>
      <c r="J266" s="4">
        <f t="shared" si="58"/>
        <v>0</v>
      </c>
      <c r="K266" s="2"/>
      <c r="L266" s="2"/>
    </row>
    <row r="267" spans="1:12" ht="27.75" customHeight="1" x14ac:dyDescent="0.25">
      <c r="A267" s="2">
        <v>14</v>
      </c>
      <c r="B267" s="52" t="s">
        <v>156</v>
      </c>
      <c r="C267" s="54"/>
      <c r="D267" s="2" t="s">
        <v>154</v>
      </c>
      <c r="E267" s="2">
        <v>1</v>
      </c>
      <c r="F267" s="4">
        <v>0</v>
      </c>
      <c r="G267" s="4">
        <f t="shared" si="59"/>
        <v>0</v>
      </c>
      <c r="H267" s="2"/>
      <c r="I267" s="4">
        <f t="shared" si="57"/>
        <v>0</v>
      </c>
      <c r="J267" s="4">
        <f t="shared" si="58"/>
        <v>0</v>
      </c>
      <c r="K267" s="2"/>
      <c r="L267" s="2"/>
    </row>
    <row r="268" spans="1:12" x14ac:dyDescent="0.25">
      <c r="A268" s="47" t="s">
        <v>29</v>
      </c>
      <c r="B268" s="48"/>
      <c r="C268" s="48"/>
      <c r="D268" s="48"/>
      <c r="E268" s="48"/>
      <c r="F268" s="49"/>
      <c r="G268" s="15">
        <f>SUM(G253:G263,G265:G267)</f>
        <v>0</v>
      </c>
      <c r="H268" s="17"/>
      <c r="I268" s="15">
        <f>SUM(I253:I263,I265:I267)</f>
        <v>0</v>
      </c>
      <c r="J268" s="15">
        <f t="shared" si="58"/>
        <v>0</v>
      </c>
      <c r="K268" s="19"/>
      <c r="L268" s="27"/>
    </row>
    <row r="270" spans="1:12" x14ac:dyDescent="0.25">
      <c r="A270" s="72" t="s">
        <v>157</v>
      </c>
      <c r="B270" s="72"/>
      <c r="C270" s="72"/>
      <c r="D270" s="72"/>
      <c r="E270" s="72"/>
      <c r="F270" s="72"/>
      <c r="G270" s="72"/>
      <c r="H270" s="72"/>
      <c r="I270" s="72"/>
      <c r="J270" s="72"/>
      <c r="K270" s="72"/>
      <c r="L270" s="72"/>
    </row>
    <row r="271" spans="1:12" x14ac:dyDescent="0.25">
      <c r="A271" s="56" t="s">
        <v>2</v>
      </c>
      <c r="B271" s="58" t="s">
        <v>93</v>
      </c>
      <c r="C271" s="59"/>
      <c r="D271" s="60"/>
      <c r="E271" s="64" t="s">
        <v>101</v>
      </c>
      <c r="F271" s="64" t="s">
        <v>133</v>
      </c>
      <c r="G271" s="64" t="s">
        <v>7</v>
      </c>
      <c r="H271" s="66" t="s">
        <v>8</v>
      </c>
      <c r="I271" s="67"/>
      <c r="J271" s="64" t="s">
        <v>11</v>
      </c>
      <c r="K271" s="64" t="s">
        <v>41</v>
      </c>
      <c r="L271" s="64" t="s">
        <v>14</v>
      </c>
    </row>
    <row r="272" spans="1:12" ht="25.5" x14ac:dyDescent="0.25">
      <c r="A272" s="57"/>
      <c r="B272" s="61"/>
      <c r="C272" s="62"/>
      <c r="D272" s="63"/>
      <c r="E272" s="65"/>
      <c r="F272" s="65"/>
      <c r="G272" s="65"/>
      <c r="H272" s="2" t="s">
        <v>9</v>
      </c>
      <c r="I272" s="5" t="s">
        <v>10</v>
      </c>
      <c r="J272" s="65"/>
      <c r="K272" s="65"/>
      <c r="L272" s="65"/>
    </row>
    <row r="273" spans="1:12" x14ac:dyDescent="0.25">
      <c r="A273" s="2">
        <v>1</v>
      </c>
      <c r="B273" s="52" t="s">
        <v>158</v>
      </c>
      <c r="C273" s="53"/>
      <c r="D273" s="54"/>
      <c r="E273" s="2">
        <v>48</v>
      </c>
      <c r="F273" s="4">
        <v>0</v>
      </c>
      <c r="G273" s="4">
        <f>E273*F273</f>
        <v>0</v>
      </c>
      <c r="H273" s="2"/>
      <c r="I273" s="4">
        <f t="shared" ref="I273" si="60">ROUND(IF(H273="zw",G273*0,G273*H273/100),2)</f>
        <v>0</v>
      </c>
      <c r="J273" s="4">
        <f t="shared" ref="J273" si="61">ROUND(G273+I273,2)</f>
        <v>0</v>
      </c>
      <c r="K273" s="2"/>
      <c r="L273" s="2"/>
    </row>
    <row r="274" spans="1:12" x14ac:dyDescent="0.25">
      <c r="A274" s="68" t="s">
        <v>29</v>
      </c>
      <c r="B274" s="69"/>
      <c r="C274" s="69"/>
      <c r="D274" s="69"/>
      <c r="E274" s="69"/>
      <c r="F274" s="70"/>
      <c r="G274" s="15">
        <f>SUM(G273)</f>
        <v>0</v>
      </c>
      <c r="H274" s="17"/>
      <c r="I274" s="15">
        <f>SUM(I273)</f>
        <v>0</v>
      </c>
      <c r="J274" s="15">
        <f>SUM(J273)</f>
        <v>0</v>
      </c>
      <c r="K274" s="21"/>
      <c r="L274" s="28"/>
    </row>
    <row r="276" spans="1:12" x14ac:dyDescent="0.25">
      <c r="A276" s="55" t="s">
        <v>159</v>
      </c>
      <c r="B276" s="55"/>
      <c r="C276" s="55"/>
      <c r="D276" s="55"/>
      <c r="E276" s="55"/>
      <c r="F276" s="55"/>
      <c r="G276" s="55"/>
      <c r="H276" s="55"/>
      <c r="I276" s="55"/>
      <c r="J276" s="55"/>
      <c r="K276" s="55"/>
      <c r="L276" s="55"/>
    </row>
    <row r="277" spans="1:12" x14ac:dyDescent="0.25">
      <c r="A277" s="56" t="s">
        <v>2</v>
      </c>
      <c r="B277" s="58" t="s">
        <v>93</v>
      </c>
      <c r="C277" s="59"/>
      <c r="D277" s="60"/>
      <c r="E277" s="64" t="s">
        <v>91</v>
      </c>
      <c r="F277" s="64" t="s">
        <v>92</v>
      </c>
      <c r="G277" s="64" t="s">
        <v>7</v>
      </c>
      <c r="H277" s="66" t="s">
        <v>8</v>
      </c>
      <c r="I277" s="67"/>
      <c r="J277" s="64" t="s">
        <v>11</v>
      </c>
      <c r="K277" s="64" t="s">
        <v>41</v>
      </c>
      <c r="L277" s="64" t="s">
        <v>14</v>
      </c>
    </row>
    <row r="278" spans="1:12" ht="25.5" x14ac:dyDescent="0.25">
      <c r="A278" s="57"/>
      <c r="B278" s="61"/>
      <c r="C278" s="62"/>
      <c r="D278" s="63"/>
      <c r="E278" s="65"/>
      <c r="F278" s="65"/>
      <c r="G278" s="65"/>
      <c r="H278" s="2" t="s">
        <v>9</v>
      </c>
      <c r="I278" s="5" t="s">
        <v>10</v>
      </c>
      <c r="J278" s="65"/>
      <c r="K278" s="65"/>
      <c r="L278" s="65"/>
    </row>
    <row r="279" spans="1:12" ht="31.5" customHeight="1" x14ac:dyDescent="0.25">
      <c r="A279" s="2"/>
      <c r="B279" s="52" t="s">
        <v>160</v>
      </c>
      <c r="C279" s="53"/>
      <c r="D279" s="54"/>
      <c r="E279" s="2">
        <v>12</v>
      </c>
      <c r="F279" s="4">
        <v>0</v>
      </c>
      <c r="G279" s="4">
        <f>E279*F279</f>
        <v>0</v>
      </c>
      <c r="H279" s="2"/>
      <c r="I279" s="4">
        <f t="shared" ref="I279" si="62">ROUND(IF(H279="zw",G279*0,G279*H279/100),2)</f>
        <v>0</v>
      </c>
      <c r="J279" s="4">
        <f t="shared" ref="J279" si="63">ROUND(G279+I279,2)</f>
        <v>0</v>
      </c>
      <c r="K279" s="2"/>
      <c r="L279" s="2"/>
    </row>
    <row r="280" spans="1:12" x14ac:dyDescent="0.25">
      <c r="A280" s="47" t="s">
        <v>29</v>
      </c>
      <c r="B280" s="48"/>
      <c r="C280" s="48"/>
      <c r="D280" s="48"/>
      <c r="E280" s="48"/>
      <c r="F280" s="49"/>
      <c r="G280" s="15">
        <f>SUM(G279)</f>
        <v>0</v>
      </c>
      <c r="H280" s="17"/>
      <c r="I280" s="15">
        <f>SUM(I279)</f>
        <v>0</v>
      </c>
      <c r="J280" s="15">
        <f>SUM(J279)</f>
        <v>0</v>
      </c>
      <c r="K280" s="21"/>
      <c r="L280" s="28"/>
    </row>
    <row r="281" spans="1:12" x14ac:dyDescent="0.25">
      <c r="A281" s="24"/>
      <c r="B281" s="24"/>
      <c r="C281" s="24"/>
      <c r="D281" s="24"/>
      <c r="E281" s="24"/>
      <c r="F281" s="24"/>
      <c r="G281" s="23"/>
      <c r="H281" s="24"/>
      <c r="I281" s="23"/>
      <c r="J281" s="23"/>
      <c r="K281" s="39"/>
      <c r="L281" s="39"/>
    </row>
    <row r="282" spans="1:12" x14ac:dyDescent="0.25">
      <c r="A282" s="24"/>
      <c r="B282" s="24"/>
      <c r="C282" s="24"/>
      <c r="D282" s="24"/>
      <c r="E282" s="24"/>
      <c r="F282" s="24"/>
      <c r="G282" s="23"/>
      <c r="H282" s="24"/>
      <c r="I282" s="23"/>
      <c r="J282" s="23"/>
      <c r="K282" s="39"/>
      <c r="L282" s="39"/>
    </row>
    <row r="283" spans="1:12" x14ac:dyDescent="0.25">
      <c r="A283" s="24"/>
      <c r="B283" s="24"/>
      <c r="C283" s="24"/>
      <c r="D283" s="24"/>
      <c r="E283" s="24"/>
      <c r="F283" s="24"/>
      <c r="G283" s="23"/>
      <c r="H283" s="24"/>
      <c r="I283" s="23"/>
      <c r="J283" s="23"/>
      <c r="K283" s="39"/>
      <c r="L283" s="39"/>
    </row>
    <row r="284" spans="1:12" x14ac:dyDescent="0.25">
      <c r="A284" s="24"/>
      <c r="B284" s="24"/>
      <c r="C284" s="24"/>
      <c r="D284" s="24"/>
      <c r="E284" s="24"/>
      <c r="F284" s="24"/>
      <c r="G284" s="23"/>
      <c r="H284" s="24"/>
      <c r="I284" s="23"/>
      <c r="J284" s="23"/>
      <c r="K284" s="39"/>
      <c r="L284" s="39"/>
    </row>
    <row r="286" spans="1:12" ht="31.5" customHeight="1" x14ac:dyDescent="0.25">
      <c r="A286" s="85" t="s">
        <v>161</v>
      </c>
      <c r="B286" s="85"/>
      <c r="C286" s="85"/>
      <c r="D286" s="85"/>
      <c r="E286" s="85"/>
      <c r="F286" s="85"/>
      <c r="G286" s="85"/>
      <c r="H286" s="85"/>
      <c r="I286" s="85"/>
      <c r="J286" s="85"/>
      <c r="K286" s="85"/>
      <c r="L286" s="85"/>
    </row>
    <row r="287" spans="1:12" x14ac:dyDescent="0.25">
      <c r="A287" s="56" t="s">
        <v>2</v>
      </c>
      <c r="B287" s="56" t="s">
        <v>3</v>
      </c>
      <c r="C287" s="64" t="s">
        <v>4</v>
      </c>
      <c r="D287" s="56" t="s">
        <v>5</v>
      </c>
      <c r="E287" s="64" t="s">
        <v>101</v>
      </c>
      <c r="F287" s="64" t="s">
        <v>6</v>
      </c>
      <c r="G287" s="64" t="s">
        <v>7</v>
      </c>
      <c r="H287" s="66" t="s">
        <v>8</v>
      </c>
      <c r="I287" s="67"/>
      <c r="J287" s="64" t="s">
        <v>11</v>
      </c>
      <c r="K287" s="64" t="s">
        <v>41</v>
      </c>
      <c r="L287" s="64" t="s">
        <v>14</v>
      </c>
    </row>
    <row r="288" spans="1:12" ht="25.5" x14ac:dyDescent="0.25">
      <c r="A288" s="57"/>
      <c r="B288" s="57"/>
      <c r="C288" s="65"/>
      <c r="D288" s="57"/>
      <c r="E288" s="65"/>
      <c r="F288" s="65"/>
      <c r="G288" s="65"/>
      <c r="H288" s="2" t="s">
        <v>9</v>
      </c>
      <c r="I288" s="5" t="s">
        <v>10</v>
      </c>
      <c r="J288" s="65"/>
      <c r="K288" s="65"/>
      <c r="L288" s="65"/>
    </row>
    <row r="289" spans="1:12" ht="25.5" x14ac:dyDescent="0.25">
      <c r="A289" s="2">
        <v>1</v>
      </c>
      <c r="B289" s="2">
        <v>1</v>
      </c>
      <c r="C289" s="6" t="s">
        <v>162</v>
      </c>
      <c r="D289" s="2">
        <v>70</v>
      </c>
      <c r="E289" s="2">
        <v>72</v>
      </c>
      <c r="F289" s="4">
        <v>0</v>
      </c>
      <c r="G289" s="4">
        <f>E289*F289</f>
        <v>0</v>
      </c>
      <c r="H289" s="2"/>
      <c r="I289" s="4">
        <f t="shared" ref="I289:I290" si="64">ROUND(IF(H289="zw",G289*0,G289*H289/100),2)</f>
        <v>0</v>
      </c>
      <c r="J289" s="4">
        <f t="shared" ref="J289:J291" si="65">ROUND(G289+I289,2)</f>
        <v>0</v>
      </c>
      <c r="K289" s="2"/>
      <c r="L289" s="2"/>
    </row>
    <row r="290" spans="1:12" x14ac:dyDescent="0.25">
      <c r="A290" s="2">
        <v>2</v>
      </c>
      <c r="B290" s="2">
        <v>1</v>
      </c>
      <c r="C290" s="6" t="s">
        <v>27</v>
      </c>
      <c r="D290" s="2">
        <v>70</v>
      </c>
      <c r="E290" s="2">
        <v>72</v>
      </c>
      <c r="F290" s="4">
        <v>0</v>
      </c>
      <c r="G290" s="4">
        <f>E290*F290</f>
        <v>0</v>
      </c>
      <c r="H290" s="2"/>
      <c r="I290" s="4">
        <f t="shared" si="64"/>
        <v>0</v>
      </c>
      <c r="J290" s="4">
        <f t="shared" si="65"/>
        <v>0</v>
      </c>
      <c r="K290" s="2"/>
      <c r="L290" s="2"/>
    </row>
    <row r="291" spans="1:12" x14ac:dyDescent="0.25">
      <c r="A291" s="47" t="s">
        <v>29</v>
      </c>
      <c r="B291" s="48"/>
      <c r="C291" s="48"/>
      <c r="D291" s="48"/>
      <c r="E291" s="48"/>
      <c r="F291" s="49"/>
      <c r="G291" s="15">
        <f>SUM(G289:G290)</f>
        <v>0</v>
      </c>
      <c r="H291" s="17"/>
      <c r="I291" s="15">
        <f>SUM(I289:I290)</f>
        <v>0</v>
      </c>
      <c r="J291" s="15">
        <f t="shared" si="65"/>
        <v>0</v>
      </c>
      <c r="K291" s="19"/>
      <c r="L291" s="27"/>
    </row>
    <row r="293" spans="1:12" ht="31.5" customHeight="1" x14ac:dyDescent="0.25">
      <c r="A293" s="85" t="s">
        <v>163</v>
      </c>
      <c r="B293" s="85"/>
      <c r="C293" s="85"/>
      <c r="D293" s="85"/>
      <c r="E293" s="85"/>
      <c r="F293" s="85"/>
      <c r="G293" s="85"/>
      <c r="H293" s="85"/>
      <c r="I293" s="85"/>
      <c r="J293" s="85"/>
      <c r="K293" s="85"/>
      <c r="L293" s="85"/>
    </row>
    <row r="294" spans="1:12" x14ac:dyDescent="0.25">
      <c r="A294" s="56" t="s">
        <v>2</v>
      </c>
      <c r="B294" s="56" t="s">
        <v>3</v>
      </c>
      <c r="C294" s="64" t="s">
        <v>4</v>
      </c>
      <c r="D294" s="56" t="s">
        <v>5</v>
      </c>
      <c r="E294" s="64" t="s">
        <v>101</v>
      </c>
      <c r="F294" s="64" t="s">
        <v>6</v>
      </c>
      <c r="G294" s="64" t="s">
        <v>7</v>
      </c>
      <c r="H294" s="66" t="s">
        <v>8</v>
      </c>
      <c r="I294" s="67"/>
      <c r="J294" s="64" t="s">
        <v>11</v>
      </c>
      <c r="K294" s="64" t="s">
        <v>41</v>
      </c>
      <c r="L294" s="64" t="s">
        <v>14</v>
      </c>
    </row>
    <row r="295" spans="1:12" ht="25.5" x14ac:dyDescent="0.25">
      <c r="A295" s="57"/>
      <c r="B295" s="57"/>
      <c r="C295" s="65"/>
      <c r="D295" s="57"/>
      <c r="E295" s="65"/>
      <c r="F295" s="65"/>
      <c r="G295" s="65"/>
      <c r="H295" s="2" t="s">
        <v>9</v>
      </c>
      <c r="I295" s="5" t="s">
        <v>10</v>
      </c>
      <c r="J295" s="65"/>
      <c r="K295" s="65"/>
      <c r="L295" s="65"/>
    </row>
    <row r="296" spans="1:12" x14ac:dyDescent="0.25">
      <c r="A296" s="2">
        <v>1</v>
      </c>
      <c r="B296" s="2" t="s">
        <v>12</v>
      </c>
      <c r="C296" s="6" t="s">
        <v>164</v>
      </c>
      <c r="D296" s="2">
        <v>90</v>
      </c>
      <c r="E296" s="2">
        <v>72</v>
      </c>
      <c r="F296" s="4">
        <v>0</v>
      </c>
      <c r="G296" s="4">
        <f>E296*F296</f>
        <v>0</v>
      </c>
      <c r="H296" s="2"/>
      <c r="I296" s="4">
        <f t="shared" ref="I296:I304" si="66">ROUND(IF(H296="zw",G296*0,G296*H296/100),2)</f>
        <v>0</v>
      </c>
      <c r="J296" s="4">
        <f t="shared" ref="J296:J304" si="67">ROUND(G296+I296,2)</f>
        <v>0</v>
      </c>
      <c r="K296" s="2"/>
      <c r="L296" s="2"/>
    </row>
    <row r="297" spans="1:12" x14ac:dyDescent="0.25">
      <c r="A297" s="2">
        <v>2</v>
      </c>
      <c r="B297" s="2" t="s">
        <v>38</v>
      </c>
      <c r="C297" s="6" t="s">
        <v>164</v>
      </c>
      <c r="D297" s="2">
        <v>75</v>
      </c>
      <c r="E297" s="2">
        <v>72</v>
      </c>
      <c r="F297" s="4">
        <v>0</v>
      </c>
      <c r="G297" s="4">
        <f t="shared" ref="G297:G303" si="68">E297*F297</f>
        <v>0</v>
      </c>
      <c r="H297" s="2"/>
      <c r="I297" s="4">
        <f t="shared" si="66"/>
        <v>0</v>
      </c>
      <c r="J297" s="4">
        <f t="shared" si="67"/>
        <v>0</v>
      </c>
      <c r="K297" s="2"/>
      <c r="L297" s="2"/>
    </row>
    <row r="298" spans="1:12" x14ac:dyDescent="0.25">
      <c r="A298" s="2">
        <v>3</v>
      </c>
      <c r="B298" s="2" t="s">
        <v>38</v>
      </c>
      <c r="C298" s="6" t="s">
        <v>165</v>
      </c>
      <c r="D298" s="2">
        <v>75</v>
      </c>
      <c r="E298" s="2">
        <v>72</v>
      </c>
      <c r="F298" s="4">
        <v>0</v>
      </c>
      <c r="G298" s="4">
        <f t="shared" si="68"/>
        <v>0</v>
      </c>
      <c r="H298" s="2"/>
      <c r="I298" s="4">
        <f t="shared" si="66"/>
        <v>0</v>
      </c>
      <c r="J298" s="4">
        <f t="shared" si="67"/>
        <v>0</v>
      </c>
      <c r="K298" s="2"/>
      <c r="L298" s="2"/>
    </row>
    <row r="299" spans="1:12" x14ac:dyDescent="0.25">
      <c r="A299" s="2">
        <v>4</v>
      </c>
      <c r="B299" s="2" t="s">
        <v>137</v>
      </c>
      <c r="C299" s="6" t="s">
        <v>166</v>
      </c>
      <c r="D299" s="2">
        <v>75</v>
      </c>
      <c r="E299" s="2">
        <v>72</v>
      </c>
      <c r="F299" s="4">
        <v>0</v>
      </c>
      <c r="G299" s="4">
        <f t="shared" si="68"/>
        <v>0</v>
      </c>
      <c r="H299" s="2"/>
      <c r="I299" s="4">
        <f t="shared" si="66"/>
        <v>0</v>
      </c>
      <c r="J299" s="4">
        <f t="shared" si="67"/>
        <v>0</v>
      </c>
      <c r="K299" s="2"/>
      <c r="L299" s="2"/>
    </row>
    <row r="300" spans="1:12" ht="102" x14ac:dyDescent="0.25">
      <c r="A300" s="2">
        <v>5</v>
      </c>
      <c r="B300" s="2" t="s">
        <v>12</v>
      </c>
      <c r="C300" s="6" t="s">
        <v>195</v>
      </c>
      <c r="D300" s="2">
        <v>45</v>
      </c>
      <c r="E300" s="2">
        <v>12</v>
      </c>
      <c r="F300" s="4">
        <v>0</v>
      </c>
      <c r="G300" s="4">
        <f t="shared" si="68"/>
        <v>0</v>
      </c>
      <c r="H300" s="2"/>
      <c r="I300" s="4">
        <f t="shared" si="66"/>
        <v>0</v>
      </c>
      <c r="J300" s="4">
        <f t="shared" si="67"/>
        <v>0</v>
      </c>
      <c r="K300" s="2"/>
      <c r="L300" s="2"/>
    </row>
    <row r="301" spans="1:12" x14ac:dyDescent="0.25">
      <c r="A301" s="2">
        <v>6</v>
      </c>
      <c r="B301" s="2" t="s">
        <v>19</v>
      </c>
      <c r="C301" s="6" t="s">
        <v>167</v>
      </c>
      <c r="D301" s="2">
        <v>75</v>
      </c>
      <c r="E301" s="2">
        <v>108</v>
      </c>
      <c r="F301" s="4">
        <v>0</v>
      </c>
      <c r="G301" s="4">
        <f t="shared" si="68"/>
        <v>0</v>
      </c>
      <c r="H301" s="2"/>
      <c r="I301" s="4">
        <f t="shared" si="66"/>
        <v>0</v>
      </c>
      <c r="J301" s="4">
        <f t="shared" si="67"/>
        <v>0</v>
      </c>
      <c r="K301" s="2"/>
      <c r="L301" s="2"/>
    </row>
    <row r="302" spans="1:12" x14ac:dyDescent="0.25">
      <c r="A302" s="2">
        <v>7</v>
      </c>
      <c r="B302" s="2" t="s">
        <v>19</v>
      </c>
      <c r="C302" s="6" t="s">
        <v>168</v>
      </c>
      <c r="D302" s="2">
        <v>90</v>
      </c>
      <c r="E302" s="2">
        <v>72</v>
      </c>
      <c r="F302" s="4">
        <v>0</v>
      </c>
      <c r="G302" s="4">
        <f t="shared" si="68"/>
        <v>0</v>
      </c>
      <c r="H302" s="2"/>
      <c r="I302" s="4">
        <f t="shared" si="66"/>
        <v>0</v>
      </c>
      <c r="J302" s="4">
        <f t="shared" si="67"/>
        <v>0</v>
      </c>
      <c r="K302" s="2"/>
      <c r="L302" s="2"/>
    </row>
    <row r="303" spans="1:12" ht="38.25" x14ac:dyDescent="0.25">
      <c r="A303" s="2">
        <v>8</v>
      </c>
      <c r="B303" s="2" t="s">
        <v>169</v>
      </c>
      <c r="C303" s="6" t="s">
        <v>170</v>
      </c>
      <c r="D303" s="2" t="s">
        <v>171</v>
      </c>
      <c r="E303" s="2">
        <v>108</v>
      </c>
      <c r="F303" s="4">
        <v>0</v>
      </c>
      <c r="G303" s="4">
        <f t="shared" si="68"/>
        <v>0</v>
      </c>
      <c r="H303" s="2"/>
      <c r="I303" s="4">
        <f t="shared" si="66"/>
        <v>0</v>
      </c>
      <c r="J303" s="4">
        <f t="shared" si="67"/>
        <v>0</v>
      </c>
      <c r="K303" s="2"/>
      <c r="L303" s="2"/>
    </row>
    <row r="304" spans="1:12" x14ac:dyDescent="0.25">
      <c r="A304" s="47" t="s">
        <v>29</v>
      </c>
      <c r="B304" s="48"/>
      <c r="C304" s="48"/>
      <c r="D304" s="48"/>
      <c r="E304" s="48"/>
      <c r="F304" s="49"/>
      <c r="G304" s="15">
        <f>SUM(G296:G303)</f>
        <v>0</v>
      </c>
      <c r="H304" s="13"/>
      <c r="I304" s="15">
        <f t="shared" si="66"/>
        <v>0</v>
      </c>
      <c r="J304" s="15">
        <f t="shared" si="67"/>
        <v>0</v>
      </c>
      <c r="K304" s="21"/>
      <c r="L304" s="28"/>
    </row>
    <row r="305" spans="1:12" x14ac:dyDescent="0.25">
      <c r="A305" s="24"/>
      <c r="B305" s="24"/>
      <c r="C305" s="24"/>
      <c r="D305" s="24"/>
      <c r="E305" s="24"/>
      <c r="F305" s="24"/>
      <c r="G305" s="23"/>
      <c r="H305" s="39"/>
      <c r="I305" s="23"/>
      <c r="J305" s="23"/>
      <c r="K305" s="39"/>
      <c r="L305" s="39"/>
    </row>
    <row r="306" spans="1:12" x14ac:dyDescent="0.25">
      <c r="A306" s="24"/>
      <c r="B306" s="24"/>
      <c r="C306" s="24"/>
      <c r="D306" s="24"/>
      <c r="E306" s="24"/>
      <c r="F306" s="24"/>
      <c r="G306" s="23"/>
      <c r="H306" s="39"/>
      <c r="I306" s="23"/>
      <c r="J306" s="23"/>
      <c r="K306" s="39"/>
      <c r="L306" s="39"/>
    </row>
    <row r="307" spans="1:12" x14ac:dyDescent="0.25">
      <c r="A307" s="24"/>
      <c r="B307" s="24"/>
      <c r="C307" s="24"/>
      <c r="D307" s="24"/>
      <c r="E307" s="24"/>
      <c r="F307" s="24"/>
      <c r="G307" s="23"/>
      <c r="H307" s="39"/>
      <c r="I307" s="23"/>
      <c r="J307" s="23"/>
      <c r="K307" s="39"/>
      <c r="L307" s="39"/>
    </row>
    <row r="308" spans="1:12" x14ac:dyDescent="0.25">
      <c r="A308" s="24"/>
      <c r="B308" s="24"/>
      <c r="C308" s="24"/>
      <c r="D308" s="24"/>
      <c r="E308" s="24"/>
      <c r="F308" s="24"/>
      <c r="G308" s="23"/>
      <c r="H308" s="39"/>
      <c r="I308" s="23"/>
      <c r="J308" s="23"/>
      <c r="K308" s="39"/>
      <c r="L308" s="39"/>
    </row>
    <row r="309" spans="1:12" x14ac:dyDescent="0.25">
      <c r="A309" s="24"/>
      <c r="B309" s="24"/>
      <c r="C309" s="24"/>
      <c r="D309" s="24"/>
      <c r="E309" s="24"/>
      <c r="F309" s="24"/>
      <c r="G309" s="23"/>
      <c r="H309" s="39"/>
      <c r="I309" s="23"/>
      <c r="J309" s="23"/>
      <c r="K309" s="39"/>
      <c r="L309" s="39"/>
    </row>
    <row r="310" spans="1:12" x14ac:dyDescent="0.25">
      <c r="A310" s="24"/>
      <c r="B310" s="24"/>
      <c r="C310" s="24"/>
      <c r="D310" s="24"/>
      <c r="E310" s="24"/>
      <c r="F310" s="24"/>
      <c r="G310" s="23"/>
      <c r="H310" s="39"/>
      <c r="I310" s="23"/>
      <c r="J310" s="23"/>
      <c r="K310" s="39"/>
      <c r="L310" s="39"/>
    </row>
    <row r="312" spans="1:12" x14ac:dyDescent="0.25">
      <c r="A312" s="85" t="s">
        <v>172</v>
      </c>
      <c r="B312" s="85"/>
      <c r="C312" s="85"/>
      <c r="D312" s="85"/>
      <c r="E312" s="85"/>
      <c r="F312" s="85"/>
      <c r="G312" s="85"/>
      <c r="H312" s="85"/>
      <c r="I312" s="85"/>
      <c r="J312" s="85"/>
      <c r="K312" s="85"/>
      <c r="L312" s="85"/>
    </row>
    <row r="313" spans="1:12" x14ac:dyDescent="0.25">
      <c r="A313" s="56" t="s">
        <v>2</v>
      </c>
      <c r="B313" s="56" t="s">
        <v>3</v>
      </c>
      <c r="C313" s="64" t="s">
        <v>4</v>
      </c>
      <c r="D313" s="56" t="s">
        <v>5</v>
      </c>
      <c r="E313" s="64" t="s">
        <v>101</v>
      </c>
      <c r="F313" s="64" t="s">
        <v>6</v>
      </c>
      <c r="G313" s="64" t="s">
        <v>7</v>
      </c>
      <c r="H313" s="66" t="s">
        <v>8</v>
      </c>
      <c r="I313" s="67"/>
      <c r="J313" s="64" t="s">
        <v>11</v>
      </c>
      <c r="K313" s="64" t="s">
        <v>41</v>
      </c>
      <c r="L313" s="64" t="s">
        <v>14</v>
      </c>
    </row>
    <row r="314" spans="1:12" ht="25.5" x14ac:dyDescent="0.25">
      <c r="A314" s="57"/>
      <c r="B314" s="57"/>
      <c r="C314" s="65"/>
      <c r="D314" s="57"/>
      <c r="E314" s="65"/>
      <c r="F314" s="65"/>
      <c r="G314" s="65"/>
      <c r="H314" s="2" t="s">
        <v>9</v>
      </c>
      <c r="I314" s="5" t="s">
        <v>10</v>
      </c>
      <c r="J314" s="65"/>
      <c r="K314" s="65"/>
      <c r="L314" s="65"/>
    </row>
    <row r="315" spans="1:12" ht="25.5" x14ac:dyDescent="0.25">
      <c r="A315" s="5">
        <v>1</v>
      </c>
      <c r="B315" s="5">
        <v>0</v>
      </c>
      <c r="C315" s="6" t="s">
        <v>173</v>
      </c>
      <c r="D315" s="5">
        <v>70</v>
      </c>
      <c r="E315" s="5">
        <v>384</v>
      </c>
      <c r="F315" s="40">
        <v>0</v>
      </c>
      <c r="G315" s="40">
        <f t="shared" ref="G315:G316" si="69">E315*F315</f>
        <v>0</v>
      </c>
      <c r="H315" s="2"/>
      <c r="I315" s="40">
        <f t="shared" ref="I315:I317" si="70">ROUND(IF(H315="zw",G315*0,G315*H315/100),2)</f>
        <v>0</v>
      </c>
      <c r="J315" s="40">
        <f t="shared" ref="J315:J317" si="71">ROUND(G315+I315,2)</f>
        <v>0</v>
      </c>
      <c r="K315" s="5"/>
      <c r="L315" s="5"/>
    </row>
    <row r="316" spans="1:12" x14ac:dyDescent="0.25">
      <c r="A316" s="5">
        <v>2</v>
      </c>
      <c r="B316" s="5">
        <v>1</v>
      </c>
      <c r="C316" s="6" t="s">
        <v>174</v>
      </c>
      <c r="D316" s="5" t="s">
        <v>60</v>
      </c>
      <c r="E316" s="5">
        <v>96</v>
      </c>
      <c r="F316" s="40">
        <v>0</v>
      </c>
      <c r="G316" s="40">
        <f t="shared" si="69"/>
        <v>0</v>
      </c>
      <c r="H316" s="2"/>
      <c r="I316" s="40">
        <f t="shared" si="70"/>
        <v>0</v>
      </c>
      <c r="J316" s="40">
        <f t="shared" si="71"/>
        <v>0</v>
      </c>
      <c r="K316" s="5"/>
      <c r="L316" s="5"/>
    </row>
    <row r="317" spans="1:12" x14ac:dyDescent="0.25">
      <c r="A317" s="78" t="s">
        <v>29</v>
      </c>
      <c r="B317" s="79"/>
      <c r="C317" s="79"/>
      <c r="D317" s="79"/>
      <c r="E317" s="79"/>
      <c r="F317" s="80"/>
      <c r="G317" s="41">
        <f>SUM(G315:G316)</f>
        <v>0</v>
      </c>
      <c r="H317" s="42"/>
      <c r="I317" s="41">
        <f t="shared" si="70"/>
        <v>0</v>
      </c>
      <c r="J317" s="41">
        <f t="shared" si="71"/>
        <v>0</v>
      </c>
      <c r="K317" s="43"/>
      <c r="L317" s="44"/>
    </row>
    <row r="319" spans="1:12" x14ac:dyDescent="0.25">
      <c r="A319" s="55" t="s">
        <v>175</v>
      </c>
      <c r="B319" s="55"/>
      <c r="C319" s="55"/>
      <c r="D319" s="55"/>
      <c r="E319" s="55"/>
      <c r="F319" s="55"/>
      <c r="G319" s="55"/>
      <c r="H319" s="55"/>
      <c r="I319" s="55"/>
      <c r="J319" s="55"/>
      <c r="K319" s="55"/>
      <c r="L319" s="55"/>
    </row>
    <row r="320" spans="1:12" x14ac:dyDescent="0.25">
      <c r="A320" s="56" t="s">
        <v>2</v>
      </c>
      <c r="B320" s="56" t="s">
        <v>3</v>
      </c>
      <c r="C320" s="64" t="s">
        <v>4</v>
      </c>
      <c r="D320" s="56" t="s">
        <v>5</v>
      </c>
      <c r="E320" s="64" t="s">
        <v>101</v>
      </c>
      <c r="F320" s="64" t="s">
        <v>6</v>
      </c>
      <c r="G320" s="64" t="s">
        <v>7</v>
      </c>
      <c r="H320" s="66" t="s">
        <v>8</v>
      </c>
      <c r="I320" s="67"/>
      <c r="J320" s="64" t="s">
        <v>11</v>
      </c>
      <c r="K320" s="64" t="s">
        <v>41</v>
      </c>
      <c r="L320" s="64" t="s">
        <v>14</v>
      </c>
    </row>
    <row r="321" spans="1:12" ht="25.5" x14ac:dyDescent="0.25">
      <c r="A321" s="57"/>
      <c r="B321" s="57"/>
      <c r="C321" s="65"/>
      <c r="D321" s="57"/>
      <c r="E321" s="65"/>
      <c r="F321" s="65"/>
      <c r="G321" s="65"/>
      <c r="H321" s="2" t="s">
        <v>9</v>
      </c>
      <c r="I321" s="5" t="s">
        <v>10</v>
      </c>
      <c r="J321" s="65"/>
      <c r="K321" s="65"/>
      <c r="L321" s="65"/>
    </row>
    <row r="322" spans="1:12" ht="29.25" customHeight="1" x14ac:dyDescent="0.25">
      <c r="A322" s="81" t="s">
        <v>176</v>
      </c>
      <c r="B322" s="81"/>
      <c r="C322" s="81"/>
      <c r="D322" s="81"/>
      <c r="E322" s="81"/>
      <c r="F322" s="81"/>
      <c r="G322" s="81"/>
      <c r="H322" s="81"/>
      <c r="I322" s="81"/>
      <c r="J322" s="81"/>
      <c r="K322" s="81"/>
      <c r="L322" s="81"/>
    </row>
    <row r="323" spans="1:12" x14ac:dyDescent="0.25">
      <c r="A323" s="2">
        <v>1</v>
      </c>
      <c r="B323" s="2" t="s">
        <v>17</v>
      </c>
      <c r="C323" s="6" t="s">
        <v>26</v>
      </c>
      <c r="D323" s="2">
        <v>23</v>
      </c>
      <c r="E323" s="2">
        <v>12</v>
      </c>
      <c r="F323" s="4">
        <v>0</v>
      </c>
      <c r="G323" s="4">
        <f>E323*F323</f>
        <v>0</v>
      </c>
      <c r="H323" s="2"/>
      <c r="I323" s="4">
        <f t="shared" ref="I323:I324" si="72">ROUND(IF(H323="zw",G323*0,G323*H323/100),2)</f>
        <v>0</v>
      </c>
      <c r="J323" s="4">
        <f t="shared" ref="J323:J324" si="73">ROUND(G323+I323,2)</f>
        <v>0</v>
      </c>
      <c r="K323" s="2"/>
      <c r="L323" s="2"/>
    </row>
    <row r="324" spans="1:12" x14ac:dyDescent="0.25">
      <c r="A324" s="2">
        <v>2</v>
      </c>
      <c r="B324" s="2" t="s">
        <v>19</v>
      </c>
      <c r="C324" s="6" t="s">
        <v>177</v>
      </c>
      <c r="D324" s="2">
        <v>23</v>
      </c>
      <c r="E324" s="2">
        <v>12</v>
      </c>
      <c r="F324" s="4">
        <v>0</v>
      </c>
      <c r="G324" s="4">
        <f>E324*F324</f>
        <v>0</v>
      </c>
      <c r="H324" s="2"/>
      <c r="I324" s="4">
        <f t="shared" si="72"/>
        <v>0</v>
      </c>
      <c r="J324" s="4">
        <f t="shared" si="73"/>
        <v>0</v>
      </c>
      <c r="K324" s="2"/>
      <c r="L324" s="2"/>
    </row>
    <row r="325" spans="1:12" ht="30.75" customHeight="1" x14ac:dyDescent="0.25">
      <c r="A325" s="93" t="s">
        <v>178</v>
      </c>
      <c r="B325" s="81"/>
      <c r="C325" s="81"/>
      <c r="D325" s="81"/>
      <c r="E325" s="81"/>
      <c r="F325" s="81"/>
      <c r="G325" s="81"/>
      <c r="H325" s="81"/>
      <c r="I325" s="81"/>
      <c r="J325" s="81"/>
      <c r="K325" s="81"/>
      <c r="L325" s="94"/>
    </row>
    <row r="326" spans="1:12" x14ac:dyDescent="0.25">
      <c r="A326" s="2">
        <v>3</v>
      </c>
      <c r="B326" s="2" t="s">
        <v>17</v>
      </c>
      <c r="C326" s="3" t="s">
        <v>177</v>
      </c>
      <c r="D326" s="2">
        <v>75</v>
      </c>
      <c r="E326" s="2">
        <v>72</v>
      </c>
      <c r="F326" s="4">
        <v>0</v>
      </c>
      <c r="G326" s="4">
        <f>E326*F326</f>
        <v>0</v>
      </c>
      <c r="H326" s="2"/>
      <c r="I326" s="4">
        <f t="shared" ref="I326:I328" si="74">ROUND(IF(H326="zw",G326*0,G326*H326/100),2)</f>
        <v>0</v>
      </c>
      <c r="J326" s="4">
        <f t="shared" ref="J326:J328" si="75">ROUND(G326+I326,2)</f>
        <v>0</v>
      </c>
      <c r="K326" s="2"/>
      <c r="L326" s="2"/>
    </row>
    <row r="327" spans="1:12" ht="25.5" x14ac:dyDescent="0.25">
      <c r="A327" s="2">
        <v>4</v>
      </c>
      <c r="B327" s="2" t="s">
        <v>38</v>
      </c>
      <c r="C327" s="6" t="s">
        <v>179</v>
      </c>
      <c r="D327" s="2">
        <v>75</v>
      </c>
      <c r="E327" s="2">
        <v>72</v>
      </c>
      <c r="F327" s="4">
        <v>0</v>
      </c>
      <c r="G327" s="4">
        <f>E327*F327</f>
        <v>0</v>
      </c>
      <c r="H327" s="2"/>
      <c r="I327" s="4">
        <f t="shared" si="74"/>
        <v>0</v>
      </c>
      <c r="J327" s="4">
        <f t="shared" si="75"/>
        <v>0</v>
      </c>
      <c r="K327" s="2"/>
      <c r="L327" s="2"/>
    </row>
    <row r="328" spans="1:12" ht="25.5" x14ac:dyDescent="0.25">
      <c r="A328" s="2">
        <v>5</v>
      </c>
      <c r="B328" s="2" t="s">
        <v>17</v>
      </c>
      <c r="C328" s="6" t="s">
        <v>180</v>
      </c>
      <c r="D328" s="2">
        <v>75</v>
      </c>
      <c r="E328" s="2">
        <v>144</v>
      </c>
      <c r="F328" s="4">
        <v>0</v>
      </c>
      <c r="G328" s="4">
        <f>E328*F328</f>
        <v>0</v>
      </c>
      <c r="H328" s="2"/>
      <c r="I328" s="4">
        <f t="shared" si="74"/>
        <v>0</v>
      </c>
      <c r="J328" s="4">
        <f t="shared" si="75"/>
        <v>0</v>
      </c>
      <c r="K328" s="2"/>
      <c r="L328" s="2"/>
    </row>
    <row r="329" spans="1:12" ht="30.75" customHeight="1" x14ac:dyDescent="0.25">
      <c r="A329" s="46" t="s">
        <v>181</v>
      </c>
      <c r="B329" s="46"/>
      <c r="C329" s="46"/>
      <c r="D329" s="46"/>
      <c r="E329" s="46"/>
      <c r="F329" s="46"/>
      <c r="G329" s="46"/>
      <c r="H329" s="46"/>
      <c r="I329" s="46"/>
      <c r="J329" s="46"/>
      <c r="K329" s="46"/>
      <c r="L329" s="46"/>
    </row>
    <row r="330" spans="1:12" ht="25.5" x14ac:dyDescent="0.25">
      <c r="A330" s="2">
        <v>6</v>
      </c>
      <c r="B330" s="2">
        <v>5</v>
      </c>
      <c r="C330" s="6" t="s">
        <v>182</v>
      </c>
      <c r="D330" s="2">
        <v>75</v>
      </c>
      <c r="E330" s="2">
        <v>120</v>
      </c>
      <c r="F330" s="4">
        <v>0</v>
      </c>
      <c r="G330" s="4">
        <f>E330*F330</f>
        <v>0</v>
      </c>
      <c r="H330" s="2"/>
      <c r="I330" s="4">
        <f t="shared" ref="I330:I331" si="76">ROUND(IF(H330="zw",G330*0,G330*H330/100),2)</f>
        <v>0</v>
      </c>
      <c r="J330" s="4">
        <f t="shared" ref="J330:J331" si="77">ROUND(G330+I330,2)</f>
        <v>0</v>
      </c>
      <c r="K330" s="2"/>
      <c r="L330" s="2"/>
    </row>
    <row r="331" spans="1:12" x14ac:dyDescent="0.25">
      <c r="A331" s="47" t="s">
        <v>29</v>
      </c>
      <c r="B331" s="48"/>
      <c r="C331" s="48"/>
      <c r="D331" s="48"/>
      <c r="E331" s="48"/>
      <c r="F331" s="49"/>
      <c r="G331" s="15">
        <f>SUM(G323:G324,G326:G328,G330)</f>
        <v>0</v>
      </c>
      <c r="H331" s="31"/>
      <c r="I331" s="15">
        <f t="shared" si="76"/>
        <v>0</v>
      </c>
      <c r="J331" s="15">
        <f t="shared" si="77"/>
        <v>0</v>
      </c>
      <c r="K331" s="32"/>
      <c r="L331" s="33"/>
    </row>
    <row r="333" spans="1:12" ht="98.25" customHeight="1" x14ac:dyDescent="0.25">
      <c r="A333" s="50" t="s">
        <v>183</v>
      </c>
      <c r="B333" s="51"/>
      <c r="C333" s="51"/>
      <c r="D333" s="51"/>
      <c r="E333" s="51"/>
      <c r="F333" s="51"/>
      <c r="G333" s="51"/>
      <c r="H333" s="51"/>
      <c r="I333" s="51"/>
      <c r="J333" s="51"/>
      <c r="K333" s="51"/>
      <c r="L333" s="51"/>
    </row>
  </sheetData>
  <mergeCells count="349">
    <mergeCell ref="A322:L322"/>
    <mergeCell ref="A325:L325"/>
    <mergeCell ref="A317:F317"/>
    <mergeCell ref="A319:L319"/>
    <mergeCell ref="A320:A321"/>
    <mergeCell ref="B320:B321"/>
    <mergeCell ref="C320:C321"/>
    <mergeCell ref="D320:D321"/>
    <mergeCell ref="E320:E321"/>
    <mergeCell ref="F320:F321"/>
    <mergeCell ref="G320:G321"/>
    <mergeCell ref="H320:I320"/>
    <mergeCell ref="J320:J321"/>
    <mergeCell ref="K320:K321"/>
    <mergeCell ref="L320:L321"/>
    <mergeCell ref="A304:F304"/>
    <mergeCell ref="A312:L312"/>
    <mergeCell ref="A313:A314"/>
    <mergeCell ref="B313:B314"/>
    <mergeCell ref="C313:C314"/>
    <mergeCell ref="D313:D314"/>
    <mergeCell ref="E313:E314"/>
    <mergeCell ref="F313:F314"/>
    <mergeCell ref="G313:G314"/>
    <mergeCell ref="H313:I313"/>
    <mergeCell ref="J313:J314"/>
    <mergeCell ref="K313:K314"/>
    <mergeCell ref="L313:L314"/>
    <mergeCell ref="A291:F291"/>
    <mergeCell ref="A293:L293"/>
    <mergeCell ref="A294:A295"/>
    <mergeCell ref="B294:B295"/>
    <mergeCell ref="C294:C295"/>
    <mergeCell ref="D294:D295"/>
    <mergeCell ref="E294:E295"/>
    <mergeCell ref="F294:F295"/>
    <mergeCell ref="G294:G295"/>
    <mergeCell ref="H294:I294"/>
    <mergeCell ref="J294:J295"/>
    <mergeCell ref="K294:K295"/>
    <mergeCell ref="L294:L295"/>
    <mergeCell ref="B279:D279"/>
    <mergeCell ref="A280:F280"/>
    <mergeCell ref="A286:L286"/>
    <mergeCell ref="A287:A288"/>
    <mergeCell ref="B287:B288"/>
    <mergeCell ref="C287:C288"/>
    <mergeCell ref="D287:D288"/>
    <mergeCell ref="E287:E288"/>
    <mergeCell ref="F287:F288"/>
    <mergeCell ref="G287:G288"/>
    <mergeCell ref="H287:I287"/>
    <mergeCell ref="J287:J288"/>
    <mergeCell ref="K287:K288"/>
    <mergeCell ref="L287:L288"/>
    <mergeCell ref="B273:D273"/>
    <mergeCell ref="A274:F274"/>
    <mergeCell ref="A276:L276"/>
    <mergeCell ref="A277:A278"/>
    <mergeCell ref="B277:D278"/>
    <mergeCell ref="E277:E278"/>
    <mergeCell ref="F277:F278"/>
    <mergeCell ref="G277:G278"/>
    <mergeCell ref="H277:I277"/>
    <mergeCell ref="J277:J278"/>
    <mergeCell ref="K277:K278"/>
    <mergeCell ref="L277:L278"/>
    <mergeCell ref="A252:L252"/>
    <mergeCell ref="A264:L264"/>
    <mergeCell ref="B265:C265"/>
    <mergeCell ref="B266:C266"/>
    <mergeCell ref="B267:C267"/>
    <mergeCell ref="A268:F268"/>
    <mergeCell ref="A270:L270"/>
    <mergeCell ref="A271:A272"/>
    <mergeCell ref="B271:D272"/>
    <mergeCell ref="E271:E272"/>
    <mergeCell ref="F271:F272"/>
    <mergeCell ref="G271:G272"/>
    <mergeCell ref="H271:I271"/>
    <mergeCell ref="J271:J272"/>
    <mergeCell ref="K271:K272"/>
    <mergeCell ref="L271:L272"/>
    <mergeCell ref="A247:F247"/>
    <mergeCell ref="A249:L249"/>
    <mergeCell ref="A250:A251"/>
    <mergeCell ref="B250:B251"/>
    <mergeCell ref="C250:C251"/>
    <mergeCell ref="D250:D251"/>
    <mergeCell ref="E250:E251"/>
    <mergeCell ref="F250:F251"/>
    <mergeCell ref="G250:G251"/>
    <mergeCell ref="H250:I250"/>
    <mergeCell ref="J250:J251"/>
    <mergeCell ref="K250:K251"/>
    <mergeCell ref="L250:L251"/>
    <mergeCell ref="L225:L226"/>
    <mergeCell ref="B227:D227"/>
    <mergeCell ref="A228:F228"/>
    <mergeCell ref="A229:L229"/>
    <mergeCell ref="A230:A231"/>
    <mergeCell ref="B230:B231"/>
    <mergeCell ref="C230:C231"/>
    <mergeCell ref="D230:D231"/>
    <mergeCell ref="E230:E231"/>
    <mergeCell ref="F230:F231"/>
    <mergeCell ref="G230:G231"/>
    <mergeCell ref="H230:I230"/>
    <mergeCell ref="J230:J231"/>
    <mergeCell ref="K230:K231"/>
    <mergeCell ref="L230:L231"/>
    <mergeCell ref="I2:K2"/>
    <mergeCell ref="I3:K3"/>
    <mergeCell ref="A4:L4"/>
    <mergeCell ref="A6:L6"/>
    <mergeCell ref="A216:F216"/>
    <mergeCell ref="A218:L218"/>
    <mergeCell ref="A219:A220"/>
    <mergeCell ref="B219:D220"/>
    <mergeCell ref="E219:E220"/>
    <mergeCell ref="F219:F220"/>
    <mergeCell ref="G219:G220"/>
    <mergeCell ref="H219:I219"/>
    <mergeCell ref="J219:J220"/>
    <mergeCell ref="K219:K220"/>
    <mergeCell ref="L219:L220"/>
    <mergeCell ref="G7:G8"/>
    <mergeCell ref="H7:I7"/>
    <mergeCell ref="J7:J8"/>
    <mergeCell ref="K7:K8"/>
    <mergeCell ref="L7:L8"/>
    <mergeCell ref="A24:F24"/>
    <mergeCell ref="A9:L9"/>
    <mergeCell ref="A19:L19"/>
    <mergeCell ref="A7:A8"/>
    <mergeCell ref="B7:B8"/>
    <mergeCell ref="C7:C8"/>
    <mergeCell ref="D7:D8"/>
    <mergeCell ref="E7:E8"/>
    <mergeCell ref="F7:F8"/>
    <mergeCell ref="J31:J32"/>
    <mergeCell ref="K31:K32"/>
    <mergeCell ref="L31:L32"/>
    <mergeCell ref="A46:L46"/>
    <mergeCell ref="A52:F52"/>
    <mergeCell ref="A60:L60"/>
    <mergeCell ref="A33:L33"/>
    <mergeCell ref="A30:L30"/>
    <mergeCell ref="A31:A32"/>
    <mergeCell ref="B31:B32"/>
    <mergeCell ref="C31:C32"/>
    <mergeCell ref="D31:D32"/>
    <mergeCell ref="E31:E32"/>
    <mergeCell ref="F31:F32"/>
    <mergeCell ref="G31:G32"/>
    <mergeCell ref="H31:I31"/>
    <mergeCell ref="G61:G62"/>
    <mergeCell ref="H61:I61"/>
    <mergeCell ref="J61:J62"/>
    <mergeCell ref="K61:K62"/>
    <mergeCell ref="L61:L62"/>
    <mergeCell ref="A88:F88"/>
    <mergeCell ref="A61:A62"/>
    <mergeCell ref="B61:B62"/>
    <mergeCell ref="C61:C62"/>
    <mergeCell ref="D61:D62"/>
    <mergeCell ref="E61:E62"/>
    <mergeCell ref="F61:F62"/>
    <mergeCell ref="A90:L90"/>
    <mergeCell ref="A91:A92"/>
    <mergeCell ref="B91:B92"/>
    <mergeCell ref="C91:C92"/>
    <mergeCell ref="D91:D92"/>
    <mergeCell ref="E91:E92"/>
    <mergeCell ref="F91:F92"/>
    <mergeCell ref="G91:G92"/>
    <mergeCell ref="H91:I91"/>
    <mergeCell ref="J122:J123"/>
    <mergeCell ref="K122:K123"/>
    <mergeCell ref="L122:L123"/>
    <mergeCell ref="B122:C123"/>
    <mergeCell ref="D122:E123"/>
    <mergeCell ref="A122:A123"/>
    <mergeCell ref="F122:F123"/>
    <mergeCell ref="J91:J92"/>
    <mergeCell ref="K91:K92"/>
    <mergeCell ref="L91:L92"/>
    <mergeCell ref="A104:L104"/>
    <mergeCell ref="A107:F107"/>
    <mergeCell ref="A121:L121"/>
    <mergeCell ref="A93:L93"/>
    <mergeCell ref="B125:C125"/>
    <mergeCell ref="B126:C126"/>
    <mergeCell ref="B127:C127"/>
    <mergeCell ref="B129:C129"/>
    <mergeCell ref="B130:C130"/>
    <mergeCell ref="B131:C131"/>
    <mergeCell ref="B132:C132"/>
    <mergeCell ref="G122:G123"/>
    <mergeCell ref="H122:I122"/>
    <mergeCell ref="D141:E141"/>
    <mergeCell ref="A124:L124"/>
    <mergeCell ref="A128:L128"/>
    <mergeCell ref="A133:L133"/>
    <mergeCell ref="A136:L136"/>
    <mergeCell ref="A138:L138"/>
    <mergeCell ref="A140:L140"/>
    <mergeCell ref="A142:F142"/>
    <mergeCell ref="D135:E135"/>
    <mergeCell ref="D137:E137"/>
    <mergeCell ref="D139:E139"/>
    <mergeCell ref="D129:E129"/>
    <mergeCell ref="D130:E130"/>
    <mergeCell ref="D131:E131"/>
    <mergeCell ref="D132:E132"/>
    <mergeCell ref="D134:E134"/>
    <mergeCell ref="B139:C139"/>
    <mergeCell ref="B141:C141"/>
    <mergeCell ref="D125:E125"/>
    <mergeCell ref="D126:E126"/>
    <mergeCell ref="D127:E127"/>
    <mergeCell ref="B134:C134"/>
    <mergeCell ref="B135:C135"/>
    <mergeCell ref="B137:C137"/>
    <mergeCell ref="B146:C146"/>
    <mergeCell ref="B147:C147"/>
    <mergeCell ref="B148:C148"/>
    <mergeCell ref="D146:E146"/>
    <mergeCell ref="D147:E147"/>
    <mergeCell ref="D148:E148"/>
    <mergeCell ref="A149:F149"/>
    <mergeCell ref="A143:L143"/>
    <mergeCell ref="A144:A145"/>
    <mergeCell ref="B144:C145"/>
    <mergeCell ref="D144:E145"/>
    <mergeCell ref="F144:F145"/>
    <mergeCell ref="G144:G145"/>
    <mergeCell ref="H144:I144"/>
    <mergeCell ref="J144:J145"/>
    <mergeCell ref="K144:K145"/>
    <mergeCell ref="L144:L145"/>
    <mergeCell ref="A151:L151"/>
    <mergeCell ref="A152:A153"/>
    <mergeCell ref="B152:C153"/>
    <mergeCell ref="D152:E153"/>
    <mergeCell ref="F152:F153"/>
    <mergeCell ref="G152:G153"/>
    <mergeCell ref="H152:I152"/>
    <mergeCell ref="J152:J153"/>
    <mergeCell ref="K152:K153"/>
    <mergeCell ref="L152:L153"/>
    <mergeCell ref="A157:F157"/>
    <mergeCell ref="A159:L159"/>
    <mergeCell ref="A160:A161"/>
    <mergeCell ref="E160:E161"/>
    <mergeCell ref="F160:F161"/>
    <mergeCell ref="G160:G161"/>
    <mergeCell ref="H160:I160"/>
    <mergeCell ref="B154:C154"/>
    <mergeCell ref="B155:C155"/>
    <mergeCell ref="B156:C156"/>
    <mergeCell ref="D154:E154"/>
    <mergeCell ref="D155:E155"/>
    <mergeCell ref="D156:E156"/>
    <mergeCell ref="B164:D164"/>
    <mergeCell ref="B165:D165"/>
    <mergeCell ref="B166:D166"/>
    <mergeCell ref="B167:D167"/>
    <mergeCell ref="B168:D168"/>
    <mergeCell ref="B169:D169"/>
    <mergeCell ref="J160:J161"/>
    <mergeCell ref="K160:K161"/>
    <mergeCell ref="L160:L161"/>
    <mergeCell ref="B160:D161"/>
    <mergeCell ref="B162:D162"/>
    <mergeCell ref="B163:D163"/>
    <mergeCell ref="A170:F170"/>
    <mergeCell ref="A176:L176"/>
    <mergeCell ref="A177:A178"/>
    <mergeCell ref="B177:B178"/>
    <mergeCell ref="C177:C178"/>
    <mergeCell ref="D177:D178"/>
    <mergeCell ref="E177:E178"/>
    <mergeCell ref="F177:F178"/>
    <mergeCell ref="G177:G178"/>
    <mergeCell ref="H177:I177"/>
    <mergeCell ref="H185:I185"/>
    <mergeCell ref="J185:J186"/>
    <mergeCell ref="K185:K186"/>
    <mergeCell ref="L185:L186"/>
    <mergeCell ref="B187:D187"/>
    <mergeCell ref="B189:D189"/>
    <mergeCell ref="B188:D188"/>
    <mergeCell ref="J177:J178"/>
    <mergeCell ref="K177:K178"/>
    <mergeCell ref="L177:L178"/>
    <mergeCell ref="A182:F182"/>
    <mergeCell ref="A184:L184"/>
    <mergeCell ref="A185:A186"/>
    <mergeCell ref="B185:D186"/>
    <mergeCell ref="E185:E186"/>
    <mergeCell ref="F185:F186"/>
    <mergeCell ref="G185:G186"/>
    <mergeCell ref="A190:F190"/>
    <mergeCell ref="A192:L192"/>
    <mergeCell ref="A193:A194"/>
    <mergeCell ref="B193:D194"/>
    <mergeCell ref="E193:E194"/>
    <mergeCell ref="F193:F194"/>
    <mergeCell ref="G193:G194"/>
    <mergeCell ref="H193:I193"/>
    <mergeCell ref="J193:J194"/>
    <mergeCell ref="K193:K194"/>
    <mergeCell ref="B200:D200"/>
    <mergeCell ref="B201:D201"/>
    <mergeCell ref="B202:D202"/>
    <mergeCell ref="B203:D203"/>
    <mergeCell ref="B204:D204"/>
    <mergeCell ref="B205:D205"/>
    <mergeCell ref="L193:L194"/>
    <mergeCell ref="B195:D195"/>
    <mergeCell ref="B196:D196"/>
    <mergeCell ref="B197:D197"/>
    <mergeCell ref="B198:D198"/>
    <mergeCell ref="B199:D199"/>
    <mergeCell ref="A329:L329"/>
    <mergeCell ref="A331:F331"/>
    <mergeCell ref="A333:L333"/>
    <mergeCell ref="B212:D212"/>
    <mergeCell ref="B213:D213"/>
    <mergeCell ref="B214:D214"/>
    <mergeCell ref="B215:D215"/>
    <mergeCell ref="B206:D206"/>
    <mergeCell ref="B207:D207"/>
    <mergeCell ref="B208:D208"/>
    <mergeCell ref="B209:D209"/>
    <mergeCell ref="B210:D210"/>
    <mergeCell ref="B211:D211"/>
    <mergeCell ref="B221:D221"/>
    <mergeCell ref="A222:F222"/>
    <mergeCell ref="A224:L224"/>
    <mergeCell ref="A225:A226"/>
    <mergeCell ref="B225:D226"/>
    <mergeCell ref="E225:E226"/>
    <mergeCell ref="F225:F226"/>
    <mergeCell ref="G225:G226"/>
    <mergeCell ref="H225:I225"/>
    <mergeCell ref="J225:J226"/>
    <mergeCell ref="K225:K226"/>
  </mergeCells>
  <dataValidations count="1">
    <dataValidation type="list" allowBlank="1" showInputMessage="1" showErrorMessage="1" sqref="H105:H106 H34:H45 H47:H51 H63:H87 H94:H103 H10:H18 H20:H23 H125:H127 H129:H132 H134:H135 H137 H139 H141 H146:H148 H154:H156 H162:H169 H179:H181 H187:H189 H195:H215 H221 H227 H232:H246 H253:H263 H265:H267 H273 H279 H289:H290 H296:H303 H315:H316 H323:H324 H326:H328 H330" xr:uid="{F2910B43-BCDC-4208-8F1E-423BCF03A6AE}">
      <formula1>$N$2:$N$5</formula1>
    </dataValidation>
  </dataValidations>
  <pageMargins left="0.25" right="0.25" top="0.75" bottom="0.75" header="0.3" footer="0.3"/>
  <pageSetup paperSize="9" scale="9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sgontarz</dc:creator>
  <cp:lastModifiedBy>sgontarz</cp:lastModifiedBy>
  <cp:lastPrinted>2022-07-20T08:44:38Z</cp:lastPrinted>
  <dcterms:created xsi:type="dcterms:W3CDTF">2022-07-19T06:19:52Z</dcterms:created>
  <dcterms:modified xsi:type="dcterms:W3CDTF">2022-08-29T12:38:56Z</dcterms:modified>
</cp:coreProperties>
</file>