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<sst xmlns="http://schemas.openxmlformats.org/spreadsheetml/2006/main" count="474" uniqueCount="330">
  <si>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</si>
  <si>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</si>
  <si>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</si>
  <si>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</si>
  <si>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</si>
  <si>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</si>
  <si>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</si>
  <si>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</si>
  <si>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</si>
  <si>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</si>
  <si>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</si>
  <si>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</si>
  <si>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</si>
  <si>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</si>
  <si>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DP Nr 1735R ul. Podzamcze w km 0+000-0+760</t>
  </si>
  <si>
    <t>1.1</t>
  </si>
  <si>
    <t>ROBOTY PRZYGOTOWAWCZE</t>
  </si>
  <si>
    <t>1.1.1</t>
  </si>
  <si>
    <t>Roboty pomiarowe</t>
  </si>
  <si>
    <t>KNR 2-01 0119-03</t>
  </si>
  <si>
    <t>Roboty pomiarowe przy liniowych robotach ziemnych - trasa drogi w terenie równinnym</t>
  </si>
  <si>
    <t>km</t>
  </si>
  <si>
    <t>RAZEM 1.1.1 Roboty pomiarowe</t>
  </si>
  <si>
    <t>RAZEM 1.1 ROBOTY PRZYGOTOWAWCZE</t>
  </si>
  <si>
    <t>1.2</t>
  </si>
  <si>
    <t>Roboty rozbiórkowe</t>
  </si>
  <si>
    <t>KNR 2-31 0813-03</t>
  </si>
  <si>
    <t>m</t>
  </si>
  <si>
    <t>KNR 2-31 0814-02</t>
  </si>
  <si>
    <t>KNR 2-31 0807-03</t>
  </si>
  <si>
    <t>m2</t>
  </si>
  <si>
    <t>KNNR 6 0805-07</t>
  </si>
  <si>
    <t>8</t>
  </si>
  <si>
    <t>9</t>
  </si>
  <si>
    <t>KNR 4-01 0108-09</t>
  </si>
  <si>
    <t>m3</t>
  </si>
  <si>
    <t>10</t>
  </si>
  <si>
    <t>KNNR 6 0102-06</t>
  </si>
  <si>
    <t>11</t>
  </si>
  <si>
    <t>KNKRB 6 0101-08</t>
  </si>
  <si>
    <t>12</t>
  </si>
  <si>
    <t>KNR 4-01 0108-03</t>
  </si>
  <si>
    <t>Wywóz ziemi samochodami skrzyniowymi</t>
  </si>
  <si>
    <t>13</t>
  </si>
  <si>
    <t>KNR AT-03 0102-03</t>
  </si>
  <si>
    <t>RAZEM 1.2 Roboty rozbiórkowe</t>
  </si>
  <si>
    <t>1.3</t>
  </si>
  <si>
    <t>PODBUDOWY</t>
  </si>
  <si>
    <t>14</t>
  </si>
  <si>
    <t>KNNR 6 0113-01</t>
  </si>
  <si>
    <t>Warstwa dolna podbudowy z kruszyw łamanych o grubości po zagęszczeniu 10 cm</t>
  </si>
  <si>
    <t>15</t>
  </si>
  <si>
    <t>KNNR 6 0109-01</t>
  </si>
  <si>
    <t>RAZEM 1.3 PODBUDOWY</t>
  </si>
  <si>
    <t>1.4</t>
  </si>
  <si>
    <t>ELEMENTY ULIC</t>
  </si>
  <si>
    <t>1.4.1</t>
  </si>
  <si>
    <t>Krawężniki betonowe</t>
  </si>
  <si>
    <t>16</t>
  </si>
  <si>
    <t>KNR 2-31 0401-06</t>
  </si>
  <si>
    <t>Rowki pod krawężniki i ławy krawężnikowe o wymiarach 30x40 cm w gruncie kat.III-IV</t>
  </si>
  <si>
    <t>17</t>
  </si>
  <si>
    <t>KNR 2-31 0402-04</t>
  </si>
  <si>
    <t>Ława pod krawężniki betonowa z oporem</t>
  </si>
  <si>
    <t>18</t>
  </si>
  <si>
    <t>KNR 2-31 0403-03</t>
  </si>
  <si>
    <t>Krawężniki betonowe wystające o wymiarach 15x30 cm</t>
  </si>
  <si>
    <t>RAZEM 1.4.1 Krawężniki betonowe</t>
  </si>
  <si>
    <t>1.4.2</t>
  </si>
  <si>
    <t>Betonowe obrzeża chodników</t>
  </si>
  <si>
    <t>19</t>
  </si>
  <si>
    <t>20</t>
  </si>
  <si>
    <t>KNR 2-31 0407-05</t>
  </si>
  <si>
    <t>Obrzeża betonowe o wymiarach 30x8 cm na podsypce cementowo-piaskowej</t>
  </si>
  <si>
    <t>RAZEM 1.4.2 Betonowe obrzeża chodników</t>
  </si>
  <si>
    <t>1.4.3</t>
  </si>
  <si>
    <t>Chodniki z kostki brukowej betonowej</t>
  </si>
  <si>
    <t>21</t>
  </si>
  <si>
    <t>KNR 2-31 0511-02</t>
  </si>
  <si>
    <t>Nawierzchnie z kostki brukowej betonowej o grubości 6 cm na podsypce cementowo-piaskowej grubość 5 cm po zagęszczeniu z wypełnieniem spoin piaskiem (kostka z rozbiórki)</t>
  </si>
  <si>
    <t>22</t>
  </si>
  <si>
    <t>RAZEM 1.4.3 Chodniki z kostki brukowej betonowej</t>
  </si>
  <si>
    <t>RAZEM 1.4 ELEMENTY ULIC</t>
  </si>
  <si>
    <t>1.5</t>
  </si>
  <si>
    <t>JEZDNIA</t>
  </si>
  <si>
    <t>1.5.1</t>
  </si>
  <si>
    <t>Nawierzchnia z mas bitumicznych</t>
  </si>
  <si>
    <t>23</t>
  </si>
  <si>
    <t>KNR AT-03 0202-01</t>
  </si>
  <si>
    <t>Mechaniczne oczyszczenie i skropienie emulsją asfaltową na zimno podbudowy tłuczniowej lub z gruntu stabilizowanego cementem
- nawierzchnia,
- zatoka,
- skrzyżowania,
- wjazdy</t>
  </si>
  <si>
    <t>24</t>
  </si>
  <si>
    <t>KNNR 6 0108-02</t>
  </si>
  <si>
    <t>t</t>
  </si>
  <si>
    <t>25</t>
  </si>
  <si>
    <t>KNNR 6 0309-02</t>
  </si>
  <si>
    <t>RAZEM 1.5.1 Nawierzchnia z mas bitumicznych</t>
  </si>
  <si>
    <t>RAZEM 1.5 JEZDNIA</t>
  </si>
  <si>
    <t>1.6</t>
  </si>
  <si>
    <t>POZOSTAŁE ROBOTY</t>
  </si>
  <si>
    <t>26</t>
  </si>
  <si>
    <t>KNR 2-31 1406-04</t>
  </si>
  <si>
    <t>Regulacja pionowa studzienek dla zaworów wodociągowych i gazowych</t>
  </si>
  <si>
    <t>szt.</t>
  </si>
  <si>
    <t>27</t>
  </si>
  <si>
    <t>KNR 2-31 1406-02</t>
  </si>
  <si>
    <t>Regulacja pionowa studzienek dla kratek ściekowych ulicznych wraz z uzupełnieniem brakujących pierścieni betonowych oraz ewentualną wymianą kraty</t>
  </si>
  <si>
    <t>28</t>
  </si>
  <si>
    <t>KNR 2-31 1406-03</t>
  </si>
  <si>
    <t>Regulacja pionowa studzienek dla włazów kanałowych</t>
  </si>
  <si>
    <t>RAZEM 1.6 POZOSTAŁE ROBOTY</t>
  </si>
  <si>
    <t>1.7</t>
  </si>
  <si>
    <t>OZNAKOWANIE</t>
  </si>
  <si>
    <t>1.7.1</t>
  </si>
  <si>
    <t>Znaki poziome</t>
  </si>
  <si>
    <t>29</t>
  </si>
  <si>
    <t>KNNR 6 0705-06</t>
  </si>
  <si>
    <t>RAZEM 1.7.1 Znaki poziome</t>
  </si>
  <si>
    <t>1.7.2</t>
  </si>
  <si>
    <t>Znaki pionowe</t>
  </si>
  <si>
    <t>30</t>
  </si>
  <si>
    <t>KNR 2-31 0703-03</t>
  </si>
  <si>
    <t>Zdejmowanie tablic znaków drogowych zakazu, nakazu, ostrzegawczych, informacyjnych</t>
  </si>
  <si>
    <t>31</t>
  </si>
  <si>
    <t>KNR 2-31 0818-08</t>
  </si>
  <si>
    <t>Rozebranie słupków do znaków</t>
  </si>
  <si>
    <t>32</t>
  </si>
  <si>
    <t>KNNR 6 0702-01</t>
  </si>
  <si>
    <t>Pionowe znaki drogowe - słupki z rur stalowych</t>
  </si>
  <si>
    <t>33</t>
  </si>
  <si>
    <t>KNNR 6 0702-05</t>
  </si>
  <si>
    <t>Pionowe znaki drogowe - znaki zakazu, nakazu, ostrzegawcze i informacyjne</t>
  </si>
  <si>
    <t>34</t>
  </si>
  <si>
    <t>Tablice oznaczenia skrajni poziomej drogi U-9B</t>
  </si>
  <si>
    <t>RAZEM 1.7.2 Znaki pionowe</t>
  </si>
  <si>
    <t>RAZEM 1.7 OZNAKOWANIE</t>
  </si>
  <si>
    <t>RAZEM 1 DP Nr 1735R ul. Podzamcze w km 0+000-0+760</t>
  </si>
  <si>
    <t>DP Nr 1730R ul. Rybacka w km 0+240-0+480</t>
  </si>
  <si>
    <t>2.1</t>
  </si>
  <si>
    <t>2.1.1</t>
  </si>
  <si>
    <t>35</t>
  </si>
  <si>
    <t>36</t>
  </si>
  <si>
    <t>RAZEM 2.1.1 Roboty pomiarowe</t>
  </si>
  <si>
    <t>2.1.2</t>
  </si>
  <si>
    <t>37</t>
  </si>
  <si>
    <t>38</t>
  </si>
  <si>
    <t>39</t>
  </si>
  <si>
    <t>40</t>
  </si>
  <si>
    <t>41</t>
  </si>
  <si>
    <t>42</t>
  </si>
  <si>
    <t>43</t>
  </si>
  <si>
    <t>44</t>
  </si>
  <si>
    <t>RAZEM 2.1.2 Roboty rozbiórkowe</t>
  </si>
  <si>
    <t>RAZEM 2.1 ROBOTY PRZYGOTOWAWCZE</t>
  </si>
  <si>
    <t>2.2</t>
  </si>
  <si>
    <t>45</t>
  </si>
  <si>
    <t>46</t>
  </si>
  <si>
    <t>RAZEM 2.2 PODBUDOWY</t>
  </si>
  <si>
    <t>2.3</t>
  </si>
  <si>
    <t>2.3.1</t>
  </si>
  <si>
    <t>47</t>
  </si>
  <si>
    <t>48</t>
  </si>
  <si>
    <t>49</t>
  </si>
  <si>
    <t>RAZEM 2.3.1 Krawężniki betonowe</t>
  </si>
  <si>
    <t>2.3.2</t>
  </si>
  <si>
    <t>50</t>
  </si>
  <si>
    <t>51</t>
  </si>
  <si>
    <t>KNR 2-31 0407-01</t>
  </si>
  <si>
    <t>Obrzeża betonowe o wymiarach 20x6 cm na podsypce piaskowej z wypełnieniem spoin zaprawą cementową</t>
  </si>
  <si>
    <t>RAZEM 2.3.2 Betonowe obrzeża chodników</t>
  </si>
  <si>
    <t>2.3.3</t>
  </si>
  <si>
    <t>52</t>
  </si>
  <si>
    <t>RAZEM 2.3.3 Chodniki z kostki brukowej betonowej</t>
  </si>
  <si>
    <t>RAZEM 2.3 ELEMENTY ULIC</t>
  </si>
  <si>
    <t>2.4</t>
  </si>
  <si>
    <t>2.4.1</t>
  </si>
  <si>
    <t>53</t>
  </si>
  <si>
    <t>54</t>
  </si>
  <si>
    <t>55</t>
  </si>
  <si>
    <t>RAZEM 2.4.1 Nawierzchnia z mas bitumicznych</t>
  </si>
  <si>
    <t>2.4.2</t>
  </si>
  <si>
    <t>56</t>
  </si>
  <si>
    <t>57</t>
  </si>
  <si>
    <t>58</t>
  </si>
  <si>
    <t>59</t>
  </si>
  <si>
    <t>KNR 2-31 1406-05</t>
  </si>
  <si>
    <t>Regulacja pionowa studzienek teletechnicznych</t>
  </si>
  <si>
    <t>RAZEM 2.4.2 POZOSTAŁE ROBOTY</t>
  </si>
  <si>
    <t>2.4.3</t>
  </si>
  <si>
    <t>2.4.3.1</t>
  </si>
  <si>
    <t>60</t>
  </si>
  <si>
    <t>RAZEM 2.4.3.1 Znaki poziome</t>
  </si>
  <si>
    <t>2.4.3.2</t>
  </si>
  <si>
    <t>61</t>
  </si>
  <si>
    <t>62</t>
  </si>
  <si>
    <t>63</t>
  </si>
  <si>
    <t>Wymiana pionowego oznakowania drogowego na nowe - słupki z rur stalowych</t>
  </si>
  <si>
    <t>64</t>
  </si>
  <si>
    <t>Wymiana pionowego oznakowania drogowego na nowe - znaki zakazu, nakazu, ostrzegawcze i informacyjne</t>
  </si>
  <si>
    <t>RAZEM 2.4.3.2 Znaki pionowe</t>
  </si>
  <si>
    <t>RAZEM 2.4.3 OZNAKOWANIE</t>
  </si>
  <si>
    <t>RAZEM 2.4 JEZDNIA</t>
  </si>
  <si>
    <t>RAZEM 2 DP Nr 1730R ul. Rybacka w km 0+240-0+480</t>
  </si>
  <si>
    <t>DP Nr 1696R Laszki - Tuchla - Wielkie Oczy w m. Laszki w km 2+240 - 3+450</t>
  </si>
  <si>
    <t>3.1</t>
  </si>
  <si>
    <t>3.1.1</t>
  </si>
  <si>
    <t>Odtworzenie trasy i punktów wysokościowych</t>
  </si>
  <si>
    <t>65</t>
  </si>
  <si>
    <t>KNKRB 1 0109-03</t>
  </si>
  <si>
    <t>Roboty pomiarowe przy liniowych robotach ziemnych dróg w terenie równinnym</t>
  </si>
  <si>
    <t>RAZEM 3.1.1 Odtworzenie trasy i punktów wysokościowych</t>
  </si>
  <si>
    <t>3.1.2</t>
  </si>
  <si>
    <t>Rozbiórka elementów dróg</t>
  </si>
  <si>
    <t>66</t>
  </si>
  <si>
    <t>RAZEM 3.1.2 Rozbiórka elementów dróg</t>
  </si>
  <si>
    <t>RAZEM 3.1 ROBOTY PRZYGOTOWAWCZE</t>
  </si>
  <si>
    <t>3.2</t>
  </si>
  <si>
    <t>PODBUDOWA</t>
  </si>
  <si>
    <t>3.2.1</t>
  </si>
  <si>
    <t>Wyrównanie podbudowy</t>
  </si>
  <si>
    <t>67</t>
  </si>
  <si>
    <t>RAZEM 3.2.1 Wyrównanie podbudowy</t>
  </si>
  <si>
    <t>RAZEM 3.2 PODBUDOWA</t>
  </si>
  <si>
    <t>3.3</t>
  </si>
  <si>
    <t>NAWIERZCHNIE</t>
  </si>
  <si>
    <t>3.3.1</t>
  </si>
  <si>
    <t>Nawierzchnie z mieszanki mineralno - bitumicznej</t>
  </si>
  <si>
    <t>68</t>
  </si>
  <si>
    <t>KNR AT-03 0202-02</t>
  </si>
  <si>
    <t>Mechaniczne oczyszczenie i skropienie
- po frezowaniu,
- podbudowy</t>
  </si>
  <si>
    <t>69</t>
  </si>
  <si>
    <t>KNNR 6 0309-03</t>
  </si>
  <si>
    <t>Wykonanie nawierzchni z betonu asfaltowego AC 11S warstwa ścieralna, grubość warstwy po zagęszczeniu 5 cm (warstwa ścieralna)
- jezdnia,
- skrzyżowania,
- zjazdy publiczne</t>
  </si>
  <si>
    <t>RAZEM 3.3.1 Nawierzchnie z mieszanki mineralno - bitumicznej</t>
  </si>
  <si>
    <t>RAZEM 3.3 NAWIERZCHNIE</t>
  </si>
  <si>
    <t>3.4</t>
  </si>
  <si>
    <t>ZJAZDY</t>
  </si>
  <si>
    <t>3.4.1</t>
  </si>
  <si>
    <t>Regulacja wysokościowa</t>
  </si>
  <si>
    <t>70</t>
  </si>
  <si>
    <t>KSNR 6 0401-03</t>
  </si>
  <si>
    <t>Regulacja wysokościowa krawężników betonowych na podsypce cementowo-piaskowej</t>
  </si>
  <si>
    <t>71</t>
  </si>
  <si>
    <t>KNNR 6 0502-02</t>
  </si>
  <si>
    <t>Regulacja wysokościowa nawierzchni z kostki brukowej betonowej na podsypce cementowo-piaskowej</t>
  </si>
  <si>
    <t>RAZEM 3.4.1 Regulacja wysokościowa</t>
  </si>
  <si>
    <t>3.4.2</t>
  </si>
  <si>
    <t>Przepusty pod zjazdami</t>
  </si>
  <si>
    <t>72</t>
  </si>
  <si>
    <t>KNR 9-20 0104-05</t>
  </si>
  <si>
    <t>73</t>
  </si>
  <si>
    <t>KNNR 6 0113-02</t>
  </si>
  <si>
    <t>Podbudowa z kruszyw łamanych o grubości po zagęszczeniu 20 cm (na zjazdach)</t>
  </si>
  <si>
    <t>RAZEM 3.4.2 Przepusty pod zjazdami</t>
  </si>
  <si>
    <t>RAZEM 3.4 ZJAZDY</t>
  </si>
  <si>
    <t>3.5</t>
  </si>
  <si>
    <t>POBOCZA</t>
  </si>
  <si>
    <t>3.5.1</t>
  </si>
  <si>
    <t>Wyrównanie poboczy</t>
  </si>
  <si>
    <t>74</t>
  </si>
  <si>
    <t>KNR 2-31 1402-02</t>
  </si>
  <si>
    <t>Plantowanie poboczy poprzez wyrównanie z uzupełnieniem mieszanką z kruszywa łamanego 0/63 mm, średnia grubość po zagęszczeniu 10 cm, szerokość 0,50 m</t>
  </si>
  <si>
    <t>RAZEM 3.5.1 Wyrównanie poboczy</t>
  </si>
  <si>
    <t>RAZEM 3.5 POBOCZA</t>
  </si>
  <si>
    <t>3.6</t>
  </si>
  <si>
    <t>ROWY</t>
  </si>
  <si>
    <t>3.6.1</t>
  </si>
  <si>
    <t>Odtworzenie rowów</t>
  </si>
  <si>
    <t>75</t>
  </si>
  <si>
    <t>KNNR 6 1302-02</t>
  </si>
  <si>
    <t>Odtworzenie rowów wraz z wywiezieniem urobku</t>
  </si>
  <si>
    <t>RAZEM 3.6.1 Odtworzenie rowów</t>
  </si>
  <si>
    <t>RAZEM 3.6 ROWY</t>
  </si>
  <si>
    <t>3.7</t>
  </si>
  <si>
    <t>KARCZOWANIE I WYCINKA</t>
  </si>
  <si>
    <t>3.7.1</t>
  </si>
  <si>
    <t>Karczowanie i wycinka zakrzaczeń</t>
  </si>
  <si>
    <t>76</t>
  </si>
  <si>
    <t>KNR 13-12 0201-03</t>
  </si>
  <si>
    <t>Mechaniczne karczowanie zagajników</t>
  </si>
  <si>
    <t>ha</t>
  </si>
  <si>
    <t>RAZEM 3.7.1 Karczowanie i wycinka zakrzaczeń</t>
  </si>
  <si>
    <t>RAZEM 3.7 KARCZOWANIE I WYCINKA</t>
  </si>
  <si>
    <t>Podatek VAT (23%):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</si>
  <si>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</si>
  <si>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</si>
  <si>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</si>
  <si>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</si>
  <si>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</si>
  <si>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</si>
  <si>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</si>
  <si>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</si>
  <si>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</si>
  <si>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</si>
  <si>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</si>
  <si>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ZP.271.1.11.2024</t>
    </r>
  </si>
  <si>
    <t>OGÓŁEM KOSZTORYS BRUTTO (ul. Podzamcze, ul. Rybacka, m. Laszki):</t>
  </si>
  <si>
    <t>OGÓŁEM KOSZTORYS NETTO (ul. Podzamcze, ul. Rybacka, m. Laszki):</t>
  </si>
  <si>
    <t>Rozebranie krawężników betonowych 15x30 cm
(34,65 m3) wraz z wywozem i utylizacją</t>
  </si>
  <si>
    <t xml:space="preserve">Roboty remontowe - frezowanie nawierzchni bitumicznej o średniej gr. 6 cm
 wraz z transportem urobku do 10 km (materiał Inwestora)
- nawierzchnia,
- zatoka,
- skrzyżowania </t>
  </si>
  <si>
    <t>Roboty remontowe - frezowanie nawierzchni bitumicznej o średniej gr. 6 cm
 wraz z transportem urobku do 10 km (materiał Inwestora)
- nawierzchnia,
- skrzyżowania</t>
  </si>
  <si>
    <t>Frezowanie nawierzchni bitumicznej o średniej gr. 7 cm. wraz z transportem urobku do 10 km (materiał Inwestora)</t>
  </si>
  <si>
    <r>
      <t xml:space="preserve">składany w postępowaniu o udzielenie zamówienia publicznego pn.:
</t>
    </r>
    <r>
      <rPr>
        <b/>
        <sz val="12"/>
        <color indexed="8"/>
        <rFont val="Calibri"/>
        <family val="2"/>
      </rPr>
      <t>"Przebudowa dróg powiatowych na terenie Powiatu Jarosławskiego"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
</t>
    </r>
  </si>
  <si>
    <t>Nawierzchnie z kostki brukowej betonowej o grubości 6 cm Holland z fazą, na podsypce cementowo-piaskowej grubość 5 cm po zagęszczeniu z wypełnieniem spoin piaskiem (kostka szara - 634,5 m2, kostka kolorowa 84,0 m2)</t>
  </si>
  <si>
    <t>Podbudowy betonowe C 1,5/2,0 MPa o grubości po zagęszczeniu 10 cm pielęgnowane piaskiem i wodą</t>
  </si>
  <si>
    <t>Wyrównanie istniejącej podbudowy mieszanką mineralno-bitumiczną asfaltową AC  11W mechaniczne (warstwa wiążąca)  KR3
(4718,5 m2)</t>
  </si>
  <si>
    <t>Nawierzchnie z mieszanek mineralno-bitumicznych asfaltowych AC 11S o grubości po zagęszczeniu 4 cm (warstwa ścieralna)  KR3</t>
  </si>
  <si>
    <t>Oznakowanie poziome jezdni farbą chlorokauczukową, cienkowarstwowe  - linie na skrzyżowaniach i przejściach dla pieszych malowane mechanicznie</t>
  </si>
  <si>
    <t xml:space="preserve">Rozebranie krawężników betonowych 15x30 cm str. lewa
(9,68 m3) wraz z wywozem i utylizacją </t>
  </si>
  <si>
    <t>Rozebranie obrzeży 8x30 cm str. prawa
(3,41 m3) wraz z wywozem i utylizacją</t>
  </si>
  <si>
    <t xml:space="preserve">Rozebranie chodników z płyt betonowych (lastriko)
(142,0*0,05=7,10 m3) wraz z wywozem i utylizacją </t>
  </si>
  <si>
    <t xml:space="preserve">Wywiezienie gruzu spryzmowanego samochodami </t>
  </si>
  <si>
    <t xml:space="preserve">Wywóz ziemi samochodami </t>
  </si>
  <si>
    <t>Profilowanie i zagęszczanie podłoża</t>
  </si>
  <si>
    <t xml:space="preserve">Rozebranie obrzeży 8x30 cm 
(12 m3) wraz z wywozem i utylizacją </t>
  </si>
  <si>
    <t>Rozebranie chodników z kostki betonowej grub. 6 cm na podsypce cementowo - piaskowej wraz z oczyszczeniem kostki (do przełożenia chodnika)</t>
  </si>
  <si>
    <t xml:space="preserve">Rozebranie chodników z płyt betonowych o wymiarach 50x50x7 cm
(718,50*0,07=50,30 m3) wraz z wywozem i utylizacją </t>
  </si>
  <si>
    <t xml:space="preserve">Rozebranie wyjazdów z płyt betonowych (trylinki)
(16,0*0,15=2,40 m3) wraz z wywozem i utylizacją </t>
  </si>
  <si>
    <t xml:space="preserve">Rozebranie wjazdów betonowych, grubości 15 cm
(15,0*0,15=2,25 m3)wraz z wywozem i utylizacją </t>
  </si>
  <si>
    <t>Rury z PVC łączone na wcisk o śr. 400 mm (pod zjazdami), sztywność obwodowa SN8,  wraz z robotami towarzyszącymi</t>
  </si>
  <si>
    <t>Wykonanie geodezyjnej inwentaryzacji powykonawczej wraz z oklauzurowanymi mapami przez PODGiK w Jarosławiu</t>
  </si>
  <si>
    <t>Koryta gł. 30 cm wykonywane w gruntach kat. IV na poszerzeniach jezdni lub chodników</t>
  </si>
  <si>
    <t>Koryta gł. 30 cm wykonywane w gruntach kat. IV pod chodnik</t>
  </si>
  <si>
    <t xml:space="preserve">Profilowanie i zagęszczanie podłoża </t>
  </si>
  <si>
    <t>Ława pod obrzeże betonowa z oporem</t>
  </si>
  <si>
    <t>Nawierzchnie z kostki brukowej betonowej typu Holland z frezem o grubości 6 cm na podsypce cementowo-piaskowej grubość 5 cm po zagęszczeniu z wypełnieniem spoin piaskiem</t>
  </si>
  <si>
    <t>Mechaniczne oczyszczenie i skropienie emulsją asfaltową  
- nawierzchnia,
- skrzyżowania,</t>
  </si>
  <si>
    <t>Wyrównanie istniejącej podbudowy mieszanką mineralno-bitumiczną asfaltową Ac 11W mechaniczne (warstwa wiążąca)  KR3
(1508,75 m2)</t>
  </si>
  <si>
    <t>Oznakowanie poziome jezdni farbą chlorokauczukową cienkowarstwowe - linie na skrzyżowaniach i przejściach dla pieszych malowane mechanicznie</t>
  </si>
  <si>
    <t>Wyrównanie istniejącej podbudowy mieszanką mineralno-bitumiczną asfaltową  mechaniczne AC 11W, średnia grubość 4 cm</t>
  </si>
  <si>
    <t>RAZEM 3 DP Nr 1696R Laszki - Tuchla - Wielkie Oczy                   w m. Laszki w km 2+240 - 3+450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</si>
</sst>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  <numFmt numFmtId="176" formatCode="#,##0.000"/>
    <numFmt numFmtId="177" formatCode="#,##0.00\ _z_ł"/>
    <numFmt numFmtId="178" formatCode="#,##0.00\ &quot;zł&quot;"/>
  </numFmts>
  <fonts count="6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entury Gothic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entury Gothic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74" fontId="56" fillId="12" borderId="10" xfId="0" applyNumberFormat="1" applyFont="1" applyFill="1" applyBorder="1" applyAlignment="1" applyProtection="1">
      <alignment vertical="center" wrapText="1"/>
      <protection/>
    </xf>
    <xf numFmtId="174" fontId="56" fillId="6" borderId="10" xfId="0" applyNumberFormat="1" applyFont="1" applyFill="1" applyBorder="1" applyAlignment="1" applyProtection="1">
      <alignment vertical="center" wrapText="1"/>
      <protection/>
    </xf>
    <xf numFmtId="176" fontId="56" fillId="6" borderId="10" xfId="0" applyNumberFormat="1" applyFont="1" applyFill="1" applyBorder="1" applyAlignment="1" applyProtection="1">
      <alignment vertical="center" wrapText="1"/>
      <protection/>
    </xf>
    <xf numFmtId="176" fontId="56" fillId="12" borderId="10" xfId="0" applyNumberFormat="1" applyFont="1" applyFill="1" applyBorder="1" applyAlignment="1" applyProtection="1">
      <alignment vertical="center" wrapText="1"/>
      <protection/>
    </xf>
    <xf numFmtId="174" fontId="56" fillId="18" borderId="10" xfId="0" applyNumberFormat="1" applyFont="1" applyFill="1" applyBorder="1" applyAlignment="1" applyProtection="1">
      <alignment vertical="center" wrapText="1"/>
      <protection/>
    </xf>
    <xf numFmtId="176" fontId="56" fillId="18" borderId="10" xfId="0" applyNumberFormat="1" applyFont="1" applyFill="1" applyBorder="1" applyAlignment="1" applyProtection="1">
      <alignment vertical="center" wrapText="1"/>
      <protection/>
    </xf>
    <xf numFmtId="178" fontId="56" fillId="6" borderId="10" xfId="0" applyNumberFormat="1" applyFont="1" applyFill="1" applyBorder="1" applyAlignment="1" applyProtection="1">
      <alignment vertical="center" wrapText="1"/>
      <protection/>
    </xf>
    <xf numFmtId="178" fontId="56" fillId="18" borderId="10" xfId="0" applyNumberFormat="1" applyFont="1" applyFill="1" applyBorder="1" applyAlignment="1" applyProtection="1">
      <alignment vertical="center" wrapText="1"/>
      <protection/>
    </xf>
    <xf numFmtId="178" fontId="56" fillId="12" borderId="10" xfId="0" applyNumberFormat="1" applyFont="1" applyFill="1" applyBorder="1" applyAlignment="1" applyProtection="1">
      <alignment vertical="center" wrapText="1"/>
      <protection/>
    </xf>
    <xf numFmtId="178" fontId="37" fillId="0" borderId="0" xfId="0" applyNumberFormat="1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178" fontId="57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178" fontId="56" fillId="6" borderId="11" xfId="0" applyNumberFormat="1" applyFont="1" applyFill="1" applyBorder="1" applyAlignment="1" applyProtection="1">
      <alignment horizontal="center" vertical="center" wrapText="1"/>
      <protection/>
    </xf>
    <xf numFmtId="178" fontId="56" fillId="6" borderId="12" xfId="0" applyNumberFormat="1" applyFont="1" applyFill="1" applyBorder="1" applyAlignment="1" applyProtection="1">
      <alignment horizontal="center" vertical="center" wrapText="1"/>
      <protection/>
    </xf>
    <xf numFmtId="178" fontId="56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174" fontId="56" fillId="12" borderId="10" xfId="0" applyNumberFormat="1" applyFont="1" applyFill="1" applyBorder="1" applyAlignment="1" applyProtection="1">
      <alignment horizontal="center" vertical="center" wrapText="1"/>
      <protection/>
    </xf>
    <xf numFmtId="174" fontId="56" fillId="6" borderId="10" xfId="0" applyNumberFormat="1" applyFont="1" applyFill="1" applyBorder="1" applyAlignment="1" applyProtection="1">
      <alignment horizontal="center" vertical="center" wrapText="1"/>
      <protection/>
    </xf>
    <xf numFmtId="174" fontId="56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top" wrapText="1"/>
    </xf>
    <xf numFmtId="174" fontId="56" fillId="6" borderId="11" xfId="0" applyNumberFormat="1" applyFont="1" applyFill="1" applyBorder="1" applyAlignment="1" applyProtection="1">
      <alignment horizontal="right" vertical="center" wrapText="1"/>
      <protection/>
    </xf>
    <xf numFmtId="174" fontId="56" fillId="6" borderId="12" xfId="0" applyNumberFormat="1" applyFont="1" applyFill="1" applyBorder="1" applyAlignment="1" applyProtection="1">
      <alignment horizontal="right" vertical="center" wrapText="1"/>
      <protection/>
    </xf>
    <xf numFmtId="174" fontId="56" fillId="6" borderId="13" xfId="0" applyNumberFormat="1" applyFont="1" applyFill="1" applyBorder="1" applyAlignment="1" applyProtection="1">
      <alignment horizontal="right" vertical="center" wrapText="1"/>
      <protection/>
    </xf>
    <xf numFmtId="174" fontId="4" fillId="5" borderId="10" xfId="0" applyNumberFormat="1" applyFont="1" applyFill="1" applyBorder="1" applyAlignment="1" applyProtection="1">
      <alignment vertical="center" wrapText="1"/>
      <protection/>
    </xf>
    <xf numFmtId="174" fontId="4" fillId="5" borderId="10" xfId="0" applyNumberFormat="1" applyFont="1" applyFill="1" applyBorder="1" applyAlignment="1" applyProtection="1">
      <alignment horizontal="center" vertical="center" wrapText="1"/>
      <protection/>
    </xf>
    <xf numFmtId="174" fontId="56" fillId="5" borderId="10" xfId="0" applyNumberFormat="1" applyFont="1" applyFill="1" applyBorder="1" applyAlignment="1" applyProtection="1">
      <alignment vertical="center" wrapText="1"/>
      <protection/>
    </xf>
    <xf numFmtId="174" fontId="56" fillId="5" borderId="10" xfId="0" applyNumberFormat="1" applyFont="1" applyFill="1" applyBorder="1" applyAlignment="1" applyProtection="1">
      <alignment horizontal="center" vertical="center" wrapText="1"/>
      <protection/>
    </xf>
    <xf numFmtId="178" fontId="56" fillId="5" borderId="10" xfId="0" applyNumberFormat="1" applyFont="1" applyFill="1" applyBorder="1" applyAlignment="1" applyProtection="1">
      <alignment vertical="center" wrapText="1"/>
      <protection/>
    </xf>
    <xf numFmtId="176" fontId="56" fillId="5" borderId="10" xfId="0" applyNumberFormat="1" applyFont="1" applyFill="1" applyBorder="1" applyAlignment="1" applyProtection="1">
      <alignment vertical="center" wrapText="1"/>
      <protection/>
    </xf>
    <xf numFmtId="174" fontId="4" fillId="11" borderId="10" xfId="0" applyNumberFormat="1" applyFont="1" applyFill="1" applyBorder="1" applyAlignment="1" applyProtection="1">
      <alignment vertical="center" wrapText="1"/>
      <protection/>
    </xf>
    <xf numFmtId="174" fontId="4" fillId="11" borderId="10" xfId="0" applyNumberFormat="1" applyFont="1" applyFill="1" applyBorder="1" applyAlignment="1" applyProtection="1">
      <alignment horizontal="center" vertical="center" wrapText="1"/>
      <protection/>
    </xf>
    <xf numFmtId="176" fontId="4" fillId="11" borderId="10" xfId="0" applyNumberFormat="1" applyFont="1" applyFill="1" applyBorder="1" applyAlignment="1" applyProtection="1">
      <alignment vertical="center" wrapText="1"/>
      <protection/>
    </xf>
    <xf numFmtId="178" fontId="4" fillId="11" borderId="10" xfId="0" applyNumberFormat="1" applyFont="1" applyFill="1" applyBorder="1" applyAlignment="1" applyProtection="1">
      <alignment vertical="center" wrapText="1"/>
      <protection/>
    </xf>
    <xf numFmtId="174" fontId="56" fillId="11" borderId="10" xfId="0" applyNumberFormat="1" applyFont="1" applyFill="1" applyBorder="1" applyAlignment="1" applyProtection="1">
      <alignment vertical="center" wrapText="1"/>
      <protection/>
    </xf>
    <xf numFmtId="174" fontId="56" fillId="11" borderId="10" xfId="0" applyNumberFormat="1" applyFont="1" applyFill="1" applyBorder="1" applyAlignment="1" applyProtection="1">
      <alignment horizontal="center" vertical="center" wrapText="1"/>
      <protection/>
    </xf>
    <xf numFmtId="176" fontId="56" fillId="11" borderId="10" xfId="0" applyNumberFormat="1" applyFont="1" applyFill="1" applyBorder="1" applyAlignment="1" applyProtection="1">
      <alignment vertical="center" wrapText="1"/>
      <protection/>
    </xf>
    <xf numFmtId="178" fontId="56" fillId="11" borderId="10" xfId="0" applyNumberFormat="1" applyFont="1" applyFill="1" applyBorder="1" applyAlignment="1" applyProtection="1">
      <alignment vertical="center" wrapText="1"/>
      <protection/>
    </xf>
    <xf numFmtId="174" fontId="4" fillId="17" borderId="10" xfId="0" applyNumberFormat="1" applyFont="1" applyFill="1" applyBorder="1" applyAlignment="1" applyProtection="1">
      <alignment vertical="center" wrapText="1"/>
      <protection/>
    </xf>
    <xf numFmtId="174" fontId="4" fillId="17" borderId="10" xfId="0" applyNumberFormat="1" applyFont="1" applyFill="1" applyBorder="1" applyAlignment="1" applyProtection="1">
      <alignment horizontal="center" vertical="center" wrapText="1"/>
      <protection/>
    </xf>
    <xf numFmtId="176" fontId="4" fillId="17" borderId="10" xfId="0" applyNumberFormat="1" applyFont="1" applyFill="1" applyBorder="1" applyAlignment="1" applyProtection="1">
      <alignment vertical="center" wrapText="1"/>
      <protection/>
    </xf>
    <xf numFmtId="178" fontId="4" fillId="17" borderId="10" xfId="0" applyNumberFormat="1" applyFont="1" applyFill="1" applyBorder="1" applyAlignment="1" applyProtection="1">
      <alignment vertical="center" wrapText="1"/>
      <protection/>
    </xf>
    <xf numFmtId="174" fontId="56" fillId="17" borderId="10" xfId="0" applyNumberFormat="1" applyFont="1" applyFill="1" applyBorder="1" applyAlignment="1" applyProtection="1">
      <alignment vertical="center" wrapText="1"/>
      <protection/>
    </xf>
    <xf numFmtId="174" fontId="56" fillId="17" borderId="10" xfId="0" applyNumberFormat="1" applyFont="1" applyFill="1" applyBorder="1" applyAlignment="1" applyProtection="1">
      <alignment horizontal="center" vertical="center" wrapText="1"/>
      <protection/>
    </xf>
    <xf numFmtId="178" fontId="56" fillId="17" borderId="10" xfId="0" applyNumberFormat="1" applyFont="1" applyFill="1" applyBorder="1" applyAlignment="1" applyProtection="1">
      <alignment vertical="center" wrapText="1"/>
      <protection/>
    </xf>
    <xf numFmtId="0" fontId="4" fillId="17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174" fontId="4" fillId="5" borderId="10" xfId="0" applyNumberFormat="1" applyFont="1" applyFill="1" applyBorder="1" applyAlignment="1" applyProtection="1">
      <alignment horizontal="left" vertical="center" wrapText="1"/>
      <protection/>
    </xf>
    <xf numFmtId="174" fontId="56" fillId="12" borderId="10" xfId="0" applyNumberFormat="1" applyFont="1" applyFill="1" applyBorder="1" applyAlignment="1" applyProtection="1">
      <alignment horizontal="left" vertical="center" wrapText="1"/>
      <protection/>
    </xf>
    <xf numFmtId="174" fontId="56" fillId="6" borderId="10" xfId="0" applyNumberFormat="1" applyFont="1" applyFill="1" applyBorder="1" applyAlignment="1" applyProtection="1">
      <alignment horizontal="left" vertical="center" wrapText="1"/>
      <protection/>
    </xf>
    <xf numFmtId="174" fontId="56" fillId="18" borderId="10" xfId="0" applyNumberFormat="1" applyFont="1" applyFill="1" applyBorder="1" applyAlignment="1" applyProtection="1">
      <alignment horizontal="left" vertical="center" wrapText="1"/>
      <protection/>
    </xf>
    <xf numFmtId="174" fontId="56" fillId="5" borderId="10" xfId="0" applyNumberFormat="1" applyFont="1" applyFill="1" applyBorder="1" applyAlignment="1" applyProtection="1">
      <alignment horizontal="left" vertical="center" wrapText="1"/>
      <protection/>
    </xf>
    <xf numFmtId="174" fontId="4" fillId="11" borderId="10" xfId="0" applyNumberFormat="1" applyFont="1" applyFill="1" applyBorder="1" applyAlignment="1" applyProtection="1">
      <alignment horizontal="left" vertical="center" wrapText="1"/>
      <protection/>
    </xf>
    <xf numFmtId="174" fontId="56" fillId="11" borderId="10" xfId="0" applyNumberFormat="1" applyFont="1" applyFill="1" applyBorder="1" applyAlignment="1" applyProtection="1">
      <alignment horizontal="left" vertical="center" wrapText="1"/>
      <protection/>
    </xf>
    <xf numFmtId="174" fontId="56" fillId="17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1" borderId="10" xfId="0" applyFont="1" applyFill="1" applyBorder="1" applyAlignment="1" applyProtection="1">
      <alignment horizontal="left" vertical="center" wrapText="1"/>
      <protection/>
    </xf>
    <xf numFmtId="0" fontId="4" fillId="21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0" fontId="64" fillId="0" borderId="10" xfId="0" applyFont="1" applyBorder="1" applyAlignment="1" applyProtection="1">
      <alignment horizontal="left"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176" fontId="64" fillId="0" borderId="10" xfId="0" applyNumberFormat="1" applyFont="1" applyBorder="1" applyAlignment="1" applyProtection="1">
      <alignment vertical="center" wrapText="1"/>
      <protection/>
    </xf>
    <xf numFmtId="178" fontId="64" fillId="0" borderId="10" xfId="0" applyNumberFormat="1" applyFont="1" applyBorder="1" applyAlignment="1" applyProtection="1">
      <alignment vertical="center" wrapText="1"/>
      <protection/>
    </xf>
    <xf numFmtId="176" fontId="36" fillId="0" borderId="10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3"/>
  <sheetViews>
    <sheetView tabSelected="1" zoomScalePageLayoutView="0" workbookViewId="0" topLeftCell="A124">
      <selection activeCell="I197" sqref="I197"/>
    </sheetView>
  </sheetViews>
  <sheetFormatPr defaultColWidth="9.140625" defaultRowHeight="15"/>
  <cols>
    <col min="1" max="1" width="15.57421875" style="70" customWidth="1"/>
    <col min="2" max="2" width="30.00390625" style="0" customWidth="1"/>
    <col min="3" max="3" width="61.00390625" style="0" customWidth="1"/>
    <col min="4" max="4" width="14.28125" style="30" customWidth="1"/>
    <col min="5" max="6" width="14.28125" style="0" customWidth="1"/>
    <col min="7" max="7" width="22.28125" style="0" customWidth="1"/>
    <col min="9" max="9" width="28.57421875" style="0" customWidth="1"/>
  </cols>
  <sheetData>
    <row r="1" spans="1:7" ht="15">
      <c r="A1" s="58" t="s">
        <v>294</v>
      </c>
      <c r="B1" s="12"/>
      <c r="C1" s="13"/>
      <c r="D1" s="26"/>
      <c r="E1" s="13"/>
      <c r="F1" s="13"/>
      <c r="G1" s="10" t="s">
        <v>286</v>
      </c>
    </row>
    <row r="2" spans="1:7" ht="90">
      <c r="A2" s="59"/>
      <c r="B2" s="13"/>
      <c r="C2" s="13"/>
      <c r="D2" s="26"/>
      <c r="E2" s="13"/>
      <c r="F2" s="13"/>
      <c r="G2" s="11" t="s">
        <v>287</v>
      </c>
    </row>
    <row r="3" spans="1:7" ht="15">
      <c r="A3" s="60" t="s">
        <v>288</v>
      </c>
      <c r="B3" s="13"/>
      <c r="C3" s="13"/>
      <c r="D3" s="26"/>
      <c r="E3" s="13"/>
      <c r="F3" s="13"/>
      <c r="G3" s="14"/>
    </row>
    <row r="4" spans="1:7" ht="15">
      <c r="A4" s="18" t="s">
        <v>289</v>
      </c>
      <c r="B4" s="18"/>
      <c r="C4" s="18"/>
      <c r="D4" s="18"/>
      <c r="E4" s="18"/>
      <c r="F4" s="18"/>
      <c r="G4" s="18"/>
    </row>
    <row r="5" spans="1:7" ht="15">
      <c r="A5" s="59"/>
      <c r="B5" s="13"/>
      <c r="C5" s="13"/>
      <c r="D5" s="26"/>
      <c r="E5" s="13"/>
      <c r="F5" s="13"/>
      <c r="G5" s="14"/>
    </row>
    <row r="6" spans="1:7" ht="15">
      <c r="A6" s="17" t="s">
        <v>290</v>
      </c>
      <c r="B6" s="13"/>
      <c r="C6" s="13"/>
      <c r="D6" s="26"/>
      <c r="E6" s="13"/>
      <c r="F6" s="13"/>
      <c r="G6" s="14"/>
    </row>
    <row r="7" spans="1:7" ht="15">
      <c r="A7" s="17"/>
      <c r="B7" s="13"/>
      <c r="C7" s="13"/>
      <c r="D7" s="26"/>
      <c r="E7" s="13"/>
      <c r="F7" s="13"/>
      <c r="G7" s="14"/>
    </row>
    <row r="8" spans="1:7" ht="15">
      <c r="A8" s="19" t="s">
        <v>291</v>
      </c>
      <c r="B8" s="19"/>
      <c r="C8" s="13"/>
      <c r="D8" s="26"/>
      <c r="E8" s="13"/>
      <c r="F8" s="13"/>
      <c r="G8" s="14"/>
    </row>
    <row r="9" spans="1:7" ht="15">
      <c r="A9" s="17"/>
      <c r="B9" s="13"/>
      <c r="C9" s="13"/>
      <c r="D9" s="26"/>
      <c r="E9" s="13"/>
      <c r="F9" s="13"/>
      <c r="G9" s="14"/>
    </row>
    <row r="10" spans="1:7" ht="15">
      <c r="A10" s="20" t="s">
        <v>292</v>
      </c>
      <c r="B10" s="20"/>
      <c r="C10" s="13"/>
      <c r="D10" s="26"/>
      <c r="E10" s="13"/>
      <c r="F10" s="13"/>
      <c r="G10" s="14"/>
    </row>
    <row r="11" spans="1:7" ht="15.75">
      <c r="A11" s="21" t="s">
        <v>293</v>
      </c>
      <c r="B11" s="21"/>
      <c r="C11" s="21"/>
      <c r="D11" s="21"/>
      <c r="E11" s="21"/>
      <c r="F11" s="21"/>
      <c r="G11" s="21"/>
    </row>
    <row r="12" spans="1:7" ht="54" customHeight="1">
      <c r="A12" s="22" t="s">
        <v>301</v>
      </c>
      <c r="B12" s="22"/>
      <c r="C12" s="22"/>
      <c r="D12" s="22"/>
      <c r="E12" s="22"/>
      <c r="F12" s="22"/>
      <c r="G12" s="22"/>
    </row>
    <row r="15" spans="1:7" s="73" customFormat="1" ht="15">
      <c r="A15" s="71" t="s">
        <v>0</v>
      </c>
      <c r="B15" s="72" t="s">
        <v>1</v>
      </c>
      <c r="C15" s="72" t="s">
        <v>2</v>
      </c>
      <c r="D15" s="72" t="s">
        <v>3</v>
      </c>
      <c r="E15" s="72" t="s">
        <v>4</v>
      </c>
      <c r="F15" s="72" t="s">
        <v>5</v>
      </c>
      <c r="G15" s="72" t="s">
        <v>6</v>
      </c>
    </row>
    <row r="16" spans="1:7" s="73" customFormat="1" ht="15">
      <c r="A16" s="71" t="s">
        <v>7</v>
      </c>
      <c r="B16" s="72" t="s">
        <v>8</v>
      </c>
      <c r="C16" s="72" t="s">
        <v>9</v>
      </c>
      <c r="D16" s="72" t="s">
        <v>10</v>
      </c>
      <c r="E16" s="72" t="s">
        <v>11</v>
      </c>
      <c r="F16" s="72" t="s">
        <v>12</v>
      </c>
      <c r="G16" s="72" t="s">
        <v>13</v>
      </c>
    </row>
    <row r="17" spans="1:7" ht="26.25" customHeight="1">
      <c r="A17" s="61" t="s">
        <v>7</v>
      </c>
      <c r="B17" s="36"/>
      <c r="C17" s="36" t="s">
        <v>14</v>
      </c>
      <c r="D17" s="37"/>
      <c r="E17" s="36"/>
      <c r="F17" s="36"/>
      <c r="G17" s="36"/>
    </row>
    <row r="18" spans="1:7" ht="15">
      <c r="A18" s="62" t="s">
        <v>15</v>
      </c>
      <c r="B18" s="1"/>
      <c r="C18" s="1" t="s">
        <v>16</v>
      </c>
      <c r="D18" s="27"/>
      <c r="E18" s="1"/>
      <c r="F18" s="1"/>
      <c r="G18" s="1"/>
    </row>
    <row r="19" spans="1:7" ht="15">
      <c r="A19" s="62" t="s">
        <v>17</v>
      </c>
      <c r="B19" s="1"/>
      <c r="C19" s="1" t="s">
        <v>18</v>
      </c>
      <c r="D19" s="27"/>
      <c r="E19" s="1"/>
      <c r="F19" s="1"/>
      <c r="G19" s="1"/>
    </row>
    <row r="20" spans="1:7" ht="34.5">
      <c r="A20" s="74" t="s">
        <v>7</v>
      </c>
      <c r="B20" s="75" t="s">
        <v>19</v>
      </c>
      <c r="C20" s="75" t="s">
        <v>20</v>
      </c>
      <c r="D20" s="76" t="s">
        <v>21</v>
      </c>
      <c r="E20" s="77">
        <v>0.76</v>
      </c>
      <c r="F20" s="77"/>
      <c r="G20" s="78">
        <f>E20*F20</f>
        <v>0</v>
      </c>
    </row>
    <row r="21" spans="1:7" ht="51.75">
      <c r="A21" s="74" t="s">
        <v>8</v>
      </c>
      <c r="B21" s="75" t="s">
        <v>19</v>
      </c>
      <c r="C21" s="75" t="s">
        <v>319</v>
      </c>
      <c r="D21" s="76" t="s">
        <v>21</v>
      </c>
      <c r="E21" s="77">
        <v>0.76</v>
      </c>
      <c r="F21" s="77"/>
      <c r="G21" s="78">
        <f>E21*F21</f>
        <v>0</v>
      </c>
    </row>
    <row r="22" spans="1:7" ht="15">
      <c r="A22" s="63"/>
      <c r="B22" s="2"/>
      <c r="C22" s="2" t="s">
        <v>22</v>
      </c>
      <c r="D22" s="28"/>
      <c r="E22" s="3"/>
      <c r="F22" s="3"/>
      <c r="G22" s="7">
        <f>G20+G21</f>
        <v>0</v>
      </c>
    </row>
    <row r="23" spans="1:7" ht="15">
      <c r="A23" s="64"/>
      <c r="B23" s="5"/>
      <c r="C23" s="5" t="s">
        <v>23</v>
      </c>
      <c r="D23" s="29"/>
      <c r="E23" s="6"/>
      <c r="F23" s="6"/>
      <c r="G23" s="8">
        <f>G22</f>
        <v>0</v>
      </c>
    </row>
    <row r="24" spans="1:7" ht="15">
      <c r="A24" s="62" t="s">
        <v>24</v>
      </c>
      <c r="B24" s="1"/>
      <c r="C24" s="1" t="s">
        <v>25</v>
      </c>
      <c r="D24" s="27"/>
      <c r="E24" s="4"/>
      <c r="F24" s="4"/>
      <c r="G24" s="9"/>
    </row>
    <row r="25" spans="1:7" ht="51.75">
      <c r="A25" s="74" t="s">
        <v>9</v>
      </c>
      <c r="B25" s="75" t="s">
        <v>26</v>
      </c>
      <c r="C25" s="75" t="s">
        <v>297</v>
      </c>
      <c r="D25" s="76" t="s">
        <v>27</v>
      </c>
      <c r="E25" s="77">
        <v>770</v>
      </c>
      <c r="F25" s="77"/>
      <c r="G25" s="78">
        <f aca="true" t="shared" si="0" ref="G25:G35">E25*F25</f>
        <v>0</v>
      </c>
    </row>
    <row r="26" spans="1:7" ht="34.5">
      <c r="A26" s="74" t="s">
        <v>10</v>
      </c>
      <c r="B26" s="75" t="s">
        <v>28</v>
      </c>
      <c r="C26" s="75" t="s">
        <v>313</v>
      </c>
      <c r="D26" s="76" t="s">
        <v>27</v>
      </c>
      <c r="E26" s="77">
        <v>500</v>
      </c>
      <c r="F26" s="77"/>
      <c r="G26" s="78">
        <f t="shared" si="0"/>
        <v>0</v>
      </c>
    </row>
    <row r="27" spans="1:7" ht="51.75">
      <c r="A27" s="74" t="s">
        <v>11</v>
      </c>
      <c r="B27" s="75" t="s">
        <v>29</v>
      </c>
      <c r="C27" s="75" t="s">
        <v>314</v>
      </c>
      <c r="D27" s="76" t="s">
        <v>30</v>
      </c>
      <c r="E27" s="77">
        <v>255</v>
      </c>
      <c r="F27" s="77"/>
      <c r="G27" s="78">
        <f t="shared" si="0"/>
        <v>0</v>
      </c>
    </row>
    <row r="28" spans="1:7" ht="69">
      <c r="A28" s="74" t="s">
        <v>12</v>
      </c>
      <c r="B28" s="75" t="s">
        <v>31</v>
      </c>
      <c r="C28" s="75" t="s">
        <v>315</v>
      </c>
      <c r="D28" s="76" t="s">
        <v>30</v>
      </c>
      <c r="E28" s="77">
        <v>718.5</v>
      </c>
      <c r="F28" s="77"/>
      <c r="G28" s="78">
        <f t="shared" si="0"/>
        <v>0</v>
      </c>
    </row>
    <row r="29" spans="1:7" ht="51.75">
      <c r="A29" s="74" t="s">
        <v>13</v>
      </c>
      <c r="B29" s="75" t="s">
        <v>31</v>
      </c>
      <c r="C29" s="75" t="s">
        <v>316</v>
      </c>
      <c r="D29" s="76" t="s">
        <v>30</v>
      </c>
      <c r="E29" s="77">
        <v>16</v>
      </c>
      <c r="F29" s="77"/>
      <c r="G29" s="78">
        <f t="shared" si="0"/>
        <v>0</v>
      </c>
    </row>
    <row r="30" spans="1:7" ht="51.75">
      <c r="A30" s="74" t="s">
        <v>32</v>
      </c>
      <c r="B30" s="75" t="s">
        <v>31</v>
      </c>
      <c r="C30" s="75" t="s">
        <v>317</v>
      </c>
      <c r="D30" s="76" t="s">
        <v>30</v>
      </c>
      <c r="E30" s="77">
        <v>15</v>
      </c>
      <c r="F30" s="77"/>
      <c r="G30" s="78">
        <f t="shared" si="0"/>
        <v>0</v>
      </c>
    </row>
    <row r="31" spans="1:7" ht="34.5">
      <c r="A31" s="74" t="s">
        <v>33</v>
      </c>
      <c r="B31" s="75" t="s">
        <v>34</v>
      </c>
      <c r="C31" s="75" t="s">
        <v>310</v>
      </c>
      <c r="D31" s="76" t="s">
        <v>35</v>
      </c>
      <c r="E31" s="77">
        <v>101.6</v>
      </c>
      <c r="F31" s="77"/>
      <c r="G31" s="78">
        <f t="shared" si="0"/>
        <v>0</v>
      </c>
    </row>
    <row r="32" spans="1:7" ht="34.5">
      <c r="A32" s="74" t="s">
        <v>36</v>
      </c>
      <c r="B32" s="75" t="s">
        <v>37</v>
      </c>
      <c r="C32" s="75" t="s">
        <v>321</v>
      </c>
      <c r="D32" s="76" t="s">
        <v>30</v>
      </c>
      <c r="E32" s="77">
        <v>718.5</v>
      </c>
      <c r="F32" s="77"/>
      <c r="G32" s="78">
        <f t="shared" si="0"/>
        <v>0</v>
      </c>
    </row>
    <row r="33" spans="1:7" ht="17.25">
      <c r="A33" s="74" t="s">
        <v>38</v>
      </c>
      <c r="B33" s="75" t="s">
        <v>39</v>
      </c>
      <c r="C33" s="75" t="s">
        <v>322</v>
      </c>
      <c r="D33" s="76" t="s">
        <v>30</v>
      </c>
      <c r="E33" s="79">
        <v>973.5</v>
      </c>
      <c r="F33" s="77"/>
      <c r="G33" s="78">
        <f t="shared" si="0"/>
        <v>0</v>
      </c>
    </row>
    <row r="34" spans="1:7" ht="17.25">
      <c r="A34" s="74" t="s">
        <v>40</v>
      </c>
      <c r="B34" s="75" t="s">
        <v>41</v>
      </c>
      <c r="C34" s="75" t="s">
        <v>42</v>
      </c>
      <c r="D34" s="76" t="s">
        <v>35</v>
      </c>
      <c r="E34" s="77">
        <v>215.55</v>
      </c>
      <c r="F34" s="77"/>
      <c r="G34" s="78">
        <f t="shared" si="0"/>
        <v>0</v>
      </c>
    </row>
    <row r="35" spans="1:7" ht="120.75">
      <c r="A35" s="74" t="s">
        <v>43</v>
      </c>
      <c r="B35" s="75" t="s">
        <v>44</v>
      </c>
      <c r="C35" s="75" t="s">
        <v>298</v>
      </c>
      <c r="D35" s="76" t="s">
        <v>30</v>
      </c>
      <c r="E35" s="77">
        <v>4687.5</v>
      </c>
      <c r="F35" s="77"/>
      <c r="G35" s="78">
        <f t="shared" si="0"/>
        <v>0</v>
      </c>
    </row>
    <row r="36" spans="1:7" ht="15">
      <c r="A36" s="64"/>
      <c r="B36" s="5"/>
      <c r="C36" s="5" t="s">
        <v>45</v>
      </c>
      <c r="D36" s="29"/>
      <c r="E36" s="6"/>
      <c r="F36" s="6"/>
      <c r="G36" s="8">
        <f>SUM(G25:G35)</f>
        <v>0</v>
      </c>
    </row>
    <row r="37" spans="1:7" ht="15">
      <c r="A37" s="62" t="s">
        <v>46</v>
      </c>
      <c r="B37" s="1"/>
      <c r="C37" s="1" t="s">
        <v>47</v>
      </c>
      <c r="D37" s="27"/>
      <c r="E37" s="4"/>
      <c r="F37" s="4"/>
      <c r="G37" s="9"/>
    </row>
    <row r="38" spans="1:7" ht="34.5">
      <c r="A38" s="74" t="s">
        <v>48</v>
      </c>
      <c r="B38" s="75" t="s">
        <v>49</v>
      </c>
      <c r="C38" s="75" t="s">
        <v>50</v>
      </c>
      <c r="D38" s="76" t="s">
        <v>30</v>
      </c>
      <c r="E38" s="77">
        <v>718.5</v>
      </c>
      <c r="F38" s="77"/>
      <c r="G38" s="78">
        <f>E38*F38</f>
        <v>0</v>
      </c>
    </row>
    <row r="39" spans="1:7" ht="34.5">
      <c r="A39" s="74" t="s">
        <v>51</v>
      </c>
      <c r="B39" s="75" t="s">
        <v>52</v>
      </c>
      <c r="C39" s="75" t="s">
        <v>303</v>
      </c>
      <c r="D39" s="76" t="s">
        <v>30</v>
      </c>
      <c r="E39" s="77">
        <v>718.5</v>
      </c>
      <c r="F39" s="77"/>
      <c r="G39" s="78">
        <f>E39*F39</f>
        <v>0</v>
      </c>
    </row>
    <row r="40" spans="1:7" ht="15">
      <c r="A40" s="64"/>
      <c r="B40" s="5"/>
      <c r="C40" s="5" t="s">
        <v>53</v>
      </c>
      <c r="D40" s="29"/>
      <c r="E40" s="6"/>
      <c r="F40" s="6"/>
      <c r="G40" s="8">
        <f>G38+G39</f>
        <v>0</v>
      </c>
    </row>
    <row r="41" spans="1:7" ht="15">
      <c r="A41" s="62" t="s">
        <v>54</v>
      </c>
      <c r="B41" s="1"/>
      <c r="C41" s="1" t="s">
        <v>55</v>
      </c>
      <c r="D41" s="27"/>
      <c r="E41" s="4"/>
      <c r="F41" s="4"/>
      <c r="G41" s="9"/>
    </row>
    <row r="42" spans="1:7" ht="15">
      <c r="A42" s="62" t="s">
        <v>56</v>
      </c>
      <c r="B42" s="1"/>
      <c r="C42" s="1" t="s">
        <v>57</v>
      </c>
      <c r="D42" s="27"/>
      <c r="E42" s="4"/>
      <c r="F42" s="4"/>
      <c r="G42" s="9"/>
    </row>
    <row r="43" spans="1:7" ht="34.5">
      <c r="A43" s="74" t="s">
        <v>58</v>
      </c>
      <c r="B43" s="75" t="s">
        <v>59</v>
      </c>
      <c r="C43" s="75" t="s">
        <v>60</v>
      </c>
      <c r="D43" s="76" t="s">
        <v>27</v>
      </c>
      <c r="E43" s="77">
        <v>770</v>
      </c>
      <c r="F43" s="77"/>
      <c r="G43" s="78">
        <f>E43*F43</f>
        <v>0</v>
      </c>
    </row>
    <row r="44" spans="1:7" ht="17.25">
      <c r="A44" s="74" t="s">
        <v>61</v>
      </c>
      <c r="B44" s="75" t="s">
        <v>62</v>
      </c>
      <c r="C44" s="75" t="s">
        <v>63</v>
      </c>
      <c r="D44" s="76" t="s">
        <v>35</v>
      </c>
      <c r="E44" s="77">
        <v>46.2</v>
      </c>
      <c r="F44" s="77"/>
      <c r="G44" s="78">
        <f>E44*F44</f>
        <v>0</v>
      </c>
    </row>
    <row r="45" spans="1:7" ht="34.5">
      <c r="A45" s="74" t="s">
        <v>64</v>
      </c>
      <c r="B45" s="75" t="s">
        <v>65</v>
      </c>
      <c r="C45" s="75" t="s">
        <v>66</v>
      </c>
      <c r="D45" s="76" t="s">
        <v>27</v>
      </c>
      <c r="E45" s="77">
        <v>770</v>
      </c>
      <c r="F45" s="77"/>
      <c r="G45" s="78">
        <f>E45*F45</f>
        <v>0</v>
      </c>
    </row>
    <row r="46" spans="1:7" ht="15">
      <c r="A46" s="63"/>
      <c r="B46" s="2"/>
      <c r="C46" s="2" t="s">
        <v>67</v>
      </c>
      <c r="D46" s="28"/>
      <c r="E46" s="3"/>
      <c r="F46" s="3"/>
      <c r="G46" s="7">
        <f>G43+G44+G45</f>
        <v>0</v>
      </c>
    </row>
    <row r="47" spans="1:7" ht="15">
      <c r="A47" s="62" t="s">
        <v>68</v>
      </c>
      <c r="B47" s="1"/>
      <c r="C47" s="1" t="s">
        <v>69</v>
      </c>
      <c r="D47" s="27"/>
      <c r="E47" s="4"/>
      <c r="F47" s="4"/>
      <c r="G47" s="9"/>
    </row>
    <row r="48" spans="1:7" ht="17.25">
      <c r="A48" s="74" t="s">
        <v>70</v>
      </c>
      <c r="B48" s="75" t="s">
        <v>62</v>
      </c>
      <c r="C48" s="75" t="s">
        <v>323</v>
      </c>
      <c r="D48" s="76" t="s">
        <v>35</v>
      </c>
      <c r="E48" s="77">
        <v>20</v>
      </c>
      <c r="F48" s="77"/>
      <c r="G48" s="78">
        <f>E48*F48</f>
        <v>0</v>
      </c>
    </row>
    <row r="49" spans="1:7" ht="34.5">
      <c r="A49" s="74" t="s">
        <v>71</v>
      </c>
      <c r="B49" s="75" t="s">
        <v>72</v>
      </c>
      <c r="C49" s="75" t="s">
        <v>73</v>
      </c>
      <c r="D49" s="76" t="s">
        <v>27</v>
      </c>
      <c r="E49" s="77">
        <v>500</v>
      </c>
      <c r="F49" s="77"/>
      <c r="G49" s="78">
        <f>E49*F49</f>
        <v>0</v>
      </c>
    </row>
    <row r="50" spans="1:7" ht="15">
      <c r="A50" s="63"/>
      <c r="B50" s="2"/>
      <c r="C50" s="2" t="s">
        <v>74</v>
      </c>
      <c r="D50" s="28"/>
      <c r="E50" s="3"/>
      <c r="F50" s="3"/>
      <c r="G50" s="7">
        <f>G48+G49</f>
        <v>0</v>
      </c>
    </row>
    <row r="51" spans="1:7" ht="15">
      <c r="A51" s="62" t="s">
        <v>75</v>
      </c>
      <c r="B51" s="1"/>
      <c r="C51" s="1" t="s">
        <v>76</v>
      </c>
      <c r="D51" s="27"/>
      <c r="E51" s="4"/>
      <c r="F51" s="4"/>
      <c r="G51" s="9"/>
    </row>
    <row r="52" spans="1:7" ht="69">
      <c r="A52" s="74" t="s">
        <v>77</v>
      </c>
      <c r="B52" s="75" t="s">
        <v>78</v>
      </c>
      <c r="C52" s="75" t="s">
        <v>79</v>
      </c>
      <c r="D52" s="76" t="s">
        <v>30</v>
      </c>
      <c r="E52" s="77">
        <v>255</v>
      </c>
      <c r="F52" s="77"/>
      <c r="G52" s="78">
        <f>E52*F52</f>
        <v>0</v>
      </c>
    </row>
    <row r="53" spans="1:7" ht="86.25">
      <c r="A53" s="74" t="s">
        <v>80</v>
      </c>
      <c r="B53" s="75" t="s">
        <v>78</v>
      </c>
      <c r="C53" s="75" t="s">
        <v>302</v>
      </c>
      <c r="D53" s="76" t="s">
        <v>30</v>
      </c>
      <c r="E53" s="77">
        <v>718.5</v>
      </c>
      <c r="F53" s="77"/>
      <c r="G53" s="78">
        <f>E53*F53</f>
        <v>0</v>
      </c>
    </row>
    <row r="54" spans="1:7" ht="15">
      <c r="A54" s="63"/>
      <c r="B54" s="2"/>
      <c r="C54" s="2" t="s">
        <v>81</v>
      </c>
      <c r="D54" s="28"/>
      <c r="E54" s="3"/>
      <c r="F54" s="3"/>
      <c r="G54" s="7">
        <f>G52+G53</f>
        <v>0</v>
      </c>
    </row>
    <row r="55" spans="1:7" ht="15">
      <c r="A55" s="64"/>
      <c r="B55" s="5"/>
      <c r="C55" s="5" t="s">
        <v>82</v>
      </c>
      <c r="D55" s="29"/>
      <c r="E55" s="6"/>
      <c r="F55" s="6"/>
      <c r="G55" s="8">
        <f>SUM(G54+G50+G46)</f>
        <v>0</v>
      </c>
    </row>
    <row r="56" spans="1:7" ht="15">
      <c r="A56" s="62" t="s">
        <v>83</v>
      </c>
      <c r="B56" s="1"/>
      <c r="C56" s="1" t="s">
        <v>84</v>
      </c>
      <c r="D56" s="27"/>
      <c r="E56" s="4"/>
      <c r="F56" s="4"/>
      <c r="G56" s="9"/>
    </row>
    <row r="57" spans="1:7" ht="15">
      <c r="A57" s="62" t="s">
        <v>85</v>
      </c>
      <c r="B57" s="1"/>
      <c r="C57" s="1" t="s">
        <v>86</v>
      </c>
      <c r="D57" s="27"/>
      <c r="E57" s="4"/>
      <c r="F57" s="4"/>
      <c r="G57" s="9"/>
    </row>
    <row r="58" spans="1:7" ht="120.75">
      <c r="A58" s="74" t="s">
        <v>87</v>
      </c>
      <c r="B58" s="75" t="s">
        <v>88</v>
      </c>
      <c r="C58" s="75" t="s">
        <v>89</v>
      </c>
      <c r="D58" s="76" t="s">
        <v>30</v>
      </c>
      <c r="E58" s="77">
        <v>4718.5</v>
      </c>
      <c r="F58" s="77"/>
      <c r="G58" s="78">
        <f>E58*F58</f>
        <v>0</v>
      </c>
    </row>
    <row r="59" spans="1:7" ht="69">
      <c r="A59" s="74" t="s">
        <v>90</v>
      </c>
      <c r="B59" s="75" t="s">
        <v>91</v>
      </c>
      <c r="C59" s="75" t="s">
        <v>304</v>
      </c>
      <c r="D59" s="76" t="s">
        <v>92</v>
      </c>
      <c r="E59" s="77">
        <v>471.85</v>
      </c>
      <c r="F59" s="77"/>
      <c r="G59" s="78">
        <f>E59*F59</f>
        <v>0</v>
      </c>
    </row>
    <row r="60" spans="1:7" ht="51.75">
      <c r="A60" s="74" t="s">
        <v>93</v>
      </c>
      <c r="B60" s="75" t="s">
        <v>94</v>
      </c>
      <c r="C60" s="75" t="s">
        <v>305</v>
      </c>
      <c r="D60" s="76" t="s">
        <v>30</v>
      </c>
      <c r="E60" s="77">
        <v>4718.5</v>
      </c>
      <c r="F60" s="77"/>
      <c r="G60" s="78">
        <f>E60*F60</f>
        <v>0</v>
      </c>
    </row>
    <row r="61" spans="1:7" ht="15">
      <c r="A61" s="63"/>
      <c r="B61" s="2"/>
      <c r="C61" s="2" t="s">
        <v>95</v>
      </c>
      <c r="D61" s="28"/>
      <c r="E61" s="3"/>
      <c r="F61" s="3"/>
      <c r="G61" s="7">
        <f>SUM(G58:G60)</f>
        <v>0</v>
      </c>
    </row>
    <row r="62" spans="1:7" ht="15">
      <c r="A62" s="64"/>
      <c r="B62" s="5"/>
      <c r="C62" s="5" t="s">
        <v>96</v>
      </c>
      <c r="D62" s="29"/>
      <c r="E62" s="6"/>
      <c r="F62" s="6"/>
      <c r="G62" s="8">
        <f>G61</f>
        <v>0</v>
      </c>
    </row>
    <row r="63" spans="1:7" ht="15">
      <c r="A63" s="62" t="s">
        <v>97</v>
      </c>
      <c r="B63" s="1"/>
      <c r="C63" s="1" t="s">
        <v>98</v>
      </c>
      <c r="D63" s="27"/>
      <c r="E63" s="4"/>
      <c r="F63" s="4"/>
      <c r="G63" s="9"/>
    </row>
    <row r="64" spans="1:7" ht="34.5">
      <c r="A64" s="74" t="s">
        <v>99</v>
      </c>
      <c r="B64" s="75" t="s">
        <v>100</v>
      </c>
      <c r="C64" s="75" t="s">
        <v>101</v>
      </c>
      <c r="D64" s="76" t="s">
        <v>102</v>
      </c>
      <c r="E64" s="77">
        <v>23</v>
      </c>
      <c r="F64" s="77"/>
      <c r="G64" s="78">
        <f>E64*F64</f>
        <v>0</v>
      </c>
    </row>
    <row r="65" spans="1:7" ht="69">
      <c r="A65" s="74" t="s">
        <v>103</v>
      </c>
      <c r="B65" s="75" t="s">
        <v>104</v>
      </c>
      <c r="C65" s="75" t="s">
        <v>105</v>
      </c>
      <c r="D65" s="76" t="s">
        <v>102</v>
      </c>
      <c r="E65" s="77">
        <v>15</v>
      </c>
      <c r="F65" s="77"/>
      <c r="G65" s="78">
        <f>E65*F65</f>
        <v>0</v>
      </c>
    </row>
    <row r="66" spans="1:7" ht="34.5">
      <c r="A66" s="74" t="s">
        <v>106</v>
      </c>
      <c r="B66" s="75" t="s">
        <v>107</v>
      </c>
      <c r="C66" s="75" t="s">
        <v>108</v>
      </c>
      <c r="D66" s="76" t="s">
        <v>102</v>
      </c>
      <c r="E66" s="77">
        <v>24</v>
      </c>
      <c r="F66" s="77"/>
      <c r="G66" s="78">
        <f>E66*F66</f>
        <v>0</v>
      </c>
    </row>
    <row r="67" spans="1:7" ht="15">
      <c r="A67" s="64"/>
      <c r="B67" s="5"/>
      <c r="C67" s="5" t="s">
        <v>109</v>
      </c>
      <c r="D67" s="29"/>
      <c r="E67" s="6"/>
      <c r="F67" s="6"/>
      <c r="G67" s="8">
        <f>SUM(G64:G66)</f>
        <v>0</v>
      </c>
    </row>
    <row r="68" spans="1:7" ht="15">
      <c r="A68" s="62" t="s">
        <v>110</v>
      </c>
      <c r="B68" s="1"/>
      <c r="C68" s="1" t="s">
        <v>111</v>
      </c>
      <c r="D68" s="27"/>
      <c r="E68" s="4"/>
      <c r="F68" s="4"/>
      <c r="G68" s="9"/>
    </row>
    <row r="69" spans="1:7" ht="15">
      <c r="A69" s="62" t="s">
        <v>112</v>
      </c>
      <c r="B69" s="1"/>
      <c r="C69" s="1" t="s">
        <v>113</v>
      </c>
      <c r="D69" s="27"/>
      <c r="E69" s="4"/>
      <c r="F69" s="4"/>
      <c r="G69" s="9"/>
    </row>
    <row r="70" spans="1:7" ht="69">
      <c r="A70" s="74" t="s">
        <v>114</v>
      </c>
      <c r="B70" s="75" t="s">
        <v>115</v>
      </c>
      <c r="C70" s="75" t="s">
        <v>306</v>
      </c>
      <c r="D70" s="76" t="s">
        <v>30</v>
      </c>
      <c r="E70" s="77">
        <v>36</v>
      </c>
      <c r="F70" s="77"/>
      <c r="G70" s="78">
        <f>E70*F70</f>
        <v>0</v>
      </c>
    </row>
    <row r="71" spans="1:7" ht="15">
      <c r="A71" s="63"/>
      <c r="B71" s="2"/>
      <c r="C71" s="2" t="s">
        <v>116</v>
      </c>
      <c r="D71" s="28"/>
      <c r="E71" s="3"/>
      <c r="F71" s="3"/>
      <c r="G71" s="7">
        <f>G70</f>
        <v>0</v>
      </c>
    </row>
    <row r="72" spans="1:7" ht="15">
      <c r="A72" s="62" t="s">
        <v>117</v>
      </c>
      <c r="B72" s="1"/>
      <c r="C72" s="1" t="s">
        <v>118</v>
      </c>
      <c r="D72" s="27"/>
      <c r="E72" s="4"/>
      <c r="F72" s="4"/>
      <c r="G72" s="9"/>
    </row>
    <row r="73" spans="1:7" ht="34.5">
      <c r="A73" s="74" t="s">
        <v>119</v>
      </c>
      <c r="B73" s="75" t="s">
        <v>120</v>
      </c>
      <c r="C73" s="75" t="s">
        <v>121</v>
      </c>
      <c r="D73" s="76" t="s">
        <v>102</v>
      </c>
      <c r="E73" s="77">
        <v>17</v>
      </c>
      <c r="F73" s="77"/>
      <c r="G73" s="78">
        <f>E73*F73</f>
        <v>0</v>
      </c>
    </row>
    <row r="74" spans="1:7" ht="17.25">
      <c r="A74" s="74" t="s">
        <v>122</v>
      </c>
      <c r="B74" s="75" t="s">
        <v>123</v>
      </c>
      <c r="C74" s="75" t="s">
        <v>124</v>
      </c>
      <c r="D74" s="76" t="s">
        <v>102</v>
      </c>
      <c r="E74" s="77">
        <v>11</v>
      </c>
      <c r="F74" s="77"/>
      <c r="G74" s="78">
        <f>E74*F74</f>
        <v>0</v>
      </c>
    </row>
    <row r="75" spans="1:7" ht="17.25">
      <c r="A75" s="74" t="s">
        <v>125</v>
      </c>
      <c r="B75" s="75" t="s">
        <v>126</v>
      </c>
      <c r="C75" s="75" t="s">
        <v>127</v>
      </c>
      <c r="D75" s="76" t="s">
        <v>102</v>
      </c>
      <c r="E75" s="77">
        <v>10</v>
      </c>
      <c r="F75" s="77"/>
      <c r="G75" s="78">
        <f>E75*F75</f>
        <v>0</v>
      </c>
    </row>
    <row r="76" spans="1:7" ht="34.5">
      <c r="A76" s="74" t="s">
        <v>128</v>
      </c>
      <c r="B76" s="75" t="s">
        <v>129</v>
      </c>
      <c r="C76" s="75" t="s">
        <v>130</v>
      </c>
      <c r="D76" s="76" t="s">
        <v>102</v>
      </c>
      <c r="E76" s="77">
        <v>14</v>
      </c>
      <c r="F76" s="77"/>
      <c r="G76" s="78">
        <f>E76*F76</f>
        <v>0</v>
      </c>
    </row>
    <row r="77" spans="1:7" ht="25.5" customHeight="1">
      <c r="A77" s="74" t="s">
        <v>131</v>
      </c>
      <c r="B77" s="75" t="s">
        <v>129</v>
      </c>
      <c r="C77" s="75" t="s">
        <v>132</v>
      </c>
      <c r="D77" s="76" t="s">
        <v>102</v>
      </c>
      <c r="E77" s="77">
        <v>2</v>
      </c>
      <c r="F77" s="77"/>
      <c r="G77" s="78">
        <f>E77*F77</f>
        <v>0</v>
      </c>
    </row>
    <row r="78" spans="1:7" ht="15">
      <c r="A78" s="63"/>
      <c r="B78" s="2"/>
      <c r="C78" s="2" t="s">
        <v>133</v>
      </c>
      <c r="D78" s="28"/>
      <c r="E78" s="3"/>
      <c r="F78" s="3"/>
      <c r="G78" s="7">
        <f>SUM(G73:G77)</f>
        <v>0</v>
      </c>
    </row>
    <row r="79" spans="1:7" ht="15">
      <c r="A79" s="64"/>
      <c r="B79" s="5"/>
      <c r="C79" s="5" t="s">
        <v>134</v>
      </c>
      <c r="D79" s="29"/>
      <c r="E79" s="6"/>
      <c r="F79" s="6"/>
      <c r="G79" s="8">
        <f>G78+G71</f>
        <v>0</v>
      </c>
    </row>
    <row r="80" spans="1:7" ht="28.5">
      <c r="A80" s="65"/>
      <c r="B80" s="38"/>
      <c r="C80" s="38" t="s">
        <v>135</v>
      </c>
      <c r="D80" s="39"/>
      <c r="E80" s="41"/>
      <c r="F80" s="41"/>
      <c r="G80" s="40">
        <f>SUM(G23,G36,G40,G55,G62,G67,G79)</f>
        <v>0</v>
      </c>
    </row>
    <row r="81" spans="1:7" ht="30" customHeight="1">
      <c r="A81" s="66" t="s">
        <v>8</v>
      </c>
      <c r="B81" s="42"/>
      <c r="C81" s="42" t="s">
        <v>136</v>
      </c>
      <c r="D81" s="43"/>
      <c r="E81" s="44"/>
      <c r="F81" s="44"/>
      <c r="G81" s="45"/>
    </row>
    <row r="82" spans="1:7" ht="15">
      <c r="A82" s="62" t="s">
        <v>137</v>
      </c>
      <c r="B82" s="1"/>
      <c r="C82" s="1" t="s">
        <v>16</v>
      </c>
      <c r="D82" s="27"/>
      <c r="E82" s="4"/>
      <c r="F82" s="4"/>
      <c r="G82" s="9"/>
    </row>
    <row r="83" spans="1:7" ht="15">
      <c r="A83" s="62" t="s">
        <v>138</v>
      </c>
      <c r="B83" s="1"/>
      <c r="C83" s="1" t="s">
        <v>18</v>
      </c>
      <c r="D83" s="27"/>
      <c r="E83" s="4"/>
      <c r="F83" s="4"/>
      <c r="G83" s="9"/>
    </row>
    <row r="84" spans="1:7" ht="34.5">
      <c r="A84" s="74" t="s">
        <v>139</v>
      </c>
      <c r="B84" s="75" t="s">
        <v>19</v>
      </c>
      <c r="C84" s="75" t="s">
        <v>20</v>
      </c>
      <c r="D84" s="76" t="s">
        <v>21</v>
      </c>
      <c r="E84" s="77">
        <v>0.24</v>
      </c>
      <c r="F84" s="77"/>
      <c r="G84" s="78">
        <f>E84*F84</f>
        <v>0</v>
      </c>
    </row>
    <row r="85" spans="1:7" ht="51.75">
      <c r="A85" s="74" t="s">
        <v>140</v>
      </c>
      <c r="B85" s="75" t="s">
        <v>19</v>
      </c>
      <c r="C85" s="75" t="s">
        <v>319</v>
      </c>
      <c r="D85" s="76" t="s">
        <v>21</v>
      </c>
      <c r="E85" s="77">
        <v>0.24</v>
      </c>
      <c r="F85" s="77"/>
      <c r="G85" s="78">
        <f>E85*F85</f>
        <v>0</v>
      </c>
    </row>
    <row r="86" spans="1:7" ht="15">
      <c r="A86" s="63"/>
      <c r="B86" s="2"/>
      <c r="C86" s="2" t="s">
        <v>141</v>
      </c>
      <c r="D86" s="28"/>
      <c r="E86" s="3"/>
      <c r="F86" s="3"/>
      <c r="G86" s="7">
        <f>SUM(G84:G85)</f>
        <v>0</v>
      </c>
    </row>
    <row r="87" spans="1:7" ht="15">
      <c r="A87" s="62" t="s">
        <v>142</v>
      </c>
      <c r="B87" s="1"/>
      <c r="C87" s="1" t="s">
        <v>25</v>
      </c>
      <c r="D87" s="27"/>
      <c r="E87" s="4"/>
      <c r="F87" s="4"/>
      <c r="G87" s="9"/>
    </row>
    <row r="88" spans="1:7" ht="51.75">
      <c r="A88" s="74" t="s">
        <v>143</v>
      </c>
      <c r="B88" s="75" t="s">
        <v>26</v>
      </c>
      <c r="C88" s="75" t="s">
        <v>307</v>
      </c>
      <c r="D88" s="76" t="s">
        <v>27</v>
      </c>
      <c r="E88" s="77">
        <v>215</v>
      </c>
      <c r="F88" s="77"/>
      <c r="G88" s="78">
        <f aca="true" t="shared" si="1" ref="G88:G95">E88*F88</f>
        <v>0</v>
      </c>
    </row>
    <row r="89" spans="1:7" ht="34.5">
      <c r="A89" s="74" t="s">
        <v>144</v>
      </c>
      <c r="B89" s="75" t="s">
        <v>28</v>
      </c>
      <c r="C89" s="75" t="s">
        <v>308</v>
      </c>
      <c r="D89" s="76" t="s">
        <v>27</v>
      </c>
      <c r="E89" s="77">
        <v>142</v>
      </c>
      <c r="F89" s="77"/>
      <c r="G89" s="78">
        <f t="shared" si="1"/>
        <v>0</v>
      </c>
    </row>
    <row r="90" spans="1:7" ht="34.5">
      <c r="A90" s="74" t="s">
        <v>145</v>
      </c>
      <c r="B90" s="75" t="s">
        <v>31</v>
      </c>
      <c r="C90" s="75" t="s">
        <v>309</v>
      </c>
      <c r="D90" s="76" t="s">
        <v>30</v>
      </c>
      <c r="E90" s="77">
        <v>142</v>
      </c>
      <c r="F90" s="77"/>
      <c r="G90" s="78">
        <f t="shared" si="1"/>
        <v>0</v>
      </c>
    </row>
    <row r="91" spans="1:7" ht="17.25">
      <c r="A91" s="74" t="s">
        <v>146</v>
      </c>
      <c r="B91" s="75" t="s">
        <v>34</v>
      </c>
      <c r="C91" s="75" t="s">
        <v>310</v>
      </c>
      <c r="D91" s="76" t="s">
        <v>35</v>
      </c>
      <c r="E91" s="77">
        <v>20.19</v>
      </c>
      <c r="F91" s="77"/>
      <c r="G91" s="78">
        <f t="shared" si="1"/>
        <v>0</v>
      </c>
    </row>
    <row r="92" spans="1:7" ht="34.5">
      <c r="A92" s="74" t="s">
        <v>147</v>
      </c>
      <c r="B92" s="75" t="s">
        <v>37</v>
      </c>
      <c r="C92" s="75" t="s">
        <v>320</v>
      </c>
      <c r="D92" s="76" t="s">
        <v>30</v>
      </c>
      <c r="E92" s="77">
        <v>142</v>
      </c>
      <c r="F92" s="77"/>
      <c r="G92" s="78">
        <f t="shared" si="1"/>
        <v>0</v>
      </c>
    </row>
    <row r="93" spans="1:7" ht="17.25">
      <c r="A93" s="74" t="s">
        <v>148</v>
      </c>
      <c r="B93" s="75" t="s">
        <v>39</v>
      </c>
      <c r="C93" s="75" t="s">
        <v>312</v>
      </c>
      <c r="D93" s="76" t="s">
        <v>30</v>
      </c>
      <c r="E93" s="77">
        <v>142</v>
      </c>
      <c r="F93" s="77"/>
      <c r="G93" s="78">
        <f t="shared" si="1"/>
        <v>0</v>
      </c>
    </row>
    <row r="94" spans="1:7" ht="17.25">
      <c r="A94" s="74" t="s">
        <v>149</v>
      </c>
      <c r="B94" s="75" t="s">
        <v>41</v>
      </c>
      <c r="C94" s="75" t="s">
        <v>311</v>
      </c>
      <c r="D94" s="76" t="s">
        <v>35</v>
      </c>
      <c r="E94" s="77">
        <v>42.6</v>
      </c>
      <c r="F94" s="77"/>
      <c r="G94" s="78">
        <f t="shared" si="1"/>
        <v>0</v>
      </c>
    </row>
    <row r="95" spans="1:7" ht="86.25">
      <c r="A95" s="74" t="s">
        <v>150</v>
      </c>
      <c r="B95" s="75" t="s">
        <v>44</v>
      </c>
      <c r="C95" s="75" t="s">
        <v>299</v>
      </c>
      <c r="D95" s="76" t="s">
        <v>30</v>
      </c>
      <c r="E95" s="77">
        <v>1508.75</v>
      </c>
      <c r="F95" s="77"/>
      <c r="G95" s="78">
        <f t="shared" si="1"/>
        <v>0</v>
      </c>
    </row>
    <row r="96" spans="1:7" ht="15">
      <c r="A96" s="63"/>
      <c r="B96" s="2"/>
      <c r="C96" s="2" t="s">
        <v>151</v>
      </c>
      <c r="D96" s="28"/>
      <c r="E96" s="3"/>
      <c r="F96" s="3"/>
      <c r="G96" s="7">
        <f>SUM(G88:G95)</f>
        <v>0</v>
      </c>
    </row>
    <row r="97" spans="1:7" ht="15">
      <c r="A97" s="64"/>
      <c r="B97" s="5"/>
      <c r="C97" s="5" t="s">
        <v>152</v>
      </c>
      <c r="D97" s="29"/>
      <c r="E97" s="6"/>
      <c r="F97" s="6"/>
      <c r="G97" s="8">
        <f>G96+G86</f>
        <v>0</v>
      </c>
    </row>
    <row r="98" spans="1:7" ht="15">
      <c r="A98" s="62" t="s">
        <v>153</v>
      </c>
      <c r="B98" s="1"/>
      <c r="C98" s="1" t="s">
        <v>47</v>
      </c>
      <c r="D98" s="27"/>
      <c r="E98" s="4"/>
      <c r="F98" s="4"/>
      <c r="G98" s="9"/>
    </row>
    <row r="99" spans="1:7" ht="34.5">
      <c r="A99" s="74" t="s">
        <v>154</v>
      </c>
      <c r="B99" s="75" t="s">
        <v>49</v>
      </c>
      <c r="C99" s="75" t="s">
        <v>50</v>
      </c>
      <c r="D99" s="76" t="s">
        <v>30</v>
      </c>
      <c r="E99" s="77">
        <v>142</v>
      </c>
      <c r="F99" s="77"/>
      <c r="G99" s="78">
        <f>E99*F99</f>
        <v>0</v>
      </c>
    </row>
    <row r="100" spans="1:7" ht="34.5">
      <c r="A100" s="74" t="s">
        <v>155</v>
      </c>
      <c r="B100" s="75" t="s">
        <v>52</v>
      </c>
      <c r="C100" s="75" t="s">
        <v>303</v>
      </c>
      <c r="D100" s="76" t="s">
        <v>30</v>
      </c>
      <c r="E100" s="77">
        <v>142</v>
      </c>
      <c r="F100" s="77"/>
      <c r="G100" s="78">
        <f>E100*F100</f>
        <v>0</v>
      </c>
    </row>
    <row r="101" spans="1:7" ht="15">
      <c r="A101" s="64"/>
      <c r="B101" s="5"/>
      <c r="C101" s="5" t="s">
        <v>156</v>
      </c>
      <c r="D101" s="29"/>
      <c r="E101" s="6"/>
      <c r="F101" s="6"/>
      <c r="G101" s="8">
        <f>G99+G100</f>
        <v>0</v>
      </c>
    </row>
    <row r="102" spans="1:7" ht="15">
      <c r="A102" s="62" t="s">
        <v>157</v>
      </c>
      <c r="B102" s="1"/>
      <c r="C102" s="1" t="s">
        <v>55</v>
      </c>
      <c r="D102" s="27"/>
      <c r="E102" s="4"/>
      <c r="F102" s="4"/>
      <c r="G102" s="9"/>
    </row>
    <row r="103" spans="1:7" ht="15">
      <c r="A103" s="62" t="s">
        <v>158</v>
      </c>
      <c r="B103" s="1"/>
      <c r="C103" s="1" t="s">
        <v>57</v>
      </c>
      <c r="D103" s="27"/>
      <c r="E103" s="4"/>
      <c r="F103" s="4"/>
      <c r="G103" s="9"/>
    </row>
    <row r="104" spans="1:7" ht="34.5">
      <c r="A104" s="74" t="s">
        <v>159</v>
      </c>
      <c r="B104" s="75" t="s">
        <v>59</v>
      </c>
      <c r="C104" s="75" t="s">
        <v>60</v>
      </c>
      <c r="D104" s="76" t="s">
        <v>27</v>
      </c>
      <c r="E104" s="77">
        <v>215</v>
      </c>
      <c r="F104" s="77"/>
      <c r="G104" s="78">
        <f>E104*F104</f>
        <v>0</v>
      </c>
    </row>
    <row r="105" spans="1:7" ht="17.25">
      <c r="A105" s="74" t="s">
        <v>160</v>
      </c>
      <c r="B105" s="75" t="s">
        <v>62</v>
      </c>
      <c r="C105" s="75" t="s">
        <v>63</v>
      </c>
      <c r="D105" s="76" t="s">
        <v>35</v>
      </c>
      <c r="E105" s="77">
        <v>12.9</v>
      </c>
      <c r="F105" s="77"/>
      <c r="G105" s="78">
        <f>E105*F105</f>
        <v>0</v>
      </c>
    </row>
    <row r="106" spans="1:7" ht="34.5">
      <c r="A106" s="74" t="s">
        <v>161</v>
      </c>
      <c r="B106" s="75" t="s">
        <v>65</v>
      </c>
      <c r="C106" s="75" t="s">
        <v>66</v>
      </c>
      <c r="D106" s="76" t="s">
        <v>27</v>
      </c>
      <c r="E106" s="77">
        <v>215</v>
      </c>
      <c r="F106" s="77"/>
      <c r="G106" s="78">
        <f>E106*F106</f>
        <v>0</v>
      </c>
    </row>
    <row r="107" spans="1:7" ht="15">
      <c r="A107" s="63"/>
      <c r="B107" s="2"/>
      <c r="C107" s="2" t="s">
        <v>162</v>
      </c>
      <c r="D107" s="28"/>
      <c r="E107" s="3"/>
      <c r="F107" s="3"/>
      <c r="G107" s="7">
        <f>SUM(G104:G106)</f>
        <v>0</v>
      </c>
    </row>
    <row r="108" spans="1:7" ht="15">
      <c r="A108" s="62" t="s">
        <v>163</v>
      </c>
      <c r="B108" s="1"/>
      <c r="C108" s="1" t="s">
        <v>69</v>
      </c>
      <c r="D108" s="27"/>
      <c r="E108" s="4"/>
      <c r="F108" s="4"/>
      <c r="G108" s="9"/>
    </row>
    <row r="109" spans="1:7" ht="17.25">
      <c r="A109" s="74" t="s">
        <v>164</v>
      </c>
      <c r="B109" s="75" t="s">
        <v>62</v>
      </c>
      <c r="C109" s="75" t="s">
        <v>323</v>
      </c>
      <c r="D109" s="76" t="s">
        <v>35</v>
      </c>
      <c r="E109" s="77">
        <v>6.39</v>
      </c>
      <c r="F109" s="77"/>
      <c r="G109" s="78">
        <f>E109*F109</f>
        <v>0</v>
      </c>
    </row>
    <row r="110" spans="1:7" ht="51.75">
      <c r="A110" s="74" t="s">
        <v>165</v>
      </c>
      <c r="B110" s="75" t="s">
        <v>166</v>
      </c>
      <c r="C110" s="75" t="s">
        <v>167</v>
      </c>
      <c r="D110" s="76" t="s">
        <v>27</v>
      </c>
      <c r="E110" s="77">
        <v>142</v>
      </c>
      <c r="F110" s="77"/>
      <c r="G110" s="78">
        <f>E110*F110</f>
        <v>0</v>
      </c>
    </row>
    <row r="111" spans="1:7" ht="15">
      <c r="A111" s="63"/>
      <c r="B111" s="2"/>
      <c r="C111" s="2" t="s">
        <v>168</v>
      </c>
      <c r="D111" s="28"/>
      <c r="E111" s="3"/>
      <c r="F111" s="3"/>
      <c r="G111" s="7">
        <f>G109+G110</f>
        <v>0</v>
      </c>
    </row>
    <row r="112" spans="1:7" ht="15">
      <c r="A112" s="62" t="s">
        <v>169</v>
      </c>
      <c r="B112" s="1"/>
      <c r="C112" s="1" t="s">
        <v>76</v>
      </c>
      <c r="D112" s="27"/>
      <c r="E112" s="4"/>
      <c r="F112" s="4"/>
      <c r="G112" s="9"/>
    </row>
    <row r="113" spans="1:7" ht="69">
      <c r="A113" s="74" t="s">
        <v>170</v>
      </c>
      <c r="B113" s="75" t="s">
        <v>78</v>
      </c>
      <c r="C113" s="75" t="s">
        <v>324</v>
      </c>
      <c r="D113" s="76" t="s">
        <v>30</v>
      </c>
      <c r="E113" s="77">
        <v>142</v>
      </c>
      <c r="F113" s="77"/>
      <c r="G113" s="78">
        <f>E113*F113</f>
        <v>0</v>
      </c>
    </row>
    <row r="114" spans="1:7" ht="15">
      <c r="A114" s="63"/>
      <c r="B114" s="2"/>
      <c r="C114" s="2" t="s">
        <v>171</v>
      </c>
      <c r="D114" s="28"/>
      <c r="E114" s="3"/>
      <c r="F114" s="3"/>
      <c r="G114" s="7">
        <f>G113</f>
        <v>0</v>
      </c>
    </row>
    <row r="115" spans="1:7" ht="15">
      <c r="A115" s="64"/>
      <c r="B115" s="5"/>
      <c r="C115" s="5" t="s">
        <v>172</v>
      </c>
      <c r="D115" s="29"/>
      <c r="E115" s="6"/>
      <c r="F115" s="6"/>
      <c r="G115" s="8">
        <f>G107+G111+G114</f>
        <v>0</v>
      </c>
    </row>
    <row r="116" spans="1:7" ht="15">
      <c r="A116" s="62" t="s">
        <v>173</v>
      </c>
      <c r="B116" s="1"/>
      <c r="C116" s="1" t="s">
        <v>84</v>
      </c>
      <c r="D116" s="27"/>
      <c r="E116" s="4"/>
      <c r="F116" s="4"/>
      <c r="G116" s="9"/>
    </row>
    <row r="117" spans="1:7" ht="15">
      <c r="A117" s="62" t="s">
        <v>174</v>
      </c>
      <c r="B117" s="1"/>
      <c r="C117" s="1" t="s">
        <v>86</v>
      </c>
      <c r="D117" s="27"/>
      <c r="E117" s="4"/>
      <c r="F117" s="4"/>
      <c r="G117" s="9"/>
    </row>
    <row r="118" spans="1:7" ht="69">
      <c r="A118" s="74" t="s">
        <v>175</v>
      </c>
      <c r="B118" s="75" t="s">
        <v>88</v>
      </c>
      <c r="C118" s="75" t="s">
        <v>325</v>
      </c>
      <c r="D118" s="76" t="s">
        <v>30</v>
      </c>
      <c r="E118" s="77">
        <v>1508.75</v>
      </c>
      <c r="F118" s="77"/>
      <c r="G118" s="78">
        <f>E118*F118</f>
        <v>0</v>
      </c>
    </row>
    <row r="119" spans="1:7" ht="69">
      <c r="A119" s="74" t="s">
        <v>176</v>
      </c>
      <c r="B119" s="75" t="s">
        <v>91</v>
      </c>
      <c r="C119" s="75" t="s">
        <v>326</v>
      </c>
      <c r="D119" s="76" t="s">
        <v>92</v>
      </c>
      <c r="E119" s="77">
        <v>150.875</v>
      </c>
      <c r="F119" s="77"/>
      <c r="G119" s="78">
        <f>E119*F119</f>
        <v>0</v>
      </c>
    </row>
    <row r="120" spans="1:7" ht="51.75">
      <c r="A120" s="74" t="s">
        <v>177</v>
      </c>
      <c r="B120" s="75" t="s">
        <v>94</v>
      </c>
      <c r="C120" s="75" t="s">
        <v>305</v>
      </c>
      <c r="D120" s="76" t="s">
        <v>30</v>
      </c>
      <c r="E120" s="77">
        <v>1508.75</v>
      </c>
      <c r="F120" s="77"/>
      <c r="G120" s="78">
        <f>E120*F120</f>
        <v>0</v>
      </c>
    </row>
    <row r="121" spans="1:7" ht="15">
      <c r="A121" s="63"/>
      <c r="B121" s="2"/>
      <c r="C121" s="2" t="s">
        <v>178</v>
      </c>
      <c r="D121" s="28"/>
      <c r="E121" s="3"/>
      <c r="F121" s="3"/>
      <c r="G121" s="7">
        <f>SUM(G118:G120)</f>
        <v>0</v>
      </c>
    </row>
    <row r="122" spans="1:7" ht="15">
      <c r="A122" s="62" t="s">
        <v>179</v>
      </c>
      <c r="B122" s="1"/>
      <c r="C122" s="1" t="s">
        <v>98</v>
      </c>
      <c r="D122" s="27"/>
      <c r="E122" s="4"/>
      <c r="F122" s="4"/>
      <c r="G122" s="9"/>
    </row>
    <row r="123" spans="1:7" ht="34.5">
      <c r="A123" s="74" t="s">
        <v>180</v>
      </c>
      <c r="B123" s="75" t="s">
        <v>100</v>
      </c>
      <c r="C123" s="75" t="s">
        <v>101</v>
      </c>
      <c r="D123" s="76" t="s">
        <v>102</v>
      </c>
      <c r="E123" s="77">
        <v>7</v>
      </c>
      <c r="F123" s="77"/>
      <c r="G123" s="78">
        <f>E123*F123</f>
        <v>0</v>
      </c>
    </row>
    <row r="124" spans="1:7" ht="69">
      <c r="A124" s="74" t="s">
        <v>181</v>
      </c>
      <c r="B124" s="75" t="s">
        <v>104</v>
      </c>
      <c r="C124" s="75" t="s">
        <v>105</v>
      </c>
      <c r="D124" s="76" t="s">
        <v>102</v>
      </c>
      <c r="E124" s="77">
        <v>8</v>
      </c>
      <c r="F124" s="77"/>
      <c r="G124" s="78">
        <f>E124*F124</f>
        <v>0</v>
      </c>
    </row>
    <row r="125" spans="1:7" ht="34.5">
      <c r="A125" s="74" t="s">
        <v>182</v>
      </c>
      <c r="B125" s="75" t="s">
        <v>107</v>
      </c>
      <c r="C125" s="75" t="s">
        <v>108</v>
      </c>
      <c r="D125" s="76" t="s">
        <v>102</v>
      </c>
      <c r="E125" s="77">
        <v>4</v>
      </c>
      <c r="F125" s="77"/>
      <c r="G125" s="78">
        <f>E125*F125</f>
        <v>0</v>
      </c>
    </row>
    <row r="126" spans="1:7" ht="17.25">
      <c r="A126" s="74" t="s">
        <v>183</v>
      </c>
      <c r="B126" s="75" t="s">
        <v>184</v>
      </c>
      <c r="C126" s="75" t="s">
        <v>185</v>
      </c>
      <c r="D126" s="76" t="s">
        <v>102</v>
      </c>
      <c r="E126" s="77">
        <v>1</v>
      </c>
      <c r="F126" s="77"/>
      <c r="G126" s="78">
        <f>E126*F126</f>
        <v>0</v>
      </c>
    </row>
    <row r="127" spans="1:7" ht="15">
      <c r="A127" s="63"/>
      <c r="B127" s="2"/>
      <c r="C127" s="2" t="s">
        <v>186</v>
      </c>
      <c r="D127" s="28"/>
      <c r="E127" s="3"/>
      <c r="F127" s="3"/>
      <c r="G127" s="7">
        <f>SUM(G123:G126)</f>
        <v>0</v>
      </c>
    </row>
    <row r="128" spans="1:7" ht="15">
      <c r="A128" s="62" t="s">
        <v>187</v>
      </c>
      <c r="B128" s="1"/>
      <c r="C128" s="1" t="s">
        <v>111</v>
      </c>
      <c r="D128" s="27"/>
      <c r="E128" s="4"/>
      <c r="F128" s="4"/>
      <c r="G128" s="9"/>
    </row>
    <row r="129" spans="1:7" ht="15">
      <c r="A129" s="62" t="s">
        <v>188</v>
      </c>
      <c r="B129" s="1"/>
      <c r="C129" s="1" t="s">
        <v>113</v>
      </c>
      <c r="D129" s="27"/>
      <c r="E129" s="4"/>
      <c r="F129" s="4"/>
      <c r="G129" s="9"/>
    </row>
    <row r="130" spans="1:7" ht="69">
      <c r="A130" s="74" t="s">
        <v>189</v>
      </c>
      <c r="B130" s="75" t="s">
        <v>115</v>
      </c>
      <c r="C130" s="75" t="s">
        <v>327</v>
      </c>
      <c r="D130" s="76" t="s">
        <v>30</v>
      </c>
      <c r="E130" s="77">
        <v>3.75</v>
      </c>
      <c r="F130" s="77"/>
      <c r="G130" s="78">
        <f>E130*F130</f>
        <v>0</v>
      </c>
    </row>
    <row r="131" spans="1:7" ht="15">
      <c r="A131" s="63"/>
      <c r="B131" s="2"/>
      <c r="C131" s="2" t="s">
        <v>190</v>
      </c>
      <c r="D131" s="28"/>
      <c r="E131" s="3"/>
      <c r="F131" s="3"/>
      <c r="G131" s="7">
        <f>G130</f>
        <v>0</v>
      </c>
    </row>
    <row r="132" spans="1:7" ht="15">
      <c r="A132" s="62" t="s">
        <v>191</v>
      </c>
      <c r="B132" s="1"/>
      <c r="C132" s="1" t="s">
        <v>118</v>
      </c>
      <c r="D132" s="27"/>
      <c r="E132" s="4"/>
      <c r="F132" s="4"/>
      <c r="G132" s="9"/>
    </row>
    <row r="133" spans="1:7" ht="34.5">
      <c r="A133" s="74" t="s">
        <v>192</v>
      </c>
      <c r="B133" s="75" t="s">
        <v>120</v>
      </c>
      <c r="C133" s="75" t="s">
        <v>121</v>
      </c>
      <c r="D133" s="76" t="s">
        <v>102</v>
      </c>
      <c r="E133" s="77">
        <v>16</v>
      </c>
      <c r="F133" s="77"/>
      <c r="G133" s="78">
        <f>E133*F133</f>
        <v>0</v>
      </c>
    </row>
    <row r="134" spans="1:7" ht="17.25">
      <c r="A134" s="74" t="s">
        <v>193</v>
      </c>
      <c r="B134" s="75" t="s">
        <v>123</v>
      </c>
      <c r="C134" s="75" t="s">
        <v>124</v>
      </c>
      <c r="D134" s="76" t="s">
        <v>102</v>
      </c>
      <c r="E134" s="77">
        <v>8</v>
      </c>
      <c r="F134" s="77"/>
      <c r="G134" s="78">
        <f>E134*F134</f>
        <v>0</v>
      </c>
    </row>
    <row r="135" spans="1:7" ht="34.5">
      <c r="A135" s="74" t="s">
        <v>194</v>
      </c>
      <c r="B135" s="75" t="s">
        <v>126</v>
      </c>
      <c r="C135" s="75" t="s">
        <v>195</v>
      </c>
      <c r="D135" s="76" t="s">
        <v>102</v>
      </c>
      <c r="E135" s="77">
        <v>8</v>
      </c>
      <c r="F135" s="77"/>
      <c r="G135" s="78">
        <f>E135*F135</f>
        <v>0</v>
      </c>
    </row>
    <row r="136" spans="1:7" ht="51.75">
      <c r="A136" s="74" t="s">
        <v>196</v>
      </c>
      <c r="B136" s="75" t="s">
        <v>129</v>
      </c>
      <c r="C136" s="75" t="s">
        <v>197</v>
      </c>
      <c r="D136" s="76" t="s">
        <v>102</v>
      </c>
      <c r="E136" s="77">
        <v>16</v>
      </c>
      <c r="F136" s="77"/>
      <c r="G136" s="78">
        <f>E136*F136</f>
        <v>0</v>
      </c>
    </row>
    <row r="137" spans="1:7" ht="15">
      <c r="A137" s="63"/>
      <c r="B137" s="2"/>
      <c r="C137" s="2" t="s">
        <v>198</v>
      </c>
      <c r="D137" s="28"/>
      <c r="E137" s="3"/>
      <c r="F137" s="3"/>
      <c r="G137" s="7">
        <f>SUM(G133:G136)</f>
        <v>0</v>
      </c>
    </row>
    <row r="138" spans="1:7" ht="15">
      <c r="A138" s="63"/>
      <c r="B138" s="2"/>
      <c r="C138" s="2" t="s">
        <v>199</v>
      </c>
      <c r="D138" s="28"/>
      <c r="E138" s="3"/>
      <c r="F138" s="3"/>
      <c r="G138" s="7">
        <f>G137+G131</f>
        <v>0</v>
      </c>
    </row>
    <row r="139" spans="1:7" ht="15">
      <c r="A139" s="64"/>
      <c r="B139" s="5"/>
      <c r="C139" s="5" t="s">
        <v>200</v>
      </c>
      <c r="D139" s="29"/>
      <c r="E139" s="6"/>
      <c r="F139" s="6"/>
      <c r="G139" s="8">
        <f>SUM(G138,G127,G121)</f>
        <v>0</v>
      </c>
    </row>
    <row r="140" spans="1:7" ht="26.25" customHeight="1">
      <c r="A140" s="67"/>
      <c r="B140" s="46"/>
      <c r="C140" s="46" t="s">
        <v>201</v>
      </c>
      <c r="D140" s="47"/>
      <c r="E140" s="48"/>
      <c r="F140" s="48"/>
      <c r="G140" s="49">
        <f>SUM(G139,G115,G101,G97)</f>
        <v>0</v>
      </c>
    </row>
    <row r="141" spans="1:7" ht="35.25" customHeight="1">
      <c r="A141" s="57">
        <v>3</v>
      </c>
      <c r="B141" s="50"/>
      <c r="C141" s="50" t="s">
        <v>202</v>
      </c>
      <c r="D141" s="51"/>
      <c r="E141" s="52"/>
      <c r="F141" s="52"/>
      <c r="G141" s="53"/>
    </row>
    <row r="142" spans="1:7" ht="15">
      <c r="A142" s="62" t="s">
        <v>203</v>
      </c>
      <c r="B142" s="1"/>
      <c r="C142" s="1" t="s">
        <v>16</v>
      </c>
      <c r="D142" s="27"/>
      <c r="E142" s="4"/>
      <c r="F142" s="4"/>
      <c r="G142" s="9"/>
    </row>
    <row r="143" spans="1:7" ht="15">
      <c r="A143" s="62" t="s">
        <v>204</v>
      </c>
      <c r="B143" s="1"/>
      <c r="C143" s="1" t="s">
        <v>205</v>
      </c>
      <c r="D143" s="27"/>
      <c r="E143" s="4"/>
      <c r="F143" s="4"/>
      <c r="G143" s="9"/>
    </row>
    <row r="144" spans="1:7" ht="34.5">
      <c r="A144" s="74" t="s">
        <v>206</v>
      </c>
      <c r="B144" s="75" t="s">
        <v>207</v>
      </c>
      <c r="C144" s="75" t="s">
        <v>208</v>
      </c>
      <c r="D144" s="76" t="s">
        <v>21</v>
      </c>
      <c r="E144" s="77">
        <v>1.21</v>
      </c>
      <c r="F144" s="77"/>
      <c r="G144" s="78">
        <f>E144*F144</f>
        <v>0</v>
      </c>
    </row>
    <row r="145" spans="1:7" ht="28.5">
      <c r="A145" s="63"/>
      <c r="B145" s="2"/>
      <c r="C145" s="2" t="s">
        <v>209</v>
      </c>
      <c r="D145" s="28"/>
      <c r="E145" s="3"/>
      <c r="F145" s="3"/>
      <c r="G145" s="7">
        <f>G144</f>
        <v>0</v>
      </c>
    </row>
    <row r="146" spans="1:7" ht="15">
      <c r="A146" s="62" t="s">
        <v>210</v>
      </c>
      <c r="B146" s="1"/>
      <c r="C146" s="1" t="s">
        <v>211</v>
      </c>
      <c r="D146" s="27"/>
      <c r="E146" s="4"/>
      <c r="F146" s="4"/>
      <c r="G146" s="9"/>
    </row>
    <row r="147" spans="1:7" ht="57" customHeight="1">
      <c r="A147" s="74" t="s">
        <v>212</v>
      </c>
      <c r="B147" s="75" t="s">
        <v>44</v>
      </c>
      <c r="C147" s="75" t="s">
        <v>300</v>
      </c>
      <c r="D147" s="76" t="s">
        <v>30</v>
      </c>
      <c r="E147" s="77">
        <v>6125</v>
      </c>
      <c r="F147" s="77"/>
      <c r="G147" s="78">
        <f>E147*F147</f>
        <v>0</v>
      </c>
    </row>
    <row r="148" spans="1:7" ht="15">
      <c r="A148" s="63"/>
      <c r="B148" s="2"/>
      <c r="C148" s="2" t="s">
        <v>213</v>
      </c>
      <c r="D148" s="28"/>
      <c r="E148" s="3"/>
      <c r="F148" s="3"/>
      <c r="G148" s="7">
        <f>G147</f>
        <v>0</v>
      </c>
    </row>
    <row r="149" spans="1:7" ht="15">
      <c r="A149" s="64"/>
      <c r="B149" s="5"/>
      <c r="C149" s="5" t="s">
        <v>214</v>
      </c>
      <c r="D149" s="29"/>
      <c r="E149" s="6"/>
      <c r="F149" s="6"/>
      <c r="G149" s="8">
        <f>G148+G145</f>
        <v>0</v>
      </c>
    </row>
    <row r="150" spans="1:7" ht="15">
      <c r="A150" s="62" t="s">
        <v>215</v>
      </c>
      <c r="B150" s="1"/>
      <c r="C150" s="1" t="s">
        <v>216</v>
      </c>
      <c r="D150" s="27"/>
      <c r="E150" s="4"/>
      <c r="F150" s="4"/>
      <c r="G150" s="9"/>
    </row>
    <row r="151" spans="1:7" ht="15">
      <c r="A151" s="62" t="s">
        <v>217</v>
      </c>
      <c r="B151" s="1"/>
      <c r="C151" s="1" t="s">
        <v>218</v>
      </c>
      <c r="D151" s="27"/>
      <c r="E151" s="4"/>
      <c r="F151" s="4"/>
      <c r="G151" s="9"/>
    </row>
    <row r="152" spans="1:7" ht="51.75">
      <c r="A152" s="74" t="s">
        <v>219</v>
      </c>
      <c r="B152" s="75" t="s">
        <v>91</v>
      </c>
      <c r="C152" s="75" t="s">
        <v>328</v>
      </c>
      <c r="D152" s="76" t="s">
        <v>92</v>
      </c>
      <c r="E152" s="77">
        <v>612.5</v>
      </c>
      <c r="F152" s="77"/>
      <c r="G152" s="78">
        <f>E152*F152</f>
        <v>0</v>
      </c>
    </row>
    <row r="153" spans="1:7" ht="15">
      <c r="A153" s="63"/>
      <c r="B153" s="2"/>
      <c r="C153" s="2" t="s">
        <v>220</v>
      </c>
      <c r="D153" s="28"/>
      <c r="E153" s="3"/>
      <c r="F153" s="3"/>
      <c r="G153" s="7">
        <f>G152</f>
        <v>0</v>
      </c>
    </row>
    <row r="154" spans="1:7" ht="15">
      <c r="A154" s="64"/>
      <c r="B154" s="5"/>
      <c r="C154" s="5" t="s">
        <v>221</v>
      </c>
      <c r="D154" s="29"/>
      <c r="E154" s="6"/>
      <c r="F154" s="6"/>
      <c r="G154" s="8">
        <f>G153</f>
        <v>0</v>
      </c>
    </row>
    <row r="155" spans="1:7" ht="15">
      <c r="A155" s="62" t="s">
        <v>222</v>
      </c>
      <c r="B155" s="1"/>
      <c r="C155" s="1" t="s">
        <v>223</v>
      </c>
      <c r="D155" s="27"/>
      <c r="E155" s="4"/>
      <c r="F155" s="4"/>
      <c r="G155" s="9"/>
    </row>
    <row r="156" spans="1:7" ht="15">
      <c r="A156" s="62" t="s">
        <v>224</v>
      </c>
      <c r="B156" s="1"/>
      <c r="C156" s="1" t="s">
        <v>225</v>
      </c>
      <c r="D156" s="27"/>
      <c r="E156" s="4"/>
      <c r="F156" s="4"/>
      <c r="G156" s="9"/>
    </row>
    <row r="157" spans="1:7" ht="51.75">
      <c r="A157" s="74" t="s">
        <v>226</v>
      </c>
      <c r="B157" s="75" t="s">
        <v>227</v>
      </c>
      <c r="C157" s="75" t="s">
        <v>228</v>
      </c>
      <c r="D157" s="76" t="s">
        <v>30</v>
      </c>
      <c r="E157" s="77">
        <v>1225</v>
      </c>
      <c r="F157" s="77"/>
      <c r="G157" s="78">
        <f>E157*F157</f>
        <v>0</v>
      </c>
    </row>
    <row r="158" spans="1:7" ht="103.5">
      <c r="A158" s="74" t="s">
        <v>229</v>
      </c>
      <c r="B158" s="75" t="s">
        <v>230</v>
      </c>
      <c r="C158" s="75" t="s">
        <v>231</v>
      </c>
      <c r="D158" s="76" t="s">
        <v>30</v>
      </c>
      <c r="E158" s="77">
        <v>6125</v>
      </c>
      <c r="F158" s="77"/>
      <c r="G158" s="78">
        <f>E158*F158</f>
        <v>0</v>
      </c>
    </row>
    <row r="159" spans="1:7" ht="28.5">
      <c r="A159" s="63"/>
      <c r="B159" s="2"/>
      <c r="C159" s="2" t="s">
        <v>232</v>
      </c>
      <c r="D159" s="28"/>
      <c r="E159" s="3"/>
      <c r="F159" s="3"/>
      <c r="G159" s="7">
        <f>SUM(G157:G158)</f>
        <v>0</v>
      </c>
    </row>
    <row r="160" spans="1:7" ht="15">
      <c r="A160" s="64"/>
      <c r="B160" s="5"/>
      <c r="C160" s="5" t="s">
        <v>233</v>
      </c>
      <c r="D160" s="29"/>
      <c r="E160" s="6"/>
      <c r="F160" s="6"/>
      <c r="G160" s="8">
        <f>G159</f>
        <v>0</v>
      </c>
    </row>
    <row r="161" spans="1:7" ht="15">
      <c r="A161" s="62" t="s">
        <v>234</v>
      </c>
      <c r="B161" s="1"/>
      <c r="C161" s="1" t="s">
        <v>235</v>
      </c>
      <c r="D161" s="27"/>
      <c r="E161" s="4"/>
      <c r="F161" s="4"/>
      <c r="G161" s="9"/>
    </row>
    <row r="162" spans="1:7" ht="15">
      <c r="A162" s="62" t="s">
        <v>236</v>
      </c>
      <c r="B162" s="1"/>
      <c r="C162" s="1" t="s">
        <v>237</v>
      </c>
      <c r="D162" s="27"/>
      <c r="E162" s="4"/>
      <c r="F162" s="4"/>
      <c r="G162" s="9"/>
    </row>
    <row r="163" spans="1:7" ht="34.5">
      <c r="A163" s="74" t="s">
        <v>238</v>
      </c>
      <c r="B163" s="75" t="s">
        <v>239</v>
      </c>
      <c r="C163" s="75" t="s">
        <v>240</v>
      </c>
      <c r="D163" s="76" t="s">
        <v>27</v>
      </c>
      <c r="E163" s="77">
        <v>18</v>
      </c>
      <c r="F163" s="77"/>
      <c r="G163" s="78">
        <f>E163*F163</f>
        <v>0</v>
      </c>
    </row>
    <row r="164" spans="1:7" ht="51.75">
      <c r="A164" s="74" t="s">
        <v>241</v>
      </c>
      <c r="B164" s="75" t="s">
        <v>242</v>
      </c>
      <c r="C164" s="75" t="s">
        <v>243</v>
      </c>
      <c r="D164" s="76" t="s">
        <v>30</v>
      </c>
      <c r="E164" s="77">
        <v>18</v>
      </c>
      <c r="F164" s="77"/>
      <c r="G164" s="78">
        <f>E164*F164</f>
        <v>0</v>
      </c>
    </row>
    <row r="165" spans="1:7" ht="15">
      <c r="A165" s="63"/>
      <c r="B165" s="2"/>
      <c r="C165" s="2" t="s">
        <v>244</v>
      </c>
      <c r="D165" s="28"/>
      <c r="E165" s="3"/>
      <c r="F165" s="3"/>
      <c r="G165" s="7">
        <f>SUM(G163:G164)</f>
        <v>0</v>
      </c>
    </row>
    <row r="166" spans="1:7" ht="15">
      <c r="A166" s="62" t="s">
        <v>245</v>
      </c>
      <c r="B166" s="1"/>
      <c r="C166" s="1" t="s">
        <v>246</v>
      </c>
      <c r="D166" s="27"/>
      <c r="E166" s="4"/>
      <c r="F166" s="4"/>
      <c r="G166" s="9"/>
    </row>
    <row r="167" spans="1:7" ht="51.75">
      <c r="A167" s="74" t="s">
        <v>247</v>
      </c>
      <c r="B167" s="75" t="s">
        <v>248</v>
      </c>
      <c r="C167" s="75" t="s">
        <v>318</v>
      </c>
      <c r="D167" s="76" t="s">
        <v>27</v>
      </c>
      <c r="E167" s="77">
        <v>120</v>
      </c>
      <c r="F167" s="77"/>
      <c r="G167" s="78">
        <f>E167*F167</f>
        <v>0</v>
      </c>
    </row>
    <row r="168" spans="1:7" ht="34.5">
      <c r="A168" s="74" t="s">
        <v>249</v>
      </c>
      <c r="B168" s="75" t="s">
        <v>250</v>
      </c>
      <c r="C168" s="75" t="s">
        <v>251</v>
      </c>
      <c r="D168" s="76" t="s">
        <v>30</v>
      </c>
      <c r="E168" s="77">
        <v>240</v>
      </c>
      <c r="F168" s="77"/>
      <c r="G168" s="78">
        <f>E168*F168</f>
        <v>0</v>
      </c>
    </row>
    <row r="169" spans="1:7" ht="15">
      <c r="A169" s="63"/>
      <c r="B169" s="2"/>
      <c r="C169" s="2" t="s">
        <v>252</v>
      </c>
      <c r="D169" s="28"/>
      <c r="E169" s="3"/>
      <c r="F169" s="3"/>
      <c r="G169" s="7">
        <f>SUM(G167:G168)</f>
        <v>0</v>
      </c>
    </row>
    <row r="170" spans="1:7" ht="15">
      <c r="A170" s="64"/>
      <c r="B170" s="5"/>
      <c r="C170" s="5" t="s">
        <v>253</v>
      </c>
      <c r="D170" s="29"/>
      <c r="E170" s="6"/>
      <c r="F170" s="6"/>
      <c r="G170" s="8">
        <f>G169+G165</f>
        <v>0</v>
      </c>
    </row>
    <row r="171" spans="1:7" ht="15">
      <c r="A171" s="62" t="s">
        <v>254</v>
      </c>
      <c r="B171" s="1"/>
      <c r="C171" s="1" t="s">
        <v>255</v>
      </c>
      <c r="D171" s="27"/>
      <c r="E171" s="4"/>
      <c r="F171" s="4"/>
      <c r="G171" s="9"/>
    </row>
    <row r="172" spans="1:7" ht="15">
      <c r="A172" s="62" t="s">
        <v>256</v>
      </c>
      <c r="B172" s="1"/>
      <c r="C172" s="1" t="s">
        <v>257</v>
      </c>
      <c r="D172" s="27"/>
      <c r="E172" s="4"/>
      <c r="F172" s="4"/>
      <c r="G172" s="9"/>
    </row>
    <row r="173" spans="1:7" ht="69">
      <c r="A173" s="74" t="s">
        <v>258</v>
      </c>
      <c r="B173" s="75" t="s">
        <v>259</v>
      </c>
      <c r="C173" s="75" t="s">
        <v>260</v>
      </c>
      <c r="D173" s="76" t="s">
        <v>30</v>
      </c>
      <c r="E173" s="77">
        <v>1210</v>
      </c>
      <c r="F173" s="77"/>
      <c r="G173" s="78">
        <f>E173*F173</f>
        <v>0</v>
      </c>
    </row>
    <row r="174" spans="1:7" ht="15">
      <c r="A174" s="63"/>
      <c r="B174" s="2"/>
      <c r="C174" s="2" t="s">
        <v>261</v>
      </c>
      <c r="D174" s="28"/>
      <c r="E174" s="3"/>
      <c r="F174" s="3"/>
      <c r="G174" s="7">
        <f>G173</f>
        <v>0</v>
      </c>
    </row>
    <row r="175" spans="1:7" ht="15">
      <c r="A175" s="64"/>
      <c r="B175" s="5"/>
      <c r="C175" s="5" t="s">
        <v>262</v>
      </c>
      <c r="D175" s="29"/>
      <c r="E175" s="6"/>
      <c r="F175" s="6"/>
      <c r="G175" s="8">
        <f>G174</f>
        <v>0</v>
      </c>
    </row>
    <row r="176" spans="1:7" ht="15">
      <c r="A176" s="62" t="s">
        <v>263</v>
      </c>
      <c r="B176" s="1"/>
      <c r="C176" s="1" t="s">
        <v>264</v>
      </c>
      <c r="D176" s="27"/>
      <c r="E176" s="4"/>
      <c r="F176" s="4"/>
      <c r="G176" s="9"/>
    </row>
    <row r="177" spans="1:7" ht="15">
      <c r="A177" s="62" t="s">
        <v>265</v>
      </c>
      <c r="B177" s="1"/>
      <c r="C177" s="1" t="s">
        <v>266</v>
      </c>
      <c r="D177" s="27"/>
      <c r="E177" s="4"/>
      <c r="F177" s="4"/>
      <c r="G177" s="9"/>
    </row>
    <row r="178" spans="1:7" ht="24" customHeight="1">
      <c r="A178" s="74" t="s">
        <v>267</v>
      </c>
      <c r="B178" s="75" t="s">
        <v>268</v>
      </c>
      <c r="C178" s="75" t="s">
        <v>269</v>
      </c>
      <c r="D178" s="76" t="s">
        <v>27</v>
      </c>
      <c r="E178" s="77">
        <v>1600</v>
      </c>
      <c r="F178" s="77"/>
      <c r="G178" s="78">
        <f>E178*F178</f>
        <v>0</v>
      </c>
    </row>
    <row r="179" spans="1:7" ht="15">
      <c r="A179" s="63"/>
      <c r="B179" s="2"/>
      <c r="C179" s="2" t="s">
        <v>270</v>
      </c>
      <c r="D179" s="28"/>
      <c r="E179" s="3"/>
      <c r="F179" s="3"/>
      <c r="G179" s="7">
        <f>G178</f>
        <v>0</v>
      </c>
    </row>
    <row r="180" spans="1:7" ht="15">
      <c r="A180" s="64"/>
      <c r="B180" s="5"/>
      <c r="C180" s="5" t="s">
        <v>271</v>
      </c>
      <c r="D180" s="29"/>
      <c r="E180" s="6"/>
      <c r="F180" s="6"/>
      <c r="G180" s="8">
        <f>G179</f>
        <v>0</v>
      </c>
    </row>
    <row r="181" spans="1:7" ht="15">
      <c r="A181" s="62" t="s">
        <v>272</v>
      </c>
      <c r="B181" s="1"/>
      <c r="C181" s="1" t="s">
        <v>273</v>
      </c>
      <c r="D181" s="27"/>
      <c r="E181" s="4"/>
      <c r="F181" s="4"/>
      <c r="G181" s="9"/>
    </row>
    <row r="182" spans="1:7" ht="15">
      <c r="A182" s="62" t="s">
        <v>274</v>
      </c>
      <c r="B182" s="1"/>
      <c r="C182" s="1" t="s">
        <v>275</v>
      </c>
      <c r="D182" s="27"/>
      <c r="E182" s="4"/>
      <c r="F182" s="4"/>
      <c r="G182" s="9"/>
    </row>
    <row r="183" spans="1:7" ht="22.5" customHeight="1">
      <c r="A183" s="74" t="s">
        <v>276</v>
      </c>
      <c r="B183" s="75" t="s">
        <v>277</v>
      </c>
      <c r="C183" s="75" t="s">
        <v>278</v>
      </c>
      <c r="D183" s="76" t="s">
        <v>279</v>
      </c>
      <c r="E183" s="77">
        <v>0.05</v>
      </c>
      <c r="F183" s="77"/>
      <c r="G183" s="78">
        <f>E183*F183</f>
        <v>0</v>
      </c>
    </row>
    <row r="184" spans="1:7" ht="15">
      <c r="A184" s="63"/>
      <c r="B184" s="2"/>
      <c r="C184" s="2" t="s">
        <v>280</v>
      </c>
      <c r="D184" s="28"/>
      <c r="E184" s="2"/>
      <c r="F184" s="2"/>
      <c r="G184" s="7">
        <f>G183</f>
        <v>0</v>
      </c>
    </row>
    <row r="185" spans="1:7" ht="15">
      <c r="A185" s="63"/>
      <c r="B185" s="2"/>
      <c r="C185" s="2" t="s">
        <v>281</v>
      </c>
      <c r="D185" s="28"/>
      <c r="E185" s="2"/>
      <c r="F185" s="2"/>
      <c r="G185" s="7">
        <f>G184</f>
        <v>0</v>
      </c>
    </row>
    <row r="186" spans="1:7" ht="39.75" customHeight="1">
      <c r="A186" s="68"/>
      <c r="B186" s="54"/>
      <c r="C186" s="50" t="s">
        <v>329</v>
      </c>
      <c r="D186" s="55"/>
      <c r="E186" s="54"/>
      <c r="F186" s="54"/>
      <c r="G186" s="56">
        <f>SUM(G185,G180,G175,G170,G160,G154,G149)</f>
        <v>0</v>
      </c>
    </row>
    <row r="187" spans="1:7" ht="28.5" customHeight="1">
      <c r="A187" s="63"/>
      <c r="B187" s="33" t="s">
        <v>296</v>
      </c>
      <c r="C187" s="34"/>
      <c r="D187" s="35"/>
      <c r="E187" s="23">
        <f>SUM(G186,G140,G80)</f>
        <v>0</v>
      </c>
      <c r="F187" s="24"/>
      <c r="G187" s="25"/>
    </row>
    <row r="188" spans="1:7" ht="24.75" customHeight="1">
      <c r="A188" s="63"/>
      <c r="B188" s="33" t="s">
        <v>282</v>
      </c>
      <c r="C188" s="34"/>
      <c r="D188" s="35"/>
      <c r="E188" s="23">
        <f>E187*0.23</f>
        <v>0</v>
      </c>
      <c r="F188" s="24"/>
      <c r="G188" s="25"/>
    </row>
    <row r="189" spans="1:7" ht="22.5" customHeight="1">
      <c r="A189" s="63"/>
      <c r="B189" s="33" t="s">
        <v>295</v>
      </c>
      <c r="C189" s="34"/>
      <c r="D189" s="35"/>
      <c r="E189" s="23">
        <f>E187+E188</f>
        <v>0</v>
      </c>
      <c r="F189" s="24"/>
      <c r="G189" s="25"/>
    </row>
    <row r="191" spans="1:7" ht="18" customHeight="1">
      <c r="A191" s="69"/>
      <c r="B191" s="15" t="s">
        <v>283</v>
      </c>
      <c r="C191" s="15"/>
      <c r="D191" s="15"/>
      <c r="E191" s="15"/>
      <c r="F191" s="16" t="s">
        <v>284</v>
      </c>
      <c r="G191" s="15"/>
    </row>
    <row r="192" spans="1:7" ht="30" customHeight="1">
      <c r="A192" s="69"/>
      <c r="B192" s="15"/>
      <c r="C192" s="15"/>
      <c r="D192" s="15"/>
      <c r="E192" s="15"/>
      <c r="F192" s="16"/>
      <c r="G192" s="15"/>
    </row>
    <row r="193" spans="1:7" s="31" customFormat="1" ht="49.5" customHeight="1">
      <c r="A193" s="32" t="s">
        <v>285</v>
      </c>
      <c r="B193" s="32"/>
      <c r="C193" s="32"/>
      <c r="D193" s="32"/>
      <c r="E193" s="32"/>
      <c r="F193" s="32"/>
      <c r="G193" s="32"/>
    </row>
  </sheetData>
  <sheetProtection/>
  <mergeCells count="12">
    <mergeCell ref="B188:D188"/>
    <mergeCell ref="B189:D189"/>
    <mergeCell ref="E187:G187"/>
    <mergeCell ref="E188:G188"/>
    <mergeCell ref="E189:G189"/>
    <mergeCell ref="A193:G193"/>
    <mergeCell ref="A4:G4"/>
    <mergeCell ref="A8:B8"/>
    <mergeCell ref="A10:B10"/>
    <mergeCell ref="A11:G11"/>
    <mergeCell ref="A12:G12"/>
    <mergeCell ref="B187:D187"/>
  </mergeCells>
  <printOptions/>
  <pageMargins left="0.23622047244094488" right="0.23622047244094488" top="0.3543307086614173" bottom="0.3543307086614173" header="0.31496062992125984" footer="0.31496062992125984"/>
  <pageSetup errors="blank" fitToHeight="0" fitToWidth="0" horizontalDpi="600" verticalDpi="600" orientation="portrait" paperSize="9" scale="50" r:id="rId1"/>
  <ignoredErrors>
    <ignoredError sqref="A15:G19 A24:G24 A20:E20 A21:B21 A37:G37 A34:E34 A41:G42 A38:E38 A47:G47 A43:E45 A51:G51 A49:E49 A56:G57 A53:B53 A63:G63 A58:E58 A68:G69 A64:E66 A72:G72 A70:B70 A81:G83 A73:E77 A87:G87 A84:E84 A98:G98 A92:B92 A102:G103 A99:E99 A108:G108 A104:E105 A112:G112 A109:B109 A116:G117 A113:B113 A122:G122 A120:B120 A128:G129 A123:E126 A132:G132 A130:B130 A142:G143 A133:E136 A146:G146 A144:E144 A150:G151 A147:B147 A155:G156 A152:B152 A161:G162 A157:E158 A166:G166 A163:E163 A171:G172 A167:B167 A176:G177 A173:E173 A181:G182 A178:E178 B186 A183:E183 A187 A22:F22 A23:F23 A36:F36 A40:F40 A46:F46 A50:F50 A54:F54 A55:F55 A61:F61 A62:F62 A67:F67 A71:F71 A78:F78 A79:F79 A80:F80 A86:F86 A96:F96 A97:F97 A101:F101 A107:F107 A111:F111 A114:F114 A115:F115 A121:F121 A127:F127 A131:F131 A137:F137 A138:F138 A139:F139 A140:F140 A145:F145 A148:F148 A149:F149 A153:F153 A154:F154 A159:F159 A160:F160 A165:F165 A169:F169 A170:F170 A174:F174 A175:F175 A179:F179 A180:F180 A184:F184 A185:F185 A168:E168 A164:E164 A110:E110 A106:E106 A25:B25 D25:E25 A26:B26 D26:E26 A27:B27 D27:E27 A28:B28 D28:E28 A29:B29 D29:E29 A30:B30 D30:E30 A31:B31 D31:E31 A35:B35 D35:E35 A88:B88 D88:E88 A89:B89 D89:E89 A90:B90 D90:E90 A95:B95 D95:E95 D147:E147 A52:B52 D52:E52 D53:E53 A48:B48 A39:B39 D39:E39 A60:B60 A59:B59 D59:E59 D60:E60 D70:E70 A91:B91 D91:E91 A94:B94 D94:E94 A93:B93 D93:E93 D167:E167 D21:E21 A32:B32 D32:E32 A33:B33 D33:E33 D48 A85:B85 D85:E85 D92:E92 A100:B100 D100:E100 D109:E109 D113:E113 A118:B118 D118:E118 A119:B119 D119:E119 D120:E120 D130:E130 D152:E152 D186:F186 B141:G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2024-03-27T10:14:16Z</cp:lastPrinted>
  <dcterms:created xsi:type="dcterms:W3CDTF">2024-03-18T13:41:16Z</dcterms:created>
  <dcterms:modified xsi:type="dcterms:W3CDTF">2024-03-27T11:17:32Z</dcterms:modified>
  <cp:category/>
  <cp:version/>
  <cp:contentType/>
  <cp:contentStatus/>
</cp:coreProperties>
</file>