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zetargi elektroniczne\2023\ADM-ZP.272.2.539.2023 powtórka testów grudzień 2023\na platformę\"/>
    </mc:Choice>
  </mc:AlternateContent>
  <xr:revisionPtr revIDLastSave="0" documentId="13_ncr:1_{AB58107D-E15A-4B99-9A90-ADF2F2510371}" xr6:coauthVersionLast="47" xr6:coauthVersionMax="47" xr10:uidLastSave="{00000000-0000-0000-0000-000000000000}"/>
  <bookViews>
    <workbookView xWindow="-120" yWindow="-120" windowWidth="29040" windowHeight="17520" tabRatio="903" activeTab="7" xr2:uid="{00000000-000D-0000-FFFF-FFFF00000000}"/>
  </bookViews>
  <sheets>
    <sheet name="Pakiet 8" sheetId="1" r:id="rId1"/>
    <sheet name="Pakiet 9" sheetId="3" r:id="rId2"/>
    <sheet name="Pakiet 10" sheetId="4" r:id="rId3"/>
    <sheet name="Pakiet 11" sheetId="6" r:id="rId4"/>
    <sheet name="Pakiet 13" sheetId="11" r:id="rId5"/>
    <sheet name="Pakiet 14" sheetId="14" r:id="rId6"/>
    <sheet name="Pakiet 17" sheetId="21" r:id="rId7"/>
    <sheet name="Pakiet 19" sheetId="37" r:id="rId8"/>
  </sheets>
  <definedNames>
    <definedName name="_xlnm.Print_Area" localSheetId="2">'Pakiet 10'!$A$1:$N$30</definedName>
    <definedName name="_xlnm.Print_Area" localSheetId="3">'Pakiet 11'!$A$1:$N$13</definedName>
    <definedName name="_xlnm.Print_Area" localSheetId="4">'Pakiet 13'!$A$1:$O$13</definedName>
    <definedName name="_xlnm.Print_Area" localSheetId="5">'Pakiet 14'!$A$1:$O$17</definedName>
    <definedName name="_xlnm.Print_Area" localSheetId="6">'Pakiet 17'!$A$1:$N$23</definedName>
    <definedName name="_xlnm.Print_Area" localSheetId="7">'Pakiet 19'!$A$1:$N$20</definedName>
    <definedName name="_xlnm.Print_Area" localSheetId="0">'Pakiet 8'!$A$1:$M$25</definedName>
    <definedName name="_xlnm.Print_Area" localSheetId="1">'Pakiet 9'!$A$1:$N$21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7" l="1"/>
  <c r="E8" i="21"/>
  <c r="E9" i="21"/>
  <c r="E10" i="21"/>
  <c r="E11" i="21"/>
  <c r="E12" i="21"/>
  <c r="E13" i="21"/>
  <c r="E14" i="21"/>
  <c r="E15" i="21"/>
  <c r="F7" i="14"/>
  <c r="F7" i="11"/>
  <c r="D9" i="4"/>
  <c r="D10" i="4"/>
  <c r="D11" i="4"/>
  <c r="D12" i="4"/>
  <c r="D13" i="4"/>
  <c r="D14" i="4"/>
  <c r="D15" i="4"/>
  <c r="D16" i="4"/>
  <c r="D17" i="4"/>
  <c r="D9" i="1" l="1"/>
  <c r="D10" i="1"/>
  <c r="D11" i="1"/>
  <c r="D12" i="1"/>
  <c r="D13" i="1"/>
  <c r="D14" i="1"/>
  <c r="D15" i="1"/>
  <c r="I8" i="37" l="1"/>
  <c r="K8" i="37" s="1"/>
  <c r="I7" i="37"/>
  <c r="J15" i="21"/>
  <c r="I8" i="21"/>
  <c r="I9" i="21"/>
  <c r="I10" i="21"/>
  <c r="I11" i="21"/>
  <c r="I12" i="21"/>
  <c r="I13" i="21"/>
  <c r="I14" i="21"/>
  <c r="I15" i="21"/>
  <c r="K15" i="21" s="1"/>
  <c r="I7" i="21"/>
  <c r="J7" i="14"/>
  <c r="J7" i="11"/>
  <c r="I7" i="6"/>
  <c r="I20" i="4"/>
  <c r="I21" i="4"/>
  <c r="I22" i="4"/>
  <c r="I19" i="4"/>
  <c r="I9" i="4"/>
  <c r="I10" i="4"/>
  <c r="I11" i="4"/>
  <c r="I12" i="4"/>
  <c r="I13" i="4"/>
  <c r="I14" i="4"/>
  <c r="I15" i="4"/>
  <c r="I16" i="4"/>
  <c r="I17" i="4"/>
  <c r="I8" i="4"/>
  <c r="I13" i="3"/>
  <c r="I12" i="3"/>
  <c r="I8" i="3"/>
  <c r="I7" i="3"/>
  <c r="H17" i="1"/>
  <c r="H9" i="1"/>
  <c r="H10" i="1"/>
  <c r="H11" i="1"/>
  <c r="H12" i="1"/>
  <c r="H13" i="1"/>
  <c r="H14" i="1"/>
  <c r="H15" i="1"/>
  <c r="H8" i="1"/>
  <c r="D13" i="3"/>
  <c r="D12" i="3"/>
  <c r="D8" i="3"/>
  <c r="D7" i="3"/>
  <c r="K13" i="3" l="1"/>
  <c r="K12" i="3"/>
  <c r="K7" i="3"/>
  <c r="K8" i="3"/>
  <c r="J8" i="21"/>
  <c r="J9" i="21"/>
  <c r="J10" i="21"/>
  <c r="J11" i="21"/>
  <c r="J12" i="21"/>
  <c r="J13" i="21"/>
  <c r="J14" i="21"/>
  <c r="D20" i="4"/>
  <c r="K20" i="4" s="1"/>
  <c r="D21" i="4"/>
  <c r="K21" i="4" s="1"/>
  <c r="D22" i="4"/>
  <c r="K22" i="4" s="1"/>
  <c r="K9" i="4"/>
  <c r="K10" i="4"/>
  <c r="K11" i="4"/>
  <c r="K12" i="4"/>
  <c r="K13" i="4"/>
  <c r="K14" i="4"/>
  <c r="K15" i="4"/>
  <c r="K16" i="4"/>
  <c r="K17" i="4"/>
  <c r="J9" i="1"/>
  <c r="J10" i="1"/>
  <c r="J11" i="1"/>
  <c r="J12" i="1"/>
  <c r="J13" i="1"/>
  <c r="J14" i="1"/>
  <c r="J15" i="1"/>
  <c r="K14" i="21" l="1"/>
  <c r="K10" i="21"/>
  <c r="K13" i="21"/>
  <c r="K11" i="21"/>
  <c r="K9" i="21"/>
  <c r="K12" i="21"/>
  <c r="K8" i="21"/>
  <c r="K14" i="3"/>
  <c r="J13" i="3"/>
  <c r="E7" i="21" l="1"/>
  <c r="E7" i="6"/>
  <c r="D8" i="4"/>
  <c r="K8" i="4" s="1"/>
  <c r="D17" i="1"/>
  <c r="D8" i="1"/>
  <c r="J7" i="21" l="1"/>
  <c r="J16" i="21" s="1"/>
  <c r="K7" i="21"/>
  <c r="K16" i="21" s="1"/>
  <c r="K7" i="14"/>
  <c r="L7" i="14"/>
  <c r="K7" i="11"/>
  <c r="L7" i="11"/>
  <c r="J7" i="6"/>
  <c r="K7" i="6"/>
  <c r="I8" i="1"/>
  <c r="J8" i="1"/>
  <c r="J18" i="1" s="1"/>
  <c r="I17" i="1"/>
  <c r="J17" i="1"/>
  <c r="I9" i="1"/>
  <c r="I10" i="1"/>
  <c r="I11" i="1"/>
  <c r="I12" i="1"/>
  <c r="I13" i="1"/>
  <c r="I14" i="1"/>
  <c r="I15" i="1"/>
  <c r="I18" i="1" l="1"/>
  <c r="J8" i="37"/>
  <c r="E7" i="37"/>
  <c r="J7" i="37" l="1"/>
  <c r="J9" i="37" s="1"/>
  <c r="K7" i="37"/>
  <c r="K9" i="37" s="1"/>
  <c r="J20" i="4" l="1"/>
  <c r="J21" i="4"/>
  <c r="J22" i="4"/>
  <c r="D19" i="4"/>
  <c r="J9" i="4"/>
  <c r="J10" i="4"/>
  <c r="J11" i="4"/>
  <c r="J12" i="4"/>
  <c r="J13" i="4"/>
  <c r="J14" i="4"/>
  <c r="J15" i="4"/>
  <c r="J16" i="4"/>
  <c r="J17" i="4"/>
  <c r="J8" i="4"/>
  <c r="J8" i="3"/>
  <c r="J19" i="4" l="1"/>
  <c r="K19" i="4"/>
  <c r="K23" i="4" s="1"/>
  <c r="J23" i="4" l="1"/>
  <c r="J7" i="3"/>
  <c r="J12" i="3" l="1"/>
  <c r="J14" i="3" l="1"/>
</calcChain>
</file>

<file path=xl/sharedStrings.xml><?xml version="1.0" encoding="utf-8"?>
<sst xmlns="http://schemas.openxmlformats.org/spreadsheetml/2006/main" count="298" uniqueCount="157">
  <si>
    <t>Oferowany producent/ numer katalogowy</t>
  </si>
  <si>
    <t>Oferowany producent/    numer katalogowy</t>
  </si>
  <si>
    <t>Oferowany producent/   numer katalogowy</t>
  </si>
  <si>
    <t>Oferowany producent/       numer katalogowy</t>
  </si>
  <si>
    <t xml:space="preserve">Oferowany producent/ numer katalogowy </t>
  </si>
  <si>
    <t>VAT %</t>
  </si>
  <si>
    <t xml:space="preserve">                                                                        FORMULARZ ASORTYMENTOWO-CENOWY</t>
  </si>
  <si>
    <t xml:space="preserve">                                                                              FORMULARZ ASORTYMENTOWO-CENOWY</t>
  </si>
  <si>
    <t xml:space="preserve">                                                                          FORMULARZ ASORTYMENTOWO-CENOWY</t>
  </si>
  <si>
    <t xml:space="preserve">      Załącznik nr 2</t>
  </si>
  <si>
    <t xml:space="preserve">               Załącznik Nr 2</t>
  </si>
  <si>
    <t xml:space="preserve">                                                                                 FORMULARZ ASORTYMENTOWO-CENOWY</t>
  </si>
  <si>
    <t>Lp.</t>
  </si>
  <si>
    <t xml:space="preserve">            Załącznik nr 2</t>
  </si>
  <si>
    <t>Coli Lateks O157</t>
  </si>
  <si>
    <t>Surowice Shigella do aglutynacji szkiełkowej</t>
  </si>
  <si>
    <t xml:space="preserve">                                         FORMULARZ ASORTYMENTOWO- CENOWY</t>
  </si>
  <si>
    <t>L.p</t>
  </si>
  <si>
    <t>op/20 pojedyńczych porcji pożywki</t>
  </si>
  <si>
    <t>op/100szt</t>
  </si>
  <si>
    <t>Colilert 18</t>
  </si>
  <si>
    <t>Enterolert-E</t>
  </si>
  <si>
    <t xml:space="preserve"> Tacki (płytki) Quanti- Tray / 2000</t>
  </si>
  <si>
    <t xml:space="preserve">Jednorazowe buteleczki plastikowe </t>
  </si>
  <si>
    <t>Wzorzec zabarwienia testowego Quanti - Tray 2000 WQT2KC</t>
  </si>
  <si>
    <t>op/1tacka</t>
  </si>
  <si>
    <t>Opakowanie nr 3                                          -odczynniki jednoważne grup: 086, 0119, 0124,0125,0126, 0128                                              -wieloważny antygen kontrolny B: dla 086, 0119, 0124,0125,0126, 0128                            pałeczki mieszadełka z tworzywa sztucznego</t>
  </si>
  <si>
    <t>Surowice do aglutynacji szkiełkowej Identyfikacja Salmonella</t>
  </si>
  <si>
    <t>Lp</t>
  </si>
  <si>
    <t>Jedn miary</t>
  </si>
  <si>
    <t>Surowica poliwalentna HM</t>
  </si>
  <si>
    <t>op/5ml+zakraplacz</t>
  </si>
  <si>
    <t>Coli Lateks EPEC</t>
  </si>
  <si>
    <t>Opakowanie nr 2                                          -odczynniki jednoważne grup: 026, 055,0111,0127,0142                                      - wieloważny antygen kontrolny A 026, 055, 0111, 0127, 0142 pałeczki mieszadełka z tworztwa sztucznego</t>
  </si>
  <si>
    <t>Lateks Salmonella</t>
  </si>
  <si>
    <t>zestaw/12 but. Po 8 ml</t>
  </si>
  <si>
    <t>op/8ml</t>
  </si>
  <si>
    <t xml:space="preserve"> Przedmiot zamówienia</t>
  </si>
  <si>
    <t xml:space="preserve">                           Załącznik nr 2</t>
  </si>
  <si>
    <t>zestaw/ opakowanie 96 testów</t>
  </si>
  <si>
    <t>Nazwa asortymentu</t>
  </si>
  <si>
    <t>Jedn. Miary</t>
  </si>
  <si>
    <t>op/96 szt</t>
  </si>
  <si>
    <t>Op/20 oznaczeń</t>
  </si>
  <si>
    <t>zestaw</t>
  </si>
  <si>
    <t>odczynnik lateksowy E.coli O157 - 2fl. Po 2.5ml - lateks kontrolny 2fl. Po 2.5ml; antygen kontrolny - 1fl. 1ml,płytka tekturowa z czarnymi polami, pałeczkimieszadełka z tworzywa sztucznego</t>
  </si>
  <si>
    <t xml:space="preserve">Zestaw nr 1 - odczynniki poliwalentne dla grup EPEC: A,B,C płytki szklane do badań 4 szt, pałeczki - mieszadełka 5 op., instrukcja wykonania testu </t>
  </si>
  <si>
    <t>odczynniki poliw. A,B,C - 1 fl. a',3x 5ml; lateks kontrolny - 1 fl. a' 3x5 ml</t>
  </si>
  <si>
    <t>Test typu Western Blot. Paski nitrocelulozowe z białkami wirusa HIV 1 i 2 i kontrolą wewnętrzną (18-20szt) Jednorazowe pojemniki do inkubacji pasków. Kontrola ujemna pod względem przeciwciał anty-HIV 1/2. Kontrola dodatnia pod względem przeciwciał anty-HIV 1i 2, ujemna pod względem przeciwciał anty-HCV i antygenu HBs. Stężony roztwór płuczący. Koniugat gotowy do użycia. Roztwór chromogenu gotowy do użycia. Zestaw powinien umożliwiać wykonanie procedury badania w formie krótkiej (inkubacja z badaną surowicą max.3 godziny i w formie  długiej-możliwa inkubacja przez noc)</t>
  </si>
  <si>
    <r>
      <t xml:space="preserve">Test oparty o przeciwciała monokonalne,  czułość 100%, 3ng/ml, swoistość 100%, dodatnia wartość predykcyjna 100% , ujemna wartość predycyjna 100%, minimum 3,5ml kontroli dodatniej, termin ważności odczynników minimum 12 miesięcy,  trwałość odczynników stabilna do końca terminu ważności,   </t>
    </r>
    <r>
      <rPr>
        <b/>
        <sz val="10"/>
        <rFont val="Cambria"/>
        <family val="1"/>
        <charset val="238"/>
      </rPr>
      <t xml:space="preserve">dwa opakowania "Wash buffer concentrate (20x)" w zestawie                                 </t>
    </r>
    <r>
      <rPr>
        <sz val="10"/>
        <rFont val="Cambria"/>
        <family val="1"/>
        <charset val="238"/>
      </rPr>
      <t xml:space="preserve">                                                                                                                              </t>
    </r>
  </si>
  <si>
    <t>Opakowanie nr 4                                         -odczynniki jednoważne grup: 025, 044, 0114,                           -wieloważny antygen kontrolny C: dla   025, 044, 0114  pałeczki mieszadełka z tworzywa sztucznego</t>
  </si>
  <si>
    <t xml:space="preserve">Roztwór do usuwania Rnaz z powierzchni roboczych oraz narzędzi laboratoryjnych. Spray usuwa wszelkie zanieczyszczenia ze stołów, szkła i plastiku. Nietoksyczny, dostarczany w formie gotowej do uzycia. </t>
  </si>
  <si>
    <t>załącznik nr 2</t>
  </si>
  <si>
    <r>
      <t>Surowice dla antygenów somatycznych: AO;BO;CO;DO;EO;O2;O4;</t>
    </r>
    <r>
      <rPr>
        <sz val="10"/>
        <rFont val="Cambria"/>
        <family val="1"/>
        <charset val="238"/>
      </rPr>
      <t>O7; O9;O11;O15; O1,3,19; O8,20</t>
    </r>
  </si>
  <si>
    <t>Shigella dysenteriae 1 BIOMED/W522001</t>
  </si>
  <si>
    <t>Shigella dysenteriae 2 BIOMED/W522002</t>
  </si>
  <si>
    <t>Shigella dysenteriae 3-8 BIOMED/W522003</t>
  </si>
  <si>
    <t>Shigella boydii 1-7 BIOMED/W522005</t>
  </si>
  <si>
    <t>Shigella boydii 8-11 BIOMED/W522006</t>
  </si>
  <si>
    <t>Shigella boydii 12-15 BIOMED/W522007</t>
  </si>
  <si>
    <t>Shigella sonei I i II faza BIOMED/W522008</t>
  </si>
  <si>
    <t>Shigella flexneri    BIOMED/W522004</t>
  </si>
  <si>
    <t>Płytka 96 dołów, i surowica kontrolna o znanej wartości gęstości optycznej. Przeprowadzenie testu gwarantuje spełnienie kryteriów zawartych e certyfikacie kontroli jakości i jakości pracy aparatu.</t>
  </si>
  <si>
    <t>Zestaw wieloważny odczynnik wieloważny grup B - E i G. Płytka szklana z czarnymi polami-4szt-pałeczki mieszadełka z tworzywa sztucznego-10x50szt            BIOMEX LSW 12n</t>
  </si>
  <si>
    <t>Odczynnik jednoważny grupowy B BIOMEX/SB</t>
  </si>
  <si>
    <t>Odczynnik jednoważny grupowy C1 BIOMEX/SC1</t>
  </si>
  <si>
    <t>Odczynnik Antygen kontrolny      BIOMEX/Sak</t>
  </si>
  <si>
    <t>Odczynnik jednoważny grupowy C2 BIOMEX/SC2</t>
  </si>
  <si>
    <t>Odczynnik jednoważny grupowy D BIOMEX/SD</t>
  </si>
  <si>
    <t>Odczynnik jednoważny grupowy E BIOMEX/SE</t>
  </si>
  <si>
    <t>Odczynnik jednoważny grupowy G BIOMEX/SG</t>
  </si>
  <si>
    <t>Odczynnik Lateks kontrolny Salmonella BIOMEX/SLk</t>
  </si>
  <si>
    <t>DNA-ERASE                   nr kat. 04821805</t>
  </si>
  <si>
    <t>Roztwór do usuwania DNA z powierzchni roboczych i sprzętu</t>
  </si>
  <si>
    <t>op./500 ml</t>
  </si>
  <si>
    <t xml:space="preserve">Mikroorganizmy do laboratoryjnej kontroli jakości zestawu Enterolert-E zawierające: E. faecalis, E. coli, S.bovi   </t>
  </si>
  <si>
    <t xml:space="preserve">Świetlówka do lampy UV służącej do odczytów fluorescencji, </t>
  </si>
  <si>
    <t>szt</t>
  </si>
  <si>
    <t>Surowice dla antygenów somatycznych:                        O46;O6,7;O8;O10;O19;O20</t>
  </si>
  <si>
    <t>Surowica dla antygenów rzęskowych: Hy;Hz4;z23;Hz23;Hz24;Hz29;Hz38;Hx;Hz10;Hlw;Hn</t>
  </si>
  <si>
    <t>INNO-LIA HIV I/II Score (Innogenetics nr kat. 80540)</t>
  </si>
  <si>
    <r>
      <rPr>
        <sz val="10"/>
        <rFont val="Cambria"/>
        <family val="1"/>
        <charset val="238"/>
      </rPr>
      <t>Zestaw walidacyjny do metody ELISA</t>
    </r>
    <r>
      <rPr>
        <b/>
        <sz val="10"/>
        <rFont val="Cambria"/>
        <family val="1"/>
        <charset val="238"/>
      </rPr>
      <t xml:space="preserve">   BIOMEDICA VT-EC250.00_EX</t>
    </r>
  </si>
  <si>
    <t xml:space="preserve">Wartość netto (zł) </t>
  </si>
  <si>
    <t>Wartość brutto (zł)</t>
  </si>
  <si>
    <t>Wartość netto (zł)</t>
  </si>
  <si>
    <t>Wartość brutto  (zł)</t>
  </si>
  <si>
    <t>Cena jedn. netto (zł)</t>
  </si>
  <si>
    <t xml:space="preserve"> Wartość netto (zł)</t>
  </si>
  <si>
    <t>Cena jed. netto (zł)</t>
  </si>
  <si>
    <t xml:space="preserve"> Cena jedn. netto (zł)</t>
  </si>
  <si>
    <t>Załącznik nr 2</t>
  </si>
  <si>
    <t xml:space="preserve"> op. zawierające 9     próbek:                            3 x E. faecalis,               3 x E. coli,                              3 x S.bovi </t>
  </si>
  <si>
    <t>Zestaw diagnostyczny LATEKS VTEC-do potwierdzeń w kierunku werotoksycznych Escherichia coli. Zestaw zawiera: diagnostyczne odczynniki lateksowe O26;O103;O104;O111;O121;O145;O157                lateks kontrolny, płytkę szklaną , pałeczki.</t>
  </si>
  <si>
    <t>DL-E</t>
  </si>
  <si>
    <t>DL-SB</t>
  </si>
  <si>
    <t>Test Elisa Giardia II TECHLAB (30405)</t>
  </si>
  <si>
    <t>Wymagania: Certyfikat CE IVD, certyfikat analityczny. Termin ważności nie mniej niż 7 miesięcy od daty dostawy.</t>
  </si>
  <si>
    <t>Wymagania: Certyfikat jakości serii zawierający informację: nr serii, datę produkcji, datę ważności odczynnika, sposób kontroli jakości, tj. jakie zostały użyte materiały odniesienia, jaki wynik otrzymano dla materiałów odniesienia specyficznych i niespecyficznych. Wymagany certyfikat ISO 9001</t>
  </si>
  <si>
    <t>Pseudalert/ 100</t>
  </si>
  <si>
    <t>Zamawiający wymaga, aby surowice były wyrobami medycznymi, aby były zgłoszone w Urzędzie Rejestracji PLWMiPB oraz aby były oznakowane znakiem CE.</t>
  </si>
  <si>
    <t>Surowice muszą dawać wyraźną reakcję (+++) w czasie do 3 min. Certyfikat serii, data ważności: od dnia dostawy min 80% okresu ważności.</t>
  </si>
  <si>
    <t>Wymagania: Certyfikat CE IVD, minimalny okres ważności  od daty dostawy 10 miesięcy</t>
  </si>
  <si>
    <t>Wymagania: Certyfikat jakości dla serii, termin ważności: od dnia dostawy min 80% okresu ważności.</t>
  </si>
  <si>
    <t xml:space="preserve">Wymagania:  termin ważności: od dnia dostawy min 80% okresu ważności. </t>
  </si>
  <si>
    <t>Wymagania dodatkowe: certyfikat jakości serii zawierający: nr serii, datę produkcji, datę ważności odczynnika, sposób kontroli jakościowej, tj. jakie zostały użyte materiały odniesienia, jaki wynik otrzymano dla materiałów odniesienia specyficznych i niespecyficznych. Wymagany certyfikat ISO 9001. Termin ważności: od dnia dostawy min. 80% okresu ważności.</t>
  </si>
  <si>
    <t>Ilość razem</t>
  </si>
  <si>
    <t>DL-E Wirusologia</t>
  </si>
  <si>
    <t>DL-E Bakteriologia</t>
  </si>
  <si>
    <t>DL-E bakteriologia</t>
  </si>
  <si>
    <t>DL-E Bakteriologioa</t>
  </si>
  <si>
    <t>DL-E wirusologia</t>
  </si>
  <si>
    <t xml:space="preserve"> Cena jedn. Brutto (zł)</t>
  </si>
  <si>
    <t xml:space="preserve"> Cena jedn. Netto (zł)</t>
  </si>
  <si>
    <t>RAZEM</t>
  </si>
  <si>
    <t xml:space="preserve"> Cena jedn. brutto (zł)</t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</si>
  <si>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 xml:space="preserve">Odczynniki jednoważne - ten sam producent co wieloważny </t>
    </r>
    <r>
      <rPr>
        <sz val="8"/>
        <rFont val="Cambria"/>
        <family val="1"/>
        <charset val="238"/>
      </rPr>
      <t>zestaw</t>
    </r>
    <r>
      <rPr>
        <b/>
        <sz val="8"/>
        <rFont val="Cambria"/>
        <family val="1"/>
        <charset val="238"/>
      </rPr>
      <t xml:space="preserve"> </t>
    </r>
    <r>
      <rPr>
        <sz val="8"/>
        <rFont val="Cambria"/>
        <family val="1"/>
        <charset val="238"/>
      </rPr>
      <t>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</si>
  <si>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</si>
  <si>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r>
      <t xml:space="preserve">odcz. Monowalentny każdy po 1 fl.po 2ml, wieloważny antygen kontrolny but. 1 ml. </t>
    </r>
    <r>
      <rPr>
        <b/>
        <sz val="8"/>
        <rFont val="Cambria"/>
        <family val="1"/>
        <charset val="238"/>
      </rPr>
      <t>Odczynniki jednoważne - ten sam producent co wieloważny</t>
    </r>
    <r>
      <rPr>
        <sz val="8"/>
        <rFont val="Cambria"/>
        <family val="1"/>
        <charset val="238"/>
      </rPr>
      <t xml:space="preserve"> zestaw nr 1 EPEC</t>
    </r>
  </si>
  <si>
    <t>Cena jedn. brutto (zł)</t>
  </si>
  <si>
    <t>Cena jed. brutto (zł)</t>
  </si>
  <si>
    <t>Wymagany: Certyfikat jakości serii. Zestaw wieloważny musi być tej samej firmy co odczynniki jednoważne.  Odczynniki  na całość badania jednego Producenta. Termin ważności: od dnia dostawy min 80% okresu ważności,</t>
  </si>
  <si>
    <t>Opis przedmiotu zamówienia / wymagania jakościowe</t>
  </si>
  <si>
    <t>Opis techniczny / wymagania jakościowe</t>
  </si>
  <si>
    <t>DL-OBM</t>
  </si>
  <si>
    <t>DL-OBM-PMWŻ</t>
  </si>
  <si>
    <t xml:space="preserve">Roztwór ograniczający pienienie wody </t>
  </si>
  <si>
    <t>op/20ml</t>
  </si>
  <si>
    <t>BorPol</t>
  </si>
  <si>
    <t xml:space="preserve"> RNase Cleaner nr kat    MB16001 </t>
  </si>
  <si>
    <t>op/500 ml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</si>
  <si>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</si>
  <si>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</si>
  <si>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</si>
  <si>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r>
      <t>Podłoże porcjowane do wykrywania enterokoków w wodzie.                                                                                                                                                   nr kat. np. 98-09529-00;</t>
    </r>
    <r>
      <rPr>
        <b/>
        <sz val="10"/>
        <rFont val="Cambria"/>
        <family val="1"/>
        <charset val="238"/>
      </rPr>
      <t xml:space="preserve"> wymagany dokument pierwotnej walidacji wg ISO 13843</t>
    </r>
  </si>
  <si>
    <r>
      <t xml:space="preserve">Zestaw do diagnostyki in vitro. System zamknięty  z użyciem płytek : Quanti-Tray   i Quanti-Tray/2000 Porcjowane podłoże do wykrywaniaE. coli i bakterii grupy coli  w wodzie nr kat. np . 98-08876-00; </t>
    </r>
    <r>
      <rPr>
        <b/>
        <sz val="10"/>
        <rFont val="Cambria"/>
        <family val="1"/>
        <charset val="238"/>
      </rPr>
      <t>wymagany dokument pierwotnej walidacji wg ISO 13843</t>
    </r>
  </si>
  <si>
    <r>
      <t xml:space="preserve">Zestaw do diagnostyki in vitro. System zamknięty  z użyciem płytek : Quanti-Tray   i Quanti-Tray/2000 Porcjowane podłoże do oznaczania Pseudomonas aeruginosa  w wodzie metodą NPL Pseudalert                            nr kat. np.  98-18076-00; </t>
    </r>
    <r>
      <rPr>
        <b/>
        <sz val="10"/>
        <rFont val="Cambria"/>
        <family val="1"/>
        <charset val="238"/>
      </rPr>
      <t>wymagany dokument pierwotnej walidacji wg ISO 13843</t>
    </r>
  </si>
  <si>
    <t>Jednorazowe buteleczki plastikowe dodatkiem środka przeciw pienieniu do pobierania próbek wody (poj. 120 ml).    nr kat. np. 98-06161-00</t>
  </si>
  <si>
    <t>Tacki plastikowe z dołkami do zliczania bakterii.                                         nr kat. np.   98-21675-00</t>
  </si>
  <si>
    <t>Wzorzec do odczytów testu: Colilert/Colilert 18, tacka Quanti-Tray 2000 , nr kat. np.   98-09277-00</t>
  </si>
  <si>
    <t>Zestaw QC-ENTEROCOCCI        Kod produktu np. 98-29002-00</t>
  </si>
  <si>
    <t>Świetlówka do lampy UV 240 v 6 Wat       kod produktu np:   98-29960-01</t>
  </si>
  <si>
    <t>Środek przeciwpienieniu do użycia łącznie z testem Pseudalert i tackami Quanti-tray 2000  kod produktu np. : 98-21904-00</t>
  </si>
  <si>
    <t xml:space="preserve"> </t>
  </si>
  <si>
    <t>Zestaw diagnostyczny:- odczynnik lateksowy E. coli O157 - lateks kontrolny - antygen kontrolny - płytka tekturowa z czarnymi polami- pałeczki mieszadełka z tworzywa sztucznego</t>
  </si>
  <si>
    <t>Surowica dla antygenów rzęskowych: Vi;Ha;Hb;Hc;Hd;Heh;Henx;Hf;Hfg;Hgm; Hg Hgp;Hh;Hi;Hk;Hlv;Hm;Hp;Hq; Hr;Hs;Ht; Hu;Hv;Hw;Hz;Hz6;H1,2,5; H2;H5;H6;H7 do hamowania Hi; H2</t>
  </si>
  <si>
    <t>czy zaoferowano produkt równoważny; zaznaczyc "TAK" lub "NIE"</t>
  </si>
  <si>
    <t xml:space="preserve"> nazwa dokumentu świadczącego o równoważności (np. certyfikat, opis, świadectwo) załączonego do oferty - WYMÓG KONIECZNY - opisać nr pakietu i pozycji na załączonym dokumencie</t>
  </si>
  <si>
    <t xml:space="preserve">Pakiet 8 - Surowice i zawiesiny do identyfikacji  Shigella i E.coli O157      </t>
  </si>
  <si>
    <t xml:space="preserve">Pakiet 9 -Surowice do potwierdzeń Salmonella  </t>
  </si>
  <si>
    <t xml:space="preserve">                        Pakiet 10 -Testy lateksowe    </t>
  </si>
  <si>
    <r>
      <t xml:space="preserve">  Pakiet 11 - Testy do badań serologicznych metodą immunoenzymatyczną    </t>
    </r>
    <r>
      <rPr>
        <b/>
        <sz val="11"/>
        <color rgb="FF7030A0"/>
        <rFont val="Cambria"/>
        <family val="1"/>
        <charset val="238"/>
      </rPr>
      <t xml:space="preserve">   </t>
    </r>
  </si>
  <si>
    <r>
      <t xml:space="preserve">          Pakiet 13 -Test typu Western Blot </t>
    </r>
    <r>
      <rPr>
        <b/>
        <sz val="14"/>
        <color rgb="FF7030A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 xml:space="preserve"> </t>
    </r>
  </si>
  <si>
    <t xml:space="preserve">Pakiet 14- Test do wykrywania antygenu Giardia lamblia </t>
  </si>
  <si>
    <t xml:space="preserve">Pakiet 17 - System zamknięty do badań COLIERT, ENTEROLERT  </t>
  </si>
  <si>
    <r>
      <t xml:space="preserve">PAKIET 19 - odczynniki do PCR i qPCR  </t>
    </r>
    <r>
      <rPr>
        <b/>
        <sz val="12"/>
        <color rgb="FF7030A0"/>
        <rFont val="Cambria"/>
        <family val="1"/>
        <charset val="238"/>
      </rPr>
      <t xml:space="preserve"> </t>
    </r>
  </si>
  <si>
    <t>Kwalifikowany podpis elektroniczny/ złożony przez osobę(osoby) uprawnioną(-e)</t>
  </si>
  <si>
    <t>ADM-ZP.272.2.539.2023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</si>
</sst>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[$-415]General"/>
  </numFmts>
  <fonts count="43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"/>
      <family val="2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color rgb="FF7030A0"/>
      <name val="Cambria"/>
      <family val="1"/>
      <charset val="238"/>
    </font>
    <font>
      <b/>
      <sz val="14"/>
      <color rgb="FF7030A0"/>
      <name val="Cambria"/>
      <family val="1"/>
      <charset val="238"/>
    </font>
    <font>
      <b/>
      <sz val="10"/>
      <name val="Arial"/>
      <family val="2"/>
      <charset val="238"/>
    </font>
    <font>
      <sz val="10"/>
      <color rgb="FF7030A0"/>
      <name val="Cambria"/>
      <family val="1"/>
      <charset val="238"/>
    </font>
    <font>
      <b/>
      <sz val="11"/>
      <color rgb="FF7030A0"/>
      <name val="Cambria"/>
      <family val="1"/>
      <charset val="238"/>
    </font>
    <font>
      <sz val="1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006100"/>
      <name val="Calibri"/>
      <family val="2"/>
      <charset val="238"/>
      <scheme val="minor"/>
    </font>
    <font>
      <sz val="10"/>
      <color theme="1"/>
      <name val="Arial1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color rgb="FF00610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rgb="FF9C57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27" fillId="0" borderId="0"/>
    <xf numFmtId="166" fontId="40" fillId="8" borderId="0"/>
  </cellStyleXfs>
  <cellXfs count="323">
    <xf numFmtId="0" fontId="0" fillId="0" borderId="0" xfId="0"/>
    <xf numFmtId="0" fontId="4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8" xfId="2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/>
    <xf numFmtId="0" fontId="15" fillId="3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20" fillId="2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9" fillId="0" borderId="0" xfId="0" applyFont="1"/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3" fillId="4" borderId="0" xfId="4"/>
    <xf numFmtId="0" fontId="23" fillId="4" borderId="0" xfId="4" applyBorder="1" applyAlignment="1">
      <alignment horizontal="center" vertical="center" wrapText="1"/>
    </xf>
    <xf numFmtId="0" fontId="23" fillId="4" borderId="0" xfId="4" applyAlignment="1"/>
    <xf numFmtId="0" fontId="23" fillId="4" borderId="0" xfId="4" applyAlignment="1">
      <alignment horizontal="left"/>
    </xf>
    <xf numFmtId="0" fontId="23" fillId="4" borderId="1" xfId="4" applyBorder="1" applyAlignment="1">
      <alignment horizontal="center" vertical="center"/>
    </xf>
    <xf numFmtId="0" fontId="23" fillId="4" borderId="0" xfId="4" applyBorder="1" applyAlignment="1"/>
    <xf numFmtId="0" fontId="0" fillId="0" borderId="0" xfId="0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/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20" fillId="3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left"/>
    </xf>
    <xf numFmtId="4" fontId="7" fillId="0" borderId="1" xfId="2" applyNumberFormat="1" applyFont="1" applyBorder="1" applyAlignment="1">
      <alignment horizontal="center" vertical="center" wrapText="1"/>
    </xf>
    <xf numFmtId="4" fontId="0" fillId="0" borderId="0" xfId="0" applyNumberFormat="1"/>
    <xf numFmtId="165" fontId="7" fillId="0" borderId="1" xfId="2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/>
    <xf numFmtId="9" fontId="8" fillId="0" borderId="0" xfId="0" applyNumberFormat="1" applyFont="1"/>
    <xf numFmtId="9" fontId="9" fillId="0" borderId="0" xfId="0" applyNumberFormat="1" applyFont="1"/>
    <xf numFmtId="9" fontId="8" fillId="0" borderId="0" xfId="0" applyNumberFormat="1" applyFont="1" applyAlignment="1">
      <alignment horizontal="left"/>
    </xf>
    <xf numFmtId="9" fontId="0" fillId="0" borderId="0" xfId="0" applyNumberFormat="1"/>
    <xf numFmtId="9" fontId="8" fillId="0" borderId="1" xfId="0" applyNumberFormat="1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1" xfId="2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9" fillId="3" borderId="1" xfId="0" applyNumberFormat="1" applyFont="1" applyFill="1" applyBorder="1" applyAlignment="1">
      <alignment horizontal="center" vertical="center" wrapText="1"/>
    </xf>
    <xf numFmtId="0" fontId="23" fillId="4" borderId="1" xfId="4" applyBorder="1" applyAlignment="1">
      <alignment horizontal="center" vertical="center" wrapText="1"/>
    </xf>
    <xf numFmtId="0" fontId="5" fillId="3" borderId="1" xfId="5" applyFont="1" applyFill="1" applyBorder="1" applyAlignment="1">
      <alignment horizontal="left"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1" fillId="0" borderId="0" xfId="0" applyFont="1"/>
    <xf numFmtId="165" fontId="0" fillId="0" borderId="1" xfId="0" applyNumberFormat="1" applyBorder="1"/>
    <xf numFmtId="165" fontId="1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23" fillId="4" borderId="1" xfId="4" applyBorder="1"/>
    <xf numFmtId="0" fontId="9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2" borderId="1" xfId="3" applyNumberFormat="1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/>
    </xf>
    <xf numFmtId="9" fontId="4" fillId="0" borderId="0" xfId="0" applyNumberFormat="1" applyFont="1"/>
    <xf numFmtId="9" fontId="3" fillId="0" borderId="0" xfId="0" applyNumberFormat="1" applyFont="1"/>
    <xf numFmtId="4" fontId="9" fillId="0" borderId="0" xfId="0" applyNumberFormat="1" applyFont="1"/>
    <xf numFmtId="4" fontId="8" fillId="0" borderId="0" xfId="0" applyNumberFormat="1" applyFont="1"/>
    <xf numFmtId="4" fontId="7" fillId="0" borderId="2" xfId="2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7" fillId="0" borderId="1" xfId="3" applyNumberFormat="1" applyFont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3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1" xfId="3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5" borderId="1" xfId="4" applyFont="1" applyFill="1" applyBorder="1" applyAlignment="1">
      <alignment horizontal="center" vertical="center" wrapText="1"/>
    </xf>
    <xf numFmtId="0" fontId="26" fillId="6" borderId="1" xfId="4" applyFont="1" applyFill="1" applyBorder="1" applyAlignment="1">
      <alignment horizontal="center" vertical="center" wrapText="1"/>
    </xf>
    <xf numFmtId="0" fontId="23" fillId="0" borderId="0" xfId="4" applyFill="1"/>
    <xf numFmtId="0" fontId="23" fillId="0" borderId="0" xfId="4" applyFill="1" applyAlignment="1">
      <alignment horizontal="center"/>
    </xf>
    <xf numFmtId="0" fontId="26" fillId="7" borderId="1" xfId="4" applyFont="1" applyFill="1" applyBorder="1" applyAlignment="1">
      <alignment horizontal="center" vertical="center" wrapText="1"/>
    </xf>
    <xf numFmtId="0" fontId="26" fillId="4" borderId="1" xfId="4" applyFont="1" applyBorder="1" applyAlignment="1">
      <alignment horizontal="center" vertical="center" wrapText="1"/>
    </xf>
    <xf numFmtId="0" fontId="26" fillId="4" borderId="2" xfId="4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5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23" fillId="5" borderId="1" xfId="4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/>
    </xf>
    <xf numFmtId="0" fontId="26" fillId="5" borderId="1" xfId="4" applyFont="1" applyFill="1" applyBorder="1" applyAlignment="1" applyProtection="1">
      <alignment horizontal="center" vertical="center" wrapText="1"/>
    </xf>
    <xf numFmtId="0" fontId="23" fillId="4" borderId="1" xfId="4" applyBorder="1" applyAlignment="1" applyProtection="1">
      <alignment horizontal="center" vertical="center" wrapText="1"/>
    </xf>
    <xf numFmtId="0" fontId="23" fillId="4" borderId="1" xfId="4" applyBorder="1" applyAlignment="1" applyProtection="1">
      <alignment horizontal="center" vertical="center"/>
    </xf>
    <xf numFmtId="0" fontId="26" fillId="6" borderId="1" xfId="4" applyFont="1" applyFill="1" applyBorder="1" applyAlignment="1" applyProtection="1">
      <alignment horizontal="center" vertical="center" wrapText="1"/>
    </xf>
    <xf numFmtId="0" fontId="26" fillId="7" borderId="1" xfId="4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/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2" fillId="0" borderId="0" xfId="0" applyFont="1"/>
    <xf numFmtId="4" fontId="33" fillId="0" borderId="1" xfId="4" applyNumberFormat="1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/>
    <xf numFmtId="165" fontId="5" fillId="0" borderId="1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3" fillId="4" borderId="1" xfId="4" applyFont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" fillId="0" borderId="0" xfId="0" applyNumberFormat="1" applyFont="1"/>
    <xf numFmtId="2" fontId="5" fillId="3" borderId="1" xfId="3" applyNumberFormat="1" applyFont="1" applyFill="1" applyBorder="1" applyAlignment="1">
      <alignment horizontal="center" vertical="center" wrapText="1"/>
    </xf>
    <xf numFmtId="9" fontId="5" fillId="3" borderId="1" xfId="3" applyNumberFormat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2" fontId="5" fillId="3" borderId="2" xfId="3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9" fontId="5" fillId="0" borderId="0" xfId="0" applyNumberFormat="1" applyFont="1" applyAlignment="1">
      <alignment horizontal="left"/>
    </xf>
    <xf numFmtId="0" fontId="31" fillId="4" borderId="1" xfId="4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4" fontId="13" fillId="3" borderId="1" xfId="3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3" fillId="0" borderId="9" xfId="2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2" fillId="0" borderId="9" xfId="0" applyFont="1" applyBorder="1"/>
    <xf numFmtId="0" fontId="7" fillId="0" borderId="9" xfId="2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3" borderId="9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4" fontId="5" fillId="0" borderId="4" xfId="3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left"/>
    </xf>
    <xf numFmtId="0" fontId="38" fillId="3" borderId="0" xfId="0" applyFont="1" applyFill="1" applyAlignment="1">
      <alignment horizontal="left"/>
    </xf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24" fillId="4" borderId="1" xfId="4" applyFont="1" applyBorder="1" applyAlignment="1" applyProtection="1">
      <alignment horizontal="center" vertical="center" wrapText="1"/>
    </xf>
    <xf numFmtId="4" fontId="5" fillId="3" borderId="1" xfId="3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4" fillId="4" borderId="1" xfId="4" applyFont="1" applyBorder="1" applyAlignment="1" applyProtection="1">
      <alignment horizontal="center" vertical="center"/>
    </xf>
    <xf numFmtId="0" fontId="24" fillId="4" borderId="2" xfId="4" applyFont="1" applyBorder="1" applyAlignment="1" applyProtection="1">
      <alignment horizontal="center" vertical="center"/>
    </xf>
    <xf numFmtId="0" fontId="34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31" fillId="0" borderId="1" xfId="4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39" fillId="2" borderId="2" xfId="1" applyNumberFormat="1" applyFont="1" applyFill="1" applyBorder="1" applyAlignment="1">
      <alignment horizontal="center" vertical="center" wrapText="1"/>
    </xf>
    <xf numFmtId="9" fontId="41" fillId="0" borderId="6" xfId="0" applyNumberFormat="1" applyFont="1" applyBorder="1" applyAlignment="1">
      <alignment horizontal="center" vertical="center" wrapText="1"/>
    </xf>
    <xf numFmtId="9" fontId="4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/>
    </xf>
    <xf numFmtId="0" fontId="24" fillId="3" borderId="1" xfId="4" applyFont="1" applyFill="1" applyBorder="1" applyAlignment="1">
      <alignment horizontal="center" wrapText="1"/>
    </xf>
    <xf numFmtId="0" fontId="24" fillId="3" borderId="1" xfId="4" applyFont="1" applyFill="1" applyBorder="1" applyAlignment="1">
      <alignment horizontal="center" vertical="center" wrapText="1"/>
    </xf>
    <xf numFmtId="165" fontId="23" fillId="3" borderId="1" xfId="4" applyNumberFormat="1" applyFill="1" applyBorder="1" applyAlignment="1">
      <alignment horizontal="center" vertical="center"/>
    </xf>
    <xf numFmtId="9" fontId="23" fillId="3" borderId="1" xfId="4" applyNumberFormat="1" applyFill="1" applyBorder="1" applyAlignment="1">
      <alignment horizontal="center" vertical="center"/>
    </xf>
    <xf numFmtId="0" fontId="8" fillId="3" borderId="1" xfId="0" applyFont="1" applyFill="1" applyBorder="1"/>
    <xf numFmtId="0" fontId="0" fillId="0" borderId="1" xfId="0" applyBorder="1"/>
    <xf numFmtId="0" fontId="32" fillId="0" borderId="1" xfId="0" applyFont="1" applyBorder="1"/>
    <xf numFmtId="0" fontId="8" fillId="0" borderId="4" xfId="0" applyFont="1" applyBorder="1" applyAlignment="1">
      <alignment horizontal="center"/>
    </xf>
    <xf numFmtId="0" fontId="23" fillId="3" borderId="4" xfId="4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42" fillId="0" borderId="1" xfId="0" applyFont="1" applyBorder="1"/>
    <xf numFmtId="0" fontId="25" fillId="0" borderId="1" xfId="0" applyFont="1" applyBorder="1"/>
    <xf numFmtId="0" fontId="9" fillId="9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165" fontId="29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8" xfId="0" applyFont="1" applyBorder="1"/>
    <xf numFmtId="0" fontId="9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3" fillId="4" borderId="2" xfId="4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4" fontId="20" fillId="2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6" fillId="6" borderId="2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" xfId="5" applyFont="1" applyBorder="1" applyAlignment="1">
      <alignment horizontal="left" wrapText="1"/>
    </xf>
    <xf numFmtId="0" fontId="22" fillId="0" borderId="1" xfId="5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7" fillId="0" borderId="9" xfId="2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</cellXfs>
  <cellStyles count="9">
    <cellStyle name="Dobry" xfId="4" builtinId="26"/>
    <cellStyle name="Dziesiętny" xfId="1" builtinId="3"/>
    <cellStyle name="Excel Built-in Neutral" xfId="8" xr:uid="{45CC3708-B097-4BBB-BF3A-CCF17B6E5959}"/>
    <cellStyle name="Excel Built-in Normal" xfId="7" xr:uid="{00000000-0005-0000-0000-000002000000}"/>
    <cellStyle name="Normalny" xfId="0" builtinId="0"/>
    <cellStyle name="Normalny 2" xfId="5" xr:uid="{00000000-0005-0000-0000-000006000000}"/>
    <cellStyle name="Normalny_Arkusz1" xfId="2" xr:uid="{00000000-0005-0000-0000-000008000000}"/>
    <cellStyle name="Walutowy" xfId="3" builtinId="4"/>
    <cellStyle name="Walutowy 2" xfId="6" xr:uid="{00000000-0005-0000-0000-00000C000000}"/>
  </cellStyles>
  <dxfs count="0"/>
  <tableStyles count="0" defaultTableStyle="TableStyleMedium9" defaultPivotStyle="PivotStyleLight16"/>
  <colors>
    <mruColors>
      <color rgb="FFFF0000"/>
      <color rgb="FFFF5050"/>
      <color rgb="FFCC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zoomScaleNormal="100" workbookViewId="0">
      <selection activeCell="J8" sqref="J8"/>
    </sheetView>
  </sheetViews>
  <sheetFormatPr defaultRowHeight="15"/>
  <cols>
    <col min="1" max="1" width="5.28515625" style="35" customWidth="1"/>
    <col min="2" max="2" width="36.7109375" customWidth="1"/>
    <col min="3" max="3" width="19.5703125" customWidth="1"/>
    <col min="4" max="4" width="10.5703125" customWidth="1"/>
    <col min="5" max="5" width="9.140625" style="59" hidden="1" customWidth="1"/>
    <col min="6" max="6" width="11.7109375" style="68" customWidth="1"/>
    <col min="7" max="7" width="7" style="83" customWidth="1"/>
    <col min="8" max="8" width="11.7109375" style="68" customWidth="1"/>
    <col min="9" max="9" width="13" customWidth="1"/>
    <col min="10" max="10" width="12.7109375" style="68" customWidth="1"/>
    <col min="11" max="11" width="17.85546875" customWidth="1"/>
    <col min="12" max="12" width="13.140625" customWidth="1"/>
    <col min="13" max="13" width="16.85546875" customWidth="1"/>
  </cols>
  <sheetData>
    <row r="1" spans="1:14">
      <c r="A1" s="30"/>
      <c r="B1" s="147"/>
      <c r="C1" s="5"/>
      <c r="D1" s="5"/>
      <c r="F1" s="67"/>
      <c r="G1" s="80"/>
      <c r="H1" s="67"/>
      <c r="I1" s="5"/>
      <c r="J1" s="250" t="s">
        <v>9</v>
      </c>
      <c r="K1" s="250"/>
    </row>
    <row r="2" spans="1:14">
      <c r="A2" s="30"/>
      <c r="B2" s="2" t="s">
        <v>156</v>
      </c>
      <c r="C2" s="5"/>
      <c r="D2" s="5"/>
      <c r="F2" s="67"/>
      <c r="G2" s="80"/>
      <c r="H2" s="67"/>
      <c r="I2" s="5"/>
      <c r="J2" s="67"/>
    </row>
    <row r="3" spans="1:14">
      <c r="A3" s="30"/>
      <c r="B3" s="12" t="s">
        <v>6</v>
      </c>
      <c r="C3" s="12"/>
      <c r="D3" s="12"/>
      <c r="F3" s="79"/>
      <c r="G3" s="81"/>
      <c r="H3" s="79"/>
      <c r="I3" s="12"/>
      <c r="J3" s="67"/>
      <c r="K3" s="5"/>
    </row>
    <row r="4" spans="1:14">
      <c r="A4" s="30"/>
      <c r="B4" s="2"/>
      <c r="C4" s="12"/>
      <c r="D4" s="12"/>
      <c r="F4" s="79"/>
      <c r="G4" s="81"/>
      <c r="H4" s="79"/>
      <c r="I4" s="12"/>
      <c r="J4" s="67"/>
      <c r="K4" s="5"/>
    </row>
    <row r="5" spans="1:14" ht="25.5" customHeight="1">
      <c r="A5" s="259" t="s">
        <v>147</v>
      </c>
      <c r="B5" s="260"/>
      <c r="C5" s="260"/>
      <c r="D5" s="190"/>
      <c r="E5" s="201" t="s">
        <v>123</v>
      </c>
      <c r="F5" s="190"/>
      <c r="G5" s="190"/>
      <c r="H5" s="190"/>
      <c r="I5" s="190"/>
      <c r="J5" s="190"/>
      <c r="K5" s="190"/>
    </row>
    <row r="6" spans="1:14" ht="165.75">
      <c r="A6" s="17" t="s">
        <v>28</v>
      </c>
      <c r="B6" s="49" t="s">
        <v>121</v>
      </c>
      <c r="C6" s="17" t="s">
        <v>29</v>
      </c>
      <c r="D6" s="49" t="s">
        <v>105</v>
      </c>
      <c r="E6" s="124" t="s">
        <v>107</v>
      </c>
      <c r="F6" s="77" t="s">
        <v>112</v>
      </c>
      <c r="G6" s="144" t="s">
        <v>5</v>
      </c>
      <c r="H6" s="77" t="s">
        <v>111</v>
      </c>
      <c r="I6" s="49" t="s">
        <v>82</v>
      </c>
      <c r="J6" s="77" t="s">
        <v>83</v>
      </c>
      <c r="K6" s="17" t="s">
        <v>0</v>
      </c>
      <c r="L6" s="243" t="s">
        <v>145</v>
      </c>
      <c r="M6" s="243" t="s">
        <v>146</v>
      </c>
    </row>
    <row r="7" spans="1:14" ht="21" customHeight="1">
      <c r="A7" s="38"/>
      <c r="B7" s="251" t="s">
        <v>15</v>
      </c>
      <c r="C7" s="252"/>
      <c r="D7" s="252"/>
      <c r="E7" s="252"/>
      <c r="F7" s="252"/>
      <c r="G7" s="252"/>
      <c r="H7" s="252"/>
      <c r="I7" s="252"/>
      <c r="J7" s="252"/>
      <c r="K7" s="253"/>
    </row>
    <row r="8" spans="1:14" ht="29.45" customHeight="1">
      <c r="A8" s="15">
        <v>1</v>
      </c>
      <c r="B8" s="39" t="s">
        <v>54</v>
      </c>
      <c r="C8" s="40" t="s">
        <v>31</v>
      </c>
      <c r="D8" s="142">
        <f>SUM(E8:E8)</f>
        <v>1</v>
      </c>
      <c r="E8" s="134">
        <v>1</v>
      </c>
      <c r="F8" s="66"/>
      <c r="G8" s="145"/>
      <c r="H8" s="143">
        <f>ROUND(F8*(1+G8),2)</f>
        <v>0</v>
      </c>
      <c r="I8" s="37">
        <f t="shared" ref="I8:I15" si="0">F8*D8</f>
        <v>0</v>
      </c>
      <c r="J8" s="37">
        <f t="shared" ref="J8:J15" si="1">H8*D8</f>
        <v>0</v>
      </c>
      <c r="K8" s="41"/>
      <c r="L8" s="234"/>
      <c r="M8" s="234"/>
      <c r="N8" s="95"/>
    </row>
    <row r="9" spans="1:14" ht="29.45" customHeight="1">
      <c r="A9" s="15">
        <v>2</v>
      </c>
      <c r="B9" s="39" t="s">
        <v>55</v>
      </c>
      <c r="C9" s="40" t="s">
        <v>31</v>
      </c>
      <c r="D9" s="142">
        <f t="shared" ref="D9:D15" si="2">SUM(E9:E9)</f>
        <v>1</v>
      </c>
      <c r="E9" s="134">
        <v>1</v>
      </c>
      <c r="F9" s="66"/>
      <c r="G9" s="145"/>
      <c r="H9" s="143">
        <f t="shared" ref="H9:H17" si="3">ROUND(F9*(1+G9),2)</f>
        <v>0</v>
      </c>
      <c r="I9" s="37">
        <f t="shared" si="0"/>
        <v>0</v>
      </c>
      <c r="J9" s="37">
        <f t="shared" si="1"/>
        <v>0</v>
      </c>
      <c r="K9" s="41"/>
      <c r="L9" s="234"/>
      <c r="M9" s="234"/>
    </row>
    <row r="10" spans="1:14" ht="31.15" customHeight="1">
      <c r="A10" s="15">
        <v>3</v>
      </c>
      <c r="B10" s="39" t="s">
        <v>56</v>
      </c>
      <c r="C10" s="40" t="s">
        <v>31</v>
      </c>
      <c r="D10" s="142">
        <f t="shared" si="2"/>
        <v>1</v>
      </c>
      <c r="E10" s="134">
        <v>1</v>
      </c>
      <c r="F10" s="66"/>
      <c r="G10" s="145"/>
      <c r="H10" s="143">
        <f t="shared" si="3"/>
        <v>0</v>
      </c>
      <c r="I10" s="37">
        <f t="shared" si="0"/>
        <v>0</v>
      </c>
      <c r="J10" s="37">
        <f t="shared" si="1"/>
        <v>0</v>
      </c>
      <c r="K10" s="41"/>
      <c r="L10" s="234"/>
      <c r="M10" s="234"/>
    </row>
    <row r="11" spans="1:14" ht="30.6" customHeight="1">
      <c r="A11" s="15">
        <v>4</v>
      </c>
      <c r="B11" s="39" t="s">
        <v>57</v>
      </c>
      <c r="C11" s="40" t="s">
        <v>31</v>
      </c>
      <c r="D11" s="142">
        <f t="shared" si="2"/>
        <v>1</v>
      </c>
      <c r="E11" s="134">
        <v>1</v>
      </c>
      <c r="F11" s="66"/>
      <c r="G11" s="145"/>
      <c r="H11" s="143">
        <f t="shared" si="3"/>
        <v>0</v>
      </c>
      <c r="I11" s="37">
        <f t="shared" si="0"/>
        <v>0</v>
      </c>
      <c r="J11" s="37">
        <f t="shared" si="1"/>
        <v>0</v>
      </c>
      <c r="K11" s="41"/>
      <c r="L11" s="234"/>
      <c r="M11" s="234"/>
    </row>
    <row r="12" spans="1:14" ht="31.15" customHeight="1">
      <c r="A12" s="15">
        <v>5</v>
      </c>
      <c r="B12" s="39" t="s">
        <v>58</v>
      </c>
      <c r="C12" s="40" t="s">
        <v>31</v>
      </c>
      <c r="D12" s="142">
        <f t="shared" si="2"/>
        <v>1</v>
      </c>
      <c r="E12" s="134">
        <v>1</v>
      </c>
      <c r="F12" s="66"/>
      <c r="G12" s="145"/>
      <c r="H12" s="143">
        <f t="shared" si="3"/>
        <v>0</v>
      </c>
      <c r="I12" s="37">
        <f t="shared" si="0"/>
        <v>0</v>
      </c>
      <c r="J12" s="37">
        <f t="shared" si="1"/>
        <v>0</v>
      </c>
      <c r="K12" s="41"/>
      <c r="L12" s="234"/>
      <c r="M12" s="234"/>
    </row>
    <row r="13" spans="1:14" ht="30" customHeight="1">
      <c r="A13" s="15">
        <v>6</v>
      </c>
      <c r="B13" s="39" t="s">
        <v>59</v>
      </c>
      <c r="C13" s="40" t="s">
        <v>31</v>
      </c>
      <c r="D13" s="142">
        <f t="shared" si="2"/>
        <v>1</v>
      </c>
      <c r="E13" s="134">
        <v>1</v>
      </c>
      <c r="F13" s="66"/>
      <c r="G13" s="145"/>
      <c r="H13" s="143">
        <f t="shared" si="3"/>
        <v>0</v>
      </c>
      <c r="I13" s="37">
        <f t="shared" si="0"/>
        <v>0</v>
      </c>
      <c r="J13" s="37">
        <f t="shared" si="1"/>
        <v>0</v>
      </c>
      <c r="K13" s="41"/>
      <c r="L13" s="234"/>
      <c r="M13" s="234"/>
    </row>
    <row r="14" spans="1:14" ht="30" customHeight="1">
      <c r="A14" s="15">
        <v>7</v>
      </c>
      <c r="B14" s="54" t="s">
        <v>60</v>
      </c>
      <c r="C14" s="55" t="s">
        <v>31</v>
      </c>
      <c r="D14" s="142">
        <f t="shared" si="2"/>
        <v>2</v>
      </c>
      <c r="E14" s="134">
        <v>2</v>
      </c>
      <c r="F14" s="66"/>
      <c r="G14" s="145"/>
      <c r="H14" s="143">
        <f t="shared" si="3"/>
        <v>0</v>
      </c>
      <c r="I14" s="37">
        <f t="shared" si="0"/>
        <v>0</v>
      </c>
      <c r="J14" s="37">
        <f t="shared" si="1"/>
        <v>0</v>
      </c>
      <c r="K14" s="41"/>
      <c r="L14" s="234"/>
      <c r="M14" s="234"/>
    </row>
    <row r="15" spans="1:14" ht="31.15" customHeight="1">
      <c r="A15" s="15">
        <v>8</v>
      </c>
      <c r="B15" s="56" t="s">
        <v>61</v>
      </c>
      <c r="C15" s="57" t="s">
        <v>31</v>
      </c>
      <c r="D15" s="142">
        <f t="shared" si="2"/>
        <v>2</v>
      </c>
      <c r="E15" s="134">
        <v>2</v>
      </c>
      <c r="F15" s="66"/>
      <c r="G15" s="145"/>
      <c r="H15" s="143">
        <f t="shared" si="3"/>
        <v>0</v>
      </c>
      <c r="I15" s="37">
        <f t="shared" si="0"/>
        <v>0</v>
      </c>
      <c r="J15" s="37">
        <f t="shared" si="1"/>
        <v>0</v>
      </c>
      <c r="K15" s="42"/>
      <c r="L15" s="234"/>
      <c r="M15" s="234"/>
    </row>
    <row r="16" spans="1:14" ht="19.899999999999999" customHeight="1">
      <c r="A16" s="254" t="s">
        <v>14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6"/>
      <c r="L16" s="234"/>
      <c r="M16" s="234"/>
    </row>
    <row r="17" spans="1:13" ht="120.75" customHeight="1">
      <c r="A17" s="43">
        <v>9</v>
      </c>
      <c r="B17" s="3" t="s">
        <v>143</v>
      </c>
      <c r="C17" s="15" t="s">
        <v>45</v>
      </c>
      <c r="D17" s="33">
        <f>SUM(E17:E17)</f>
        <v>2</v>
      </c>
      <c r="E17" s="134">
        <v>2</v>
      </c>
      <c r="F17" s="66"/>
      <c r="G17" s="145"/>
      <c r="H17" s="143">
        <f t="shared" si="3"/>
        <v>0</v>
      </c>
      <c r="I17" s="37">
        <f>F17*D17</f>
        <v>0</v>
      </c>
      <c r="J17" s="37">
        <f>H17*D17</f>
        <v>0</v>
      </c>
      <c r="K17" s="43"/>
      <c r="L17" s="234"/>
      <c r="M17" s="234"/>
    </row>
    <row r="18" spans="1:13" ht="21.75" customHeight="1">
      <c r="A18" s="15"/>
      <c r="B18" s="33" t="s">
        <v>113</v>
      </c>
      <c r="C18" s="15"/>
      <c r="D18" s="15"/>
      <c r="E18" s="92"/>
      <c r="F18" s="96"/>
      <c r="G18" s="146"/>
      <c r="H18" s="96"/>
      <c r="I18" s="97">
        <f>I8+I9+I10+I11+I12+I13+I14+I15+I17</f>
        <v>0</v>
      </c>
      <c r="J18" s="97">
        <f>J8+J9+J10+J11+J12+J13+J14+J15+J17</f>
        <v>0</v>
      </c>
      <c r="K18" s="15"/>
    </row>
    <row r="19" spans="1:13">
      <c r="A19" s="34"/>
      <c r="B19" s="6"/>
      <c r="C19" s="7"/>
      <c r="D19" s="7"/>
      <c r="E19" s="60"/>
      <c r="F19" s="78"/>
      <c r="G19" s="89"/>
      <c r="H19" s="78"/>
      <c r="I19" s="8"/>
      <c r="J19" s="78"/>
      <c r="K19" s="7"/>
    </row>
    <row r="20" spans="1:13" ht="57.75" customHeight="1">
      <c r="A20" s="248" t="s">
        <v>104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3">
      <c r="A21" s="30"/>
      <c r="B21" s="5"/>
      <c r="C21" s="5"/>
      <c r="D21" s="5"/>
      <c r="F21" s="67"/>
      <c r="G21" s="80"/>
      <c r="H21" s="67"/>
      <c r="I21" s="5"/>
      <c r="J21" s="67"/>
      <c r="K21" s="5"/>
    </row>
    <row r="22" spans="1:13">
      <c r="A22" s="30"/>
      <c r="B22" s="5" t="s">
        <v>130</v>
      </c>
      <c r="C22" s="5"/>
      <c r="D22" s="5"/>
      <c r="F22" s="67"/>
      <c r="G22" s="80"/>
      <c r="H22" s="257"/>
      <c r="I22" s="258"/>
      <c r="J22" s="258"/>
      <c r="K22" s="258"/>
    </row>
    <row r="23" spans="1:13">
      <c r="A23" s="30"/>
      <c r="B23" s="5" t="s">
        <v>131</v>
      </c>
      <c r="C23" s="5"/>
      <c r="D23" s="5"/>
      <c r="F23" s="67"/>
      <c r="G23" s="80"/>
      <c r="H23" s="67"/>
      <c r="I23" s="5"/>
      <c r="J23" s="67"/>
      <c r="K23" s="5"/>
    </row>
    <row r="24" spans="1:13">
      <c r="B24" t="s">
        <v>132</v>
      </c>
    </row>
    <row r="25" spans="1:13">
      <c r="F25" s="246" t="s">
        <v>155</v>
      </c>
      <c r="G25" s="247"/>
      <c r="H25" s="247"/>
      <c r="I25" s="247"/>
      <c r="J25" s="247"/>
      <c r="K25" s="247"/>
    </row>
    <row r="35" ht="71.25" customHeight="1"/>
    <row r="41" ht="48.75" customHeight="1"/>
    <row r="48" ht="31.5" customHeight="1"/>
    <row r="49" ht="39.75" customHeight="1"/>
    <row r="51" ht="24.75" customHeight="1"/>
    <row r="52" ht="30.75" customHeight="1"/>
    <row r="57" ht="22.5" customHeight="1"/>
    <row r="63" ht="41.25" customHeight="1"/>
    <row r="76" ht="18.75" customHeight="1"/>
  </sheetData>
  <mergeCells count="7">
    <mergeCell ref="F25:K25"/>
    <mergeCell ref="A20:K20"/>
    <mergeCell ref="J1:K1"/>
    <mergeCell ref="B7:K7"/>
    <mergeCell ref="A16:K16"/>
    <mergeCell ref="H22:K22"/>
    <mergeCell ref="A5:C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view="pageBreakPreview" zoomScale="60" zoomScaleNormal="100" workbookViewId="0">
      <selection activeCell="A4" sqref="A4:XFD4"/>
    </sheetView>
  </sheetViews>
  <sheetFormatPr defaultRowHeight="15"/>
  <cols>
    <col min="1" max="1" width="4.5703125" customWidth="1"/>
    <col min="2" max="2" width="44.140625" customWidth="1"/>
    <col min="3" max="3" width="14.42578125" customWidth="1"/>
    <col min="4" max="4" width="7.5703125" customWidth="1"/>
    <col min="5" max="6" width="7.5703125" style="59" hidden="1" customWidth="1"/>
    <col min="7" max="7" width="13.5703125" style="95" customWidth="1"/>
    <col min="8" max="8" width="6.85546875" style="83" customWidth="1"/>
    <col min="9" max="9" width="15.7109375" style="83" customWidth="1"/>
    <col min="10" max="10" width="11.7109375" style="106" customWidth="1"/>
    <col min="11" max="11" width="11.28515625" style="106" customWidth="1"/>
    <col min="12" max="12" width="17.28515625" customWidth="1"/>
    <col min="13" max="13" width="14" customWidth="1"/>
    <col min="14" max="14" width="16.42578125" customWidth="1"/>
  </cols>
  <sheetData>
    <row r="1" spans="1:14">
      <c r="B1" s="245" t="s">
        <v>156</v>
      </c>
    </row>
    <row r="2" spans="1:14">
      <c r="A2" s="9"/>
      <c r="B2" s="147"/>
      <c r="C2" s="9"/>
      <c r="D2" s="9"/>
      <c r="E2" s="62"/>
      <c r="F2" s="62"/>
      <c r="G2" s="123"/>
      <c r="H2" s="82"/>
      <c r="I2" s="82"/>
      <c r="J2" s="104"/>
      <c r="K2" s="266" t="s">
        <v>9</v>
      </c>
      <c r="L2" s="266"/>
    </row>
    <row r="3" spans="1:14">
      <c r="A3" s="9"/>
      <c r="B3" s="148" t="s">
        <v>6</v>
      </c>
      <c r="C3" s="148"/>
      <c r="D3" s="148"/>
      <c r="E3" s="62"/>
      <c r="F3" s="62"/>
      <c r="G3" s="58"/>
      <c r="H3" s="103"/>
      <c r="I3" s="103"/>
      <c r="J3" s="105"/>
      <c r="K3" s="2"/>
      <c r="L3" s="9"/>
    </row>
    <row r="4" spans="1:14" ht="21.75" customHeight="1">
      <c r="A4" s="259" t="s">
        <v>148</v>
      </c>
      <c r="B4" s="285"/>
      <c r="C4" s="285"/>
      <c r="D4" s="285"/>
      <c r="E4" s="285"/>
      <c r="F4" s="285"/>
      <c r="G4" s="285"/>
      <c r="H4" s="285"/>
      <c r="I4" s="190"/>
      <c r="J4" s="190"/>
      <c r="K4" s="190"/>
      <c r="L4" s="190"/>
    </row>
    <row r="5" spans="1:14" ht="171.75" customHeight="1">
      <c r="A5" s="17" t="s">
        <v>28</v>
      </c>
      <c r="B5" s="49" t="s">
        <v>121</v>
      </c>
      <c r="C5" s="17" t="s">
        <v>29</v>
      </c>
      <c r="D5" s="49" t="s">
        <v>105</v>
      </c>
      <c r="E5" s="124" t="s">
        <v>108</v>
      </c>
      <c r="F5" s="125" t="s">
        <v>94</v>
      </c>
      <c r="G5" s="49" t="s">
        <v>89</v>
      </c>
      <c r="H5" s="88" t="s">
        <v>5</v>
      </c>
      <c r="I5" s="49" t="s">
        <v>114</v>
      </c>
      <c r="J5" s="75" t="s">
        <v>84</v>
      </c>
      <c r="K5" s="75" t="s">
        <v>85</v>
      </c>
      <c r="L5" s="17" t="s">
        <v>0</v>
      </c>
      <c r="M5" s="243" t="s">
        <v>145</v>
      </c>
      <c r="N5" s="243" t="s">
        <v>146</v>
      </c>
    </row>
    <row r="6" spans="1:14" ht="17.25" customHeight="1">
      <c r="A6" s="267" t="s">
        <v>27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9"/>
    </row>
    <row r="7" spans="1:14" ht="44.25" customHeight="1">
      <c r="A7" s="14">
        <v>1</v>
      </c>
      <c r="B7" s="205" t="s">
        <v>30</v>
      </c>
      <c r="C7" s="270" t="s">
        <v>31</v>
      </c>
      <c r="D7" s="149">
        <f>SUM(E7:F7)</f>
        <v>17</v>
      </c>
      <c r="E7" s="125">
        <v>15</v>
      </c>
      <c r="F7" s="63">
        <v>2</v>
      </c>
      <c r="G7" s="150"/>
      <c r="H7" s="211"/>
      <c r="I7" s="107">
        <f>ROUND(G7*(1+H7),2)</f>
        <v>0</v>
      </c>
      <c r="J7" s="107">
        <f>G7*D7</f>
        <v>0</v>
      </c>
      <c r="K7" s="108">
        <f>I7*D7</f>
        <v>0</v>
      </c>
      <c r="L7" s="4"/>
      <c r="M7" s="234"/>
      <c r="N7" s="234"/>
    </row>
    <row r="8" spans="1:14" ht="31.5" customHeight="1">
      <c r="A8" s="270">
        <v>2</v>
      </c>
      <c r="B8" s="280" t="s">
        <v>53</v>
      </c>
      <c r="C8" s="271"/>
      <c r="D8" s="276">
        <f>E8+F8</f>
        <v>58</v>
      </c>
      <c r="E8" s="294">
        <v>40</v>
      </c>
      <c r="F8" s="282">
        <v>18</v>
      </c>
      <c r="G8" s="221"/>
      <c r="H8" s="224"/>
      <c r="I8" s="273">
        <f>ROUND(G8*(1+H8),2)</f>
        <v>0</v>
      </c>
      <c r="J8" s="273">
        <f>G8*D8</f>
        <v>0</v>
      </c>
      <c r="K8" s="273">
        <f>I8*D8</f>
        <v>0</v>
      </c>
      <c r="L8" s="286"/>
      <c r="M8" s="263"/>
      <c r="N8" s="263"/>
    </row>
    <row r="9" spans="1:14" ht="14.25" customHeight="1">
      <c r="A9" s="271"/>
      <c r="B9" s="281"/>
      <c r="C9" s="271"/>
      <c r="D9" s="277"/>
      <c r="E9" s="283"/>
      <c r="F9" s="283"/>
      <c r="G9" s="222"/>
      <c r="H9" s="225"/>
      <c r="I9" s="274"/>
      <c r="J9" s="274"/>
      <c r="K9" s="274"/>
      <c r="L9" s="287"/>
      <c r="M9" s="264"/>
      <c r="N9" s="264"/>
    </row>
    <row r="10" spans="1:14" ht="12.75">
      <c r="A10" s="271"/>
      <c r="B10" s="280" t="s">
        <v>144</v>
      </c>
      <c r="C10" s="271"/>
      <c r="D10" s="278"/>
      <c r="E10" s="283"/>
      <c r="F10" s="283"/>
      <c r="G10" s="222"/>
      <c r="H10" s="225"/>
      <c r="I10" s="274"/>
      <c r="J10" s="274"/>
      <c r="K10" s="274"/>
      <c r="L10" s="287"/>
      <c r="M10" s="264"/>
      <c r="N10" s="264"/>
    </row>
    <row r="11" spans="1:14" ht="51" customHeight="1">
      <c r="A11" s="272"/>
      <c r="B11" s="272"/>
      <c r="C11" s="272"/>
      <c r="D11" s="279"/>
      <c r="E11" s="284"/>
      <c r="F11" s="284"/>
      <c r="G11" s="223"/>
      <c r="H11" s="226"/>
      <c r="I11" s="275"/>
      <c r="J11" s="275"/>
      <c r="K11" s="275"/>
      <c r="L11" s="288"/>
      <c r="M11" s="265"/>
      <c r="N11" s="265"/>
    </row>
    <row r="12" spans="1:14" ht="32.450000000000003" customHeight="1">
      <c r="A12" s="292">
        <v>3</v>
      </c>
      <c r="B12" s="3" t="s">
        <v>78</v>
      </c>
      <c r="C12" s="293" t="s">
        <v>31</v>
      </c>
      <c r="D12" s="149">
        <f>SUM(E12:F12)</f>
        <v>7</v>
      </c>
      <c r="E12" s="125">
        <v>6</v>
      </c>
      <c r="F12" s="63">
        <v>1</v>
      </c>
      <c r="G12" s="151"/>
      <c r="H12" s="212"/>
      <c r="I12" s="135">
        <f>ROUND(G12*(1+H12),2)</f>
        <v>0</v>
      </c>
      <c r="J12" s="135">
        <f>G12*D12</f>
        <v>0</v>
      </c>
      <c r="K12" s="136">
        <f>I12*D12</f>
        <v>0</v>
      </c>
      <c r="L12" s="4"/>
      <c r="M12" s="234"/>
      <c r="N12" s="234"/>
    </row>
    <row r="13" spans="1:14" ht="40.15" customHeight="1">
      <c r="A13" s="272"/>
      <c r="B13" s="133" t="s">
        <v>79</v>
      </c>
      <c r="C13" s="281"/>
      <c r="D13" s="149">
        <f>SUM(E13:F13)</f>
        <v>10</v>
      </c>
      <c r="E13" s="125">
        <v>10</v>
      </c>
      <c r="F13" s="99"/>
      <c r="G13" s="151"/>
      <c r="H13" s="212"/>
      <c r="I13" s="135">
        <f>ROUND(G13*(1+H13),2)</f>
        <v>0</v>
      </c>
      <c r="J13" s="135">
        <f>G13*D13</f>
        <v>0</v>
      </c>
      <c r="K13" s="136">
        <f>I13*D13</f>
        <v>0</v>
      </c>
      <c r="L13" s="4"/>
      <c r="M13" s="234"/>
      <c r="N13" s="234"/>
    </row>
    <row r="14" spans="1:14" s="163" customFormat="1" ht="30" customHeight="1">
      <c r="A14" s="158"/>
      <c r="B14" s="159" t="s">
        <v>113</v>
      </c>
      <c r="C14" s="158"/>
      <c r="D14" s="158"/>
      <c r="E14" s="220"/>
      <c r="F14" s="220" t="s">
        <v>142</v>
      </c>
      <c r="G14" s="160"/>
      <c r="H14" s="161"/>
      <c r="I14" s="161"/>
      <c r="J14" s="162">
        <f>SUM(J7:J13)</f>
        <v>0</v>
      </c>
      <c r="K14" s="162">
        <f>SUM(K7:K13)</f>
        <v>0</v>
      </c>
      <c r="L14" s="158"/>
      <c r="M14" s="235"/>
      <c r="N14" s="235"/>
    </row>
    <row r="15" spans="1:14" ht="22.5" customHeight="1">
      <c r="A15" s="289" t="s">
        <v>100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1"/>
    </row>
    <row r="16" spans="1:14" ht="39" customHeight="1">
      <c r="A16" s="289" t="s">
        <v>99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1"/>
    </row>
    <row r="17" spans="1:14" ht="12.6" customHeight="1">
      <c r="A17" s="9"/>
      <c r="B17" s="261"/>
      <c r="C17" s="9"/>
      <c r="D17" s="9"/>
      <c r="E17" s="62"/>
      <c r="F17" s="62"/>
      <c r="G17" s="123"/>
      <c r="H17" s="82"/>
      <c r="I17" s="82"/>
      <c r="J17" s="104"/>
      <c r="K17" s="104"/>
      <c r="L17" s="9"/>
    </row>
    <row r="18" spans="1:14">
      <c r="A18" s="148"/>
      <c r="B18" s="262"/>
      <c r="C18" s="148"/>
      <c r="D18" s="148"/>
      <c r="E18" s="62"/>
      <c r="F18" s="62"/>
      <c r="G18" s="58"/>
      <c r="H18" s="103"/>
      <c r="I18" s="103"/>
      <c r="J18" s="105"/>
    </row>
    <row r="19" spans="1:14">
      <c r="B19" s="5" t="s">
        <v>131</v>
      </c>
    </row>
    <row r="20" spans="1:14">
      <c r="B20" t="s">
        <v>132</v>
      </c>
    </row>
    <row r="21" spans="1:14" ht="45" customHeight="1">
      <c r="I21" s="246" t="s">
        <v>155</v>
      </c>
      <c r="J21" s="247"/>
      <c r="K21" s="247"/>
      <c r="L21" s="247"/>
      <c r="M21" s="247"/>
      <c r="N21" s="247"/>
    </row>
  </sheetData>
  <mergeCells count="22">
    <mergeCell ref="A16:L16"/>
    <mergeCell ref="A12:A13"/>
    <mergeCell ref="C12:C13"/>
    <mergeCell ref="E8:E11"/>
    <mergeCell ref="A15:L15"/>
    <mergeCell ref="I8:I11"/>
    <mergeCell ref="B17:B18"/>
    <mergeCell ref="I21:N21"/>
    <mergeCell ref="M8:M11"/>
    <mergeCell ref="N8:N11"/>
    <mergeCell ref="K2:L2"/>
    <mergeCell ref="A6:L6"/>
    <mergeCell ref="C7:C11"/>
    <mergeCell ref="A8:A11"/>
    <mergeCell ref="J8:J11"/>
    <mergeCell ref="K8:K11"/>
    <mergeCell ref="D8:D11"/>
    <mergeCell ref="B8:B9"/>
    <mergeCell ref="F8:F11"/>
    <mergeCell ref="A4:H4"/>
    <mergeCell ref="B10:B11"/>
    <mergeCell ref="L8:L11"/>
  </mergeCells>
  <phoneticPr fontId="6" type="noConversion"/>
  <pageMargins left="0.25" right="0.25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zoomScaleNormal="100" workbookViewId="0">
      <selection activeCell="K8" sqref="K8"/>
    </sheetView>
  </sheetViews>
  <sheetFormatPr defaultRowHeight="15"/>
  <cols>
    <col min="1" max="1" width="6.28515625" customWidth="1"/>
    <col min="2" max="2" width="46.42578125" customWidth="1"/>
    <col min="3" max="3" width="17.85546875" customWidth="1"/>
    <col min="5" max="5" width="9.140625" style="126" hidden="1" customWidth="1"/>
    <col min="6" max="6" width="15.28515625" style="126" hidden="1" customWidth="1"/>
    <col min="7" max="7" width="10.28515625" style="68" customWidth="1"/>
    <col min="8" max="8" width="7.42578125" style="83" customWidth="1"/>
    <col min="9" max="9" width="13.85546875" style="76" customWidth="1"/>
    <col min="10" max="10" width="12.7109375" style="68" customWidth="1"/>
    <col min="11" max="11" width="12.7109375" style="65" customWidth="1"/>
    <col min="12" max="12" width="17.7109375" customWidth="1"/>
    <col min="13" max="13" width="13.7109375" customWidth="1"/>
    <col min="14" max="14" width="21.42578125" customWidth="1"/>
  </cols>
  <sheetData>
    <row r="1" spans="1:14">
      <c r="B1" s="245" t="s">
        <v>156</v>
      </c>
    </row>
    <row r="2" spans="1:14">
      <c r="A2" s="5"/>
      <c r="B2" s="147"/>
      <c r="C2" s="5"/>
      <c r="D2" s="5"/>
      <c r="G2" s="67"/>
      <c r="H2" s="80"/>
      <c r="I2" s="113"/>
      <c r="J2" s="67"/>
      <c r="K2" s="250" t="s">
        <v>9</v>
      </c>
      <c r="L2" s="250"/>
    </row>
    <row r="3" spans="1:14" ht="12.75">
      <c r="A3" s="46"/>
      <c r="B3" s="250" t="s">
        <v>6</v>
      </c>
      <c r="C3" s="250"/>
      <c r="D3" s="250"/>
      <c r="E3" s="250"/>
      <c r="F3" s="250"/>
      <c r="G3" s="250"/>
      <c r="H3" s="250"/>
      <c r="I3" s="105"/>
      <c r="J3" s="71"/>
      <c r="K3" s="2"/>
      <c r="L3" s="46"/>
      <c r="M3" s="51"/>
    </row>
    <row r="4" spans="1:14" ht="12.75">
      <c r="A4" s="46"/>
      <c r="B4" s="58"/>
      <c r="C4" s="22"/>
      <c r="D4" s="22"/>
      <c r="E4" s="22"/>
      <c r="F4" s="22"/>
      <c r="G4" s="22"/>
      <c r="H4" s="22"/>
      <c r="I4" s="105"/>
      <c r="J4" s="71"/>
      <c r="K4" s="2"/>
      <c r="L4" s="46"/>
      <c r="M4" s="51"/>
    </row>
    <row r="5" spans="1:14" ht="21" customHeight="1">
      <c r="A5" s="191" t="s">
        <v>149</v>
      </c>
      <c r="B5" s="191"/>
      <c r="C5" s="191"/>
      <c r="D5" s="191"/>
      <c r="E5" s="201" t="s">
        <v>123</v>
      </c>
      <c r="F5" s="33" t="s">
        <v>124</v>
      </c>
      <c r="G5" s="209"/>
      <c r="H5" s="191"/>
      <c r="I5" s="191"/>
      <c r="J5" s="191"/>
      <c r="K5" s="191"/>
      <c r="L5" s="191"/>
      <c r="M5" s="51"/>
    </row>
    <row r="6" spans="1:14" ht="168.75" customHeight="1">
      <c r="A6" s="17" t="s">
        <v>28</v>
      </c>
      <c r="B6" s="49" t="s">
        <v>121</v>
      </c>
      <c r="C6" s="17" t="s">
        <v>29</v>
      </c>
      <c r="D6" s="49" t="s">
        <v>105</v>
      </c>
      <c r="E6" s="124" t="s">
        <v>109</v>
      </c>
      <c r="F6" s="125" t="s">
        <v>94</v>
      </c>
      <c r="G6" s="77" t="s">
        <v>89</v>
      </c>
      <c r="H6" s="88" t="s">
        <v>5</v>
      </c>
      <c r="I6" s="77" t="s">
        <v>114</v>
      </c>
      <c r="J6" s="77" t="s">
        <v>84</v>
      </c>
      <c r="K6" s="49" t="s">
        <v>83</v>
      </c>
      <c r="L6" s="17" t="s">
        <v>0</v>
      </c>
      <c r="M6" s="243" t="s">
        <v>145</v>
      </c>
      <c r="N6" s="243" t="s">
        <v>146</v>
      </c>
    </row>
    <row r="7" spans="1:14" ht="24" customHeight="1">
      <c r="A7" s="297" t="s">
        <v>34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1"/>
    </row>
    <row r="8" spans="1:14" ht="75" customHeight="1">
      <c r="A8" s="4">
        <v>1</v>
      </c>
      <c r="B8" s="227" t="s">
        <v>63</v>
      </c>
      <c r="C8" s="15" t="s">
        <v>35</v>
      </c>
      <c r="D8" s="49">
        <f>SUM(E8:F8)</f>
        <v>5</v>
      </c>
      <c r="E8" s="137">
        <v>5</v>
      </c>
      <c r="F8" s="125"/>
      <c r="G8" s="206"/>
      <c r="H8" s="212"/>
      <c r="I8" s="115">
        <f>ROUND(G8*(1+H8),2)</f>
        <v>0</v>
      </c>
      <c r="J8" s="228">
        <f>G8*D8</f>
        <v>0</v>
      </c>
      <c r="K8" s="228">
        <f>I8*D8</f>
        <v>0</v>
      </c>
      <c r="L8" s="236"/>
      <c r="M8" s="239"/>
      <c r="N8" s="234"/>
    </row>
    <row r="9" spans="1:14" ht="90" customHeight="1">
      <c r="A9" s="4">
        <v>2</v>
      </c>
      <c r="B9" s="229" t="s">
        <v>92</v>
      </c>
      <c r="C9" s="230" t="s">
        <v>44</v>
      </c>
      <c r="D9" s="49">
        <f t="shared" ref="D9:D17" si="0">SUM(E9:F9)</f>
        <v>1</v>
      </c>
      <c r="E9" s="137"/>
      <c r="F9" s="140">
        <v>1</v>
      </c>
      <c r="G9" s="231"/>
      <c r="H9" s="232"/>
      <c r="I9" s="115">
        <f t="shared" ref="I9:I17" si="1">ROUND(G9*(1+H9),2)</f>
        <v>0</v>
      </c>
      <c r="J9" s="228">
        <f t="shared" ref="J9:J22" si="2">G9*D9</f>
        <v>0</v>
      </c>
      <c r="K9" s="228">
        <f t="shared" ref="K9:K17" si="3">I9*D9</f>
        <v>0</v>
      </c>
      <c r="L9" s="237"/>
      <c r="M9" s="239"/>
      <c r="N9" s="234"/>
    </row>
    <row r="10" spans="1:14" ht="30.6" customHeight="1">
      <c r="A10" s="4">
        <v>3</v>
      </c>
      <c r="B10" s="3" t="s">
        <v>64</v>
      </c>
      <c r="C10" s="4" t="s">
        <v>36</v>
      </c>
      <c r="D10" s="49">
        <f t="shared" si="0"/>
        <v>3</v>
      </c>
      <c r="E10" s="137">
        <v>3</v>
      </c>
      <c r="F10" s="125"/>
      <c r="G10" s="206"/>
      <c r="H10" s="232"/>
      <c r="I10" s="115">
        <f t="shared" si="1"/>
        <v>0</v>
      </c>
      <c r="J10" s="228">
        <f t="shared" si="2"/>
        <v>0</v>
      </c>
      <c r="K10" s="228">
        <f t="shared" si="3"/>
        <v>0</v>
      </c>
      <c r="L10" s="236"/>
      <c r="M10" s="239"/>
      <c r="N10" s="234"/>
    </row>
    <row r="11" spans="1:14" ht="30" customHeight="1">
      <c r="A11" s="4">
        <v>4</v>
      </c>
      <c r="B11" s="3" t="s">
        <v>65</v>
      </c>
      <c r="C11" s="4" t="s">
        <v>36</v>
      </c>
      <c r="D11" s="49">
        <f t="shared" si="0"/>
        <v>3</v>
      </c>
      <c r="E11" s="137">
        <v>3</v>
      </c>
      <c r="F11" s="125"/>
      <c r="G11" s="206"/>
      <c r="H11" s="232"/>
      <c r="I11" s="115">
        <f t="shared" si="1"/>
        <v>0</v>
      </c>
      <c r="J11" s="228">
        <f t="shared" si="2"/>
        <v>0</v>
      </c>
      <c r="K11" s="228">
        <f t="shared" si="3"/>
        <v>0</v>
      </c>
      <c r="L11" s="236"/>
      <c r="M11" s="239"/>
      <c r="N11" s="234"/>
    </row>
    <row r="12" spans="1:14" ht="28.9" customHeight="1">
      <c r="A12" s="4">
        <v>5</v>
      </c>
      <c r="B12" s="3" t="s">
        <v>67</v>
      </c>
      <c r="C12" s="4" t="s">
        <v>36</v>
      </c>
      <c r="D12" s="49">
        <f t="shared" si="0"/>
        <v>3</v>
      </c>
      <c r="E12" s="137">
        <v>3</v>
      </c>
      <c r="F12" s="125"/>
      <c r="G12" s="206"/>
      <c r="H12" s="232"/>
      <c r="I12" s="115">
        <f t="shared" si="1"/>
        <v>0</v>
      </c>
      <c r="J12" s="228">
        <f t="shared" si="2"/>
        <v>0</v>
      </c>
      <c r="K12" s="228">
        <f t="shared" si="3"/>
        <v>0</v>
      </c>
      <c r="L12" s="236"/>
      <c r="M12" s="239"/>
      <c r="N12" s="234"/>
    </row>
    <row r="13" spans="1:14" ht="30" customHeight="1">
      <c r="A13" s="4">
        <v>6</v>
      </c>
      <c r="B13" s="3" t="s">
        <v>68</v>
      </c>
      <c r="C13" s="4" t="s">
        <v>36</v>
      </c>
      <c r="D13" s="49">
        <f t="shared" si="0"/>
        <v>3</v>
      </c>
      <c r="E13" s="137">
        <v>3</v>
      </c>
      <c r="F13" s="125"/>
      <c r="G13" s="206"/>
      <c r="H13" s="232"/>
      <c r="I13" s="115">
        <f t="shared" si="1"/>
        <v>0</v>
      </c>
      <c r="J13" s="228">
        <f t="shared" si="2"/>
        <v>0</v>
      </c>
      <c r="K13" s="228">
        <f t="shared" si="3"/>
        <v>0</v>
      </c>
      <c r="L13" s="236"/>
      <c r="M13" s="239"/>
      <c r="N13" s="234"/>
    </row>
    <row r="14" spans="1:14" ht="30" customHeight="1">
      <c r="A14" s="4">
        <v>7</v>
      </c>
      <c r="B14" s="3" t="s">
        <v>69</v>
      </c>
      <c r="C14" s="4" t="s">
        <v>36</v>
      </c>
      <c r="D14" s="49">
        <f t="shared" si="0"/>
        <v>3</v>
      </c>
      <c r="E14" s="137">
        <v>3</v>
      </c>
      <c r="F14" s="125"/>
      <c r="G14" s="206"/>
      <c r="H14" s="232"/>
      <c r="I14" s="115">
        <f t="shared" si="1"/>
        <v>0</v>
      </c>
      <c r="J14" s="228">
        <f t="shared" si="2"/>
        <v>0</v>
      </c>
      <c r="K14" s="228">
        <f t="shared" si="3"/>
        <v>0</v>
      </c>
      <c r="L14" s="236"/>
      <c r="M14" s="239"/>
      <c r="N14" s="234"/>
    </row>
    <row r="15" spans="1:14" ht="30.6" customHeight="1">
      <c r="A15" s="4">
        <v>8</v>
      </c>
      <c r="B15" s="3" t="s">
        <v>70</v>
      </c>
      <c r="C15" s="4" t="s">
        <v>36</v>
      </c>
      <c r="D15" s="49">
        <f t="shared" si="0"/>
        <v>3</v>
      </c>
      <c r="E15" s="137">
        <v>3</v>
      </c>
      <c r="F15" s="125"/>
      <c r="G15" s="206"/>
      <c r="H15" s="232"/>
      <c r="I15" s="115">
        <f t="shared" si="1"/>
        <v>0</v>
      </c>
      <c r="J15" s="228">
        <f t="shared" si="2"/>
        <v>0</v>
      </c>
      <c r="K15" s="228">
        <f t="shared" si="3"/>
        <v>0</v>
      </c>
      <c r="L15" s="236"/>
      <c r="M15" s="239"/>
      <c r="N15" s="234"/>
    </row>
    <row r="16" spans="1:14" ht="30.6" customHeight="1">
      <c r="A16" s="4">
        <v>9</v>
      </c>
      <c r="B16" s="3" t="s">
        <v>71</v>
      </c>
      <c r="C16" s="4" t="s">
        <v>36</v>
      </c>
      <c r="D16" s="49">
        <f t="shared" si="0"/>
        <v>2</v>
      </c>
      <c r="E16" s="137">
        <v>2</v>
      </c>
      <c r="F16" s="125"/>
      <c r="G16" s="206"/>
      <c r="H16" s="232"/>
      <c r="I16" s="115">
        <f t="shared" si="1"/>
        <v>0</v>
      </c>
      <c r="J16" s="228">
        <f t="shared" si="2"/>
        <v>0</v>
      </c>
      <c r="K16" s="228">
        <f t="shared" si="3"/>
        <v>0</v>
      </c>
      <c r="L16" s="236"/>
      <c r="M16" s="239"/>
      <c r="N16" s="234"/>
    </row>
    <row r="17" spans="1:14" ht="30" customHeight="1">
      <c r="A17" s="4">
        <v>10</v>
      </c>
      <c r="B17" s="3" t="s">
        <v>66</v>
      </c>
      <c r="C17" s="4" t="s">
        <v>36</v>
      </c>
      <c r="D17" s="49">
        <f t="shared" si="0"/>
        <v>2</v>
      </c>
      <c r="E17" s="137">
        <v>2</v>
      </c>
      <c r="F17" s="125"/>
      <c r="G17" s="206"/>
      <c r="H17" s="232"/>
      <c r="I17" s="115">
        <f t="shared" si="1"/>
        <v>0</v>
      </c>
      <c r="J17" s="228">
        <f t="shared" si="2"/>
        <v>0</v>
      </c>
      <c r="K17" s="228">
        <f t="shared" si="3"/>
        <v>0</v>
      </c>
      <c r="L17" s="236"/>
      <c r="M17" s="239"/>
      <c r="N17" s="234"/>
    </row>
    <row r="18" spans="1:14" ht="22.9" customHeight="1">
      <c r="A18" s="299" t="s">
        <v>32</v>
      </c>
      <c r="B18" s="300"/>
      <c r="C18" s="300"/>
      <c r="D18" s="300"/>
      <c r="E18" s="300"/>
      <c r="F18" s="300"/>
      <c r="G18" s="90"/>
      <c r="H18" s="109"/>
      <c r="I18" s="153"/>
      <c r="J18" s="90"/>
      <c r="K18" s="90"/>
      <c r="L18" s="90"/>
      <c r="M18" s="239"/>
      <c r="N18" s="234"/>
    </row>
    <row r="19" spans="1:14" ht="69.75" customHeight="1">
      <c r="A19" s="15">
        <v>11</v>
      </c>
      <c r="B19" s="15" t="s">
        <v>46</v>
      </c>
      <c r="C19" s="155" t="s">
        <v>47</v>
      </c>
      <c r="D19" s="49">
        <f>E19+F19</f>
        <v>1</v>
      </c>
      <c r="E19" s="137">
        <v>1</v>
      </c>
      <c r="F19" s="125"/>
      <c r="G19" s="66"/>
      <c r="H19" s="207"/>
      <c r="I19" s="152">
        <f>ROUND(G19*(1+H19),2)</f>
        <v>0</v>
      </c>
      <c r="J19" s="72">
        <f t="shared" si="2"/>
        <v>0</v>
      </c>
      <c r="K19" s="72">
        <f>I19*D19</f>
        <v>0</v>
      </c>
      <c r="L19" s="238"/>
      <c r="M19" s="239"/>
      <c r="N19" s="234"/>
    </row>
    <row r="20" spans="1:14" ht="109.5" customHeight="1">
      <c r="A20" s="15">
        <v>12</v>
      </c>
      <c r="B20" s="32" t="s">
        <v>33</v>
      </c>
      <c r="C20" s="154" t="s">
        <v>115</v>
      </c>
      <c r="D20" s="49">
        <f t="shared" ref="D20:D22" si="4">E20+F20</f>
        <v>1</v>
      </c>
      <c r="E20" s="137">
        <v>1</v>
      </c>
      <c r="F20" s="125"/>
      <c r="G20" s="70"/>
      <c r="H20" s="208"/>
      <c r="I20" s="152">
        <f t="shared" ref="I20:I22" si="5">ROUND(G20*(1+H20),2)</f>
        <v>0</v>
      </c>
      <c r="J20" s="72">
        <f t="shared" si="2"/>
        <v>0</v>
      </c>
      <c r="K20" s="72">
        <f t="shared" ref="K20:K22" si="6">I20*D20</f>
        <v>0</v>
      </c>
      <c r="L20" s="238"/>
      <c r="M20" s="239"/>
      <c r="N20" s="234"/>
    </row>
    <row r="21" spans="1:14" ht="95.25" customHeight="1">
      <c r="A21" s="15">
        <v>13</v>
      </c>
      <c r="B21" s="32" t="s">
        <v>26</v>
      </c>
      <c r="C21" s="154" t="s">
        <v>116</v>
      </c>
      <c r="D21" s="49">
        <f t="shared" si="4"/>
        <v>1</v>
      </c>
      <c r="E21" s="137">
        <v>1</v>
      </c>
      <c r="F21" s="125"/>
      <c r="G21" s="70"/>
      <c r="H21" s="208"/>
      <c r="I21" s="152">
        <f t="shared" si="5"/>
        <v>0</v>
      </c>
      <c r="J21" s="72">
        <f t="shared" si="2"/>
        <v>0</v>
      </c>
      <c r="K21" s="72">
        <f t="shared" si="6"/>
        <v>0</v>
      </c>
      <c r="L21" s="238"/>
      <c r="M21" s="239"/>
      <c r="N21" s="234"/>
    </row>
    <row r="22" spans="1:14" ht="102.75" customHeight="1">
      <c r="A22" s="15">
        <v>14</v>
      </c>
      <c r="B22" s="32" t="s">
        <v>50</v>
      </c>
      <c r="C22" s="154" t="s">
        <v>117</v>
      </c>
      <c r="D22" s="49">
        <f t="shared" si="4"/>
        <v>1</v>
      </c>
      <c r="E22" s="137">
        <v>1</v>
      </c>
      <c r="F22" s="125"/>
      <c r="G22" s="70"/>
      <c r="H22" s="208"/>
      <c r="I22" s="152">
        <f t="shared" si="5"/>
        <v>0</v>
      </c>
      <c r="J22" s="72">
        <f t="shared" si="2"/>
        <v>0</v>
      </c>
      <c r="K22" s="72">
        <f t="shared" si="6"/>
        <v>0</v>
      </c>
      <c r="L22" s="238"/>
      <c r="M22" s="239"/>
      <c r="N22" s="234"/>
    </row>
    <row r="23" spans="1:14" s="167" customFormat="1" ht="22.9" customHeight="1">
      <c r="A23" s="162"/>
      <c r="B23" s="162" t="s">
        <v>113</v>
      </c>
      <c r="C23" s="162"/>
      <c r="D23" s="162"/>
      <c r="E23" s="164"/>
      <c r="F23" s="165"/>
      <c r="G23" s="162"/>
      <c r="H23" s="161"/>
      <c r="I23" s="162"/>
      <c r="J23" s="162">
        <f>SUM(J8:J22)</f>
        <v>0</v>
      </c>
      <c r="K23" s="162">
        <f>SUM(K8:K22)</f>
        <v>0</v>
      </c>
      <c r="L23" s="162"/>
      <c r="M23" s="166"/>
    </row>
    <row r="24" spans="1:14" ht="36" customHeight="1">
      <c r="A24" s="301" t="s">
        <v>120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51"/>
    </row>
    <row r="25" spans="1:14">
      <c r="A25" s="46"/>
      <c r="B25" s="46"/>
      <c r="C25" s="46"/>
      <c r="D25" s="46"/>
      <c r="E25" s="127"/>
      <c r="F25" s="127"/>
      <c r="G25" s="69"/>
      <c r="H25" s="86"/>
      <c r="I25" s="104"/>
      <c r="J25" s="69"/>
      <c r="K25" s="19"/>
      <c r="L25" s="46"/>
      <c r="M25" s="51"/>
    </row>
    <row r="26" spans="1:14">
      <c r="A26" s="295"/>
      <c r="B26" s="296"/>
      <c r="C26" s="296"/>
      <c r="D26" s="296"/>
      <c r="E26" s="127"/>
      <c r="F26" s="127"/>
      <c r="G26" s="71"/>
      <c r="H26" s="87"/>
      <c r="I26" s="105"/>
      <c r="J26" s="73"/>
      <c r="L26" s="51"/>
      <c r="M26" s="51"/>
    </row>
    <row r="27" spans="1:14">
      <c r="B27" s="5" t="s">
        <v>130</v>
      </c>
    </row>
    <row r="28" spans="1:14">
      <c r="B28" s="5" t="s">
        <v>131</v>
      </c>
    </row>
    <row r="29" spans="1:14">
      <c r="B29" t="s">
        <v>132</v>
      </c>
    </row>
    <row r="30" spans="1:14" ht="47.25" customHeight="1">
      <c r="H30" s="246" t="s">
        <v>155</v>
      </c>
      <c r="I30" s="247"/>
      <c r="J30" s="247"/>
      <c r="K30" s="247"/>
      <c r="L30" s="247"/>
      <c r="M30" s="247"/>
    </row>
  </sheetData>
  <mergeCells count="7">
    <mergeCell ref="H30:M30"/>
    <mergeCell ref="A26:D26"/>
    <mergeCell ref="B3:H3"/>
    <mergeCell ref="K2:L2"/>
    <mergeCell ref="A7:L7"/>
    <mergeCell ref="A18:F18"/>
    <mergeCell ref="A24:L24"/>
  </mergeCells>
  <phoneticPr fontId="6" type="noConversion"/>
  <pageMargins left="0.23622047244094491" right="0.23622047244094491" top="0.55118110236220474" bottom="0.55118110236220474" header="0.31496062992125984" footer="0.31496062992125984"/>
  <pageSetup paperSize="9" scale="73" orientation="landscape" r:id="rId1"/>
  <rowBreaks count="1" manualBreakCount="1">
    <brk id="1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"/>
  <sheetViews>
    <sheetView zoomScale="90" zoomScaleNormal="90" workbookViewId="0">
      <selection activeCell="K7" sqref="K7"/>
    </sheetView>
  </sheetViews>
  <sheetFormatPr defaultRowHeight="15"/>
  <cols>
    <col min="1" max="1" width="4.140625" customWidth="1"/>
    <col min="2" max="2" width="22.85546875" customWidth="1"/>
    <col min="3" max="3" width="20.85546875" customWidth="1"/>
    <col min="4" max="4" width="11.5703125" customWidth="1"/>
    <col min="5" max="5" width="14.7109375" customWidth="1"/>
    <col min="6" max="6" width="10.42578125" style="126" hidden="1" customWidth="1"/>
    <col min="7" max="7" width="13.5703125" customWidth="1"/>
    <col min="8" max="8" width="9.42578125" style="83" customWidth="1"/>
    <col min="9" max="9" width="13.7109375" style="83" customWidth="1"/>
    <col min="10" max="10" width="11.28515625" customWidth="1"/>
    <col min="11" max="11" width="11.5703125" customWidth="1"/>
    <col min="12" max="12" width="15.7109375" customWidth="1"/>
    <col min="13" max="13" width="13.7109375" customWidth="1"/>
    <col min="14" max="14" width="22.5703125" customWidth="1"/>
  </cols>
  <sheetData>
    <row r="1" spans="1:14">
      <c r="A1" s="5"/>
      <c r="B1" s="245" t="s">
        <v>156</v>
      </c>
      <c r="C1" s="5"/>
      <c r="D1" s="5"/>
      <c r="E1" s="5"/>
      <c r="G1" s="5"/>
      <c r="H1" s="80"/>
      <c r="I1" s="80"/>
      <c r="J1" s="5"/>
      <c r="K1" s="22"/>
      <c r="L1" s="5"/>
    </row>
    <row r="2" spans="1:14">
      <c r="A2" s="1"/>
      <c r="B2" s="147"/>
      <c r="C2" s="1"/>
      <c r="D2" s="1"/>
      <c r="E2" s="1"/>
      <c r="G2" s="1"/>
      <c r="H2" s="110"/>
      <c r="I2" s="110"/>
      <c r="J2" s="1"/>
      <c r="K2" s="1"/>
      <c r="L2" s="52" t="s">
        <v>52</v>
      </c>
    </row>
    <row r="3" spans="1:14">
      <c r="A3" s="1"/>
      <c r="B3" s="1"/>
      <c r="C3" s="52" t="s">
        <v>6</v>
      </c>
      <c r="D3" s="52"/>
      <c r="E3" s="52"/>
      <c r="G3" s="52"/>
      <c r="H3" s="111"/>
      <c r="I3" s="111"/>
      <c r="J3" s="52"/>
      <c r="K3" s="1"/>
      <c r="L3" s="2"/>
    </row>
    <row r="4" spans="1:14">
      <c r="A4" s="1"/>
      <c r="B4" s="52"/>
      <c r="C4" s="52"/>
      <c r="D4" s="52"/>
      <c r="E4" s="52"/>
      <c r="G4" s="52"/>
      <c r="H4" s="111"/>
      <c r="I4" s="111"/>
      <c r="J4" s="52"/>
      <c r="K4" s="1"/>
    </row>
    <row r="5" spans="1:14" ht="18" customHeight="1">
      <c r="A5" s="192" t="s">
        <v>150</v>
      </c>
      <c r="B5" s="193"/>
      <c r="C5" s="193"/>
      <c r="D5" s="193"/>
      <c r="E5" s="193"/>
      <c r="F5" s="202" t="s">
        <v>123</v>
      </c>
      <c r="G5" s="193"/>
      <c r="H5" s="193"/>
      <c r="I5" s="193"/>
      <c r="J5" s="193"/>
      <c r="K5" s="193"/>
      <c r="L5" s="194"/>
    </row>
    <row r="6" spans="1:14" ht="127.5">
      <c r="A6" s="17" t="s">
        <v>28</v>
      </c>
      <c r="B6" s="17" t="s">
        <v>37</v>
      </c>
      <c r="C6" s="199" t="s">
        <v>122</v>
      </c>
      <c r="D6" s="21" t="s">
        <v>29</v>
      </c>
      <c r="E6" s="49" t="s">
        <v>105</v>
      </c>
      <c r="F6" s="128" t="s">
        <v>106</v>
      </c>
      <c r="G6" s="49" t="s">
        <v>86</v>
      </c>
      <c r="H6" s="88" t="s">
        <v>5</v>
      </c>
      <c r="I6" s="49" t="s">
        <v>118</v>
      </c>
      <c r="J6" s="49" t="s">
        <v>87</v>
      </c>
      <c r="K6" s="49" t="s">
        <v>83</v>
      </c>
      <c r="L6" s="17" t="s">
        <v>1</v>
      </c>
      <c r="M6" s="243" t="s">
        <v>145</v>
      </c>
      <c r="N6" s="243" t="s">
        <v>146</v>
      </c>
    </row>
    <row r="7" spans="1:14" ht="179.25" customHeight="1">
      <c r="A7" s="13">
        <v>1</v>
      </c>
      <c r="B7" s="33" t="s">
        <v>81</v>
      </c>
      <c r="C7" s="11" t="s">
        <v>62</v>
      </c>
      <c r="D7" s="14" t="s">
        <v>39</v>
      </c>
      <c r="E7" s="156">
        <f>F7</f>
        <v>1</v>
      </c>
      <c r="F7" s="141">
        <v>1</v>
      </c>
      <c r="G7" s="47"/>
      <c r="H7" s="85"/>
      <c r="I7" s="157">
        <f>ROUND(G7*(1+H7),2)</f>
        <v>0</v>
      </c>
      <c r="J7" s="122">
        <f>G7*E7</f>
        <v>0</v>
      </c>
      <c r="K7" s="122">
        <f>I7*E7</f>
        <v>0</v>
      </c>
      <c r="L7" s="14"/>
      <c r="M7" s="234"/>
      <c r="N7" s="234"/>
    </row>
    <row r="8" spans="1:14" ht="22.5" customHeight="1">
      <c r="A8" s="304" t="s">
        <v>96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</row>
    <row r="9" spans="1:14">
      <c r="A9" s="303"/>
      <c r="B9" s="303"/>
      <c r="C9" s="303"/>
      <c r="D9" s="22"/>
    </row>
    <row r="10" spans="1:14">
      <c r="A10" s="5"/>
      <c r="B10" s="5" t="s">
        <v>130</v>
      </c>
      <c r="C10" s="5"/>
      <c r="D10" s="5"/>
    </row>
    <row r="11" spans="1:14">
      <c r="A11" s="5"/>
      <c r="B11" s="5" t="s">
        <v>131</v>
      </c>
      <c r="C11" s="5"/>
      <c r="D11" s="5"/>
    </row>
    <row r="12" spans="1:14">
      <c r="B12" t="s">
        <v>132</v>
      </c>
    </row>
    <row r="13" spans="1:14" ht="46.5" customHeight="1">
      <c r="H13" s="246" t="s">
        <v>155</v>
      </c>
      <c r="I13" s="247"/>
      <c r="J13" s="247"/>
      <c r="K13" s="247"/>
      <c r="L13" s="247"/>
      <c r="M13" s="247"/>
    </row>
  </sheetData>
  <mergeCells count="3">
    <mergeCell ref="A9:C9"/>
    <mergeCell ref="A8:L8"/>
    <mergeCell ref="H13:M13"/>
  </mergeCells>
  <phoneticPr fontId="6" type="noConversion"/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zoomScaleNormal="100" workbookViewId="0">
      <selection activeCell="L7" sqref="L7"/>
    </sheetView>
  </sheetViews>
  <sheetFormatPr defaultRowHeight="15"/>
  <cols>
    <col min="1" max="1" width="5.7109375" customWidth="1"/>
    <col min="3" max="3" width="11.140625" customWidth="1"/>
    <col min="4" max="4" width="34.85546875" customWidth="1"/>
    <col min="5" max="5" width="9.5703125" customWidth="1"/>
    <col min="6" max="6" width="7.85546875" customWidth="1"/>
    <col min="7" max="7" width="11.28515625" style="59" hidden="1" customWidth="1"/>
    <col min="8" max="8" width="12.140625" style="95" customWidth="1"/>
    <col min="9" max="9" width="7.5703125" customWidth="1"/>
    <col min="10" max="10" width="10" customWidth="1"/>
    <col min="11" max="11" width="12.140625" style="76" customWidth="1"/>
    <col min="12" max="12" width="14" style="76" customWidth="1"/>
    <col min="13" max="13" width="14" customWidth="1"/>
    <col min="14" max="14" width="11.7109375" customWidth="1"/>
    <col min="15" max="15" width="22.28515625" customWidth="1"/>
  </cols>
  <sheetData>
    <row r="1" spans="1:15">
      <c r="A1" s="5"/>
      <c r="B1" s="147"/>
      <c r="C1" s="5"/>
      <c r="D1" s="5"/>
      <c r="E1" s="5"/>
      <c r="F1" s="5"/>
      <c r="H1" s="132"/>
      <c r="I1" s="5"/>
      <c r="J1" s="5"/>
      <c r="K1" s="113"/>
      <c r="L1" s="113"/>
      <c r="M1" s="5"/>
    </row>
    <row r="2" spans="1:15">
      <c r="A2" s="5"/>
      <c r="B2" s="245" t="s">
        <v>156</v>
      </c>
      <c r="C2" s="5"/>
      <c r="D2" s="5"/>
      <c r="E2" s="5"/>
      <c r="F2" s="5"/>
      <c r="H2" s="132"/>
      <c r="I2" s="5"/>
      <c r="J2" s="5"/>
      <c r="K2" s="113"/>
      <c r="L2" s="250" t="s">
        <v>13</v>
      </c>
      <c r="M2" s="250"/>
    </row>
    <row r="3" spans="1:15">
      <c r="A3" s="5"/>
      <c r="B3" s="5"/>
      <c r="C3" s="5"/>
      <c r="D3" s="5"/>
      <c r="E3" s="5"/>
      <c r="F3" s="5"/>
      <c r="H3" s="132"/>
      <c r="I3" s="5"/>
      <c r="J3" s="5"/>
      <c r="K3" s="113"/>
      <c r="L3" s="2"/>
      <c r="M3" s="5"/>
    </row>
    <row r="4" spans="1:15">
      <c r="A4" s="5"/>
      <c r="B4" s="2"/>
      <c r="C4" s="5"/>
      <c r="D4" s="12" t="s">
        <v>8</v>
      </c>
      <c r="E4" s="12"/>
      <c r="F4" s="12"/>
      <c r="G4" s="61"/>
      <c r="H4" s="2"/>
      <c r="I4" s="12"/>
      <c r="J4" s="12"/>
      <c r="K4" s="112"/>
      <c r="L4" s="113"/>
      <c r="M4" s="5"/>
    </row>
    <row r="5" spans="1:15" ht="12.75">
      <c r="A5" s="5"/>
      <c r="B5" s="313" t="s">
        <v>151</v>
      </c>
      <c r="C5" s="285"/>
      <c r="D5" s="285"/>
      <c r="E5" s="195"/>
      <c r="F5" s="195"/>
      <c r="G5" s="49" t="s">
        <v>123</v>
      </c>
      <c r="H5" s="195"/>
      <c r="I5" s="195"/>
      <c r="J5" s="195"/>
      <c r="K5" s="195"/>
      <c r="L5" s="195"/>
      <c r="M5" s="195"/>
    </row>
    <row r="6" spans="1:15" ht="127.5">
      <c r="A6" s="16" t="s">
        <v>28</v>
      </c>
      <c r="B6" s="307" t="s">
        <v>37</v>
      </c>
      <c r="C6" s="308"/>
      <c r="D6" s="200" t="s">
        <v>122</v>
      </c>
      <c r="E6" s="16" t="s">
        <v>29</v>
      </c>
      <c r="F6" s="49" t="s">
        <v>105</v>
      </c>
      <c r="G6" s="130" t="s">
        <v>93</v>
      </c>
      <c r="H6" s="50" t="s">
        <v>89</v>
      </c>
      <c r="I6" s="16" t="s">
        <v>5</v>
      </c>
      <c r="J6" s="50" t="s">
        <v>114</v>
      </c>
      <c r="K6" s="114" t="s">
        <v>84</v>
      </c>
      <c r="L6" s="114" t="s">
        <v>83</v>
      </c>
      <c r="M6" s="16" t="s">
        <v>2</v>
      </c>
      <c r="N6" s="243" t="s">
        <v>145</v>
      </c>
      <c r="O6" s="243" t="s">
        <v>146</v>
      </c>
    </row>
    <row r="7" spans="1:15" s="10" customFormat="1" ht="231.75" customHeight="1">
      <c r="A7" s="4">
        <v>1</v>
      </c>
      <c r="B7" s="309" t="s">
        <v>80</v>
      </c>
      <c r="C7" s="310"/>
      <c r="D7" s="15" t="s">
        <v>48</v>
      </c>
      <c r="E7" s="15" t="s">
        <v>43</v>
      </c>
      <c r="F7" s="49">
        <f>G7</f>
        <v>2</v>
      </c>
      <c r="G7" s="63">
        <v>2</v>
      </c>
      <c r="H7" s="168"/>
      <c r="I7" s="84"/>
      <c r="J7" s="115">
        <f>ROUND(H7*(1+I7),2)</f>
        <v>0</v>
      </c>
      <c r="K7" s="98">
        <f>H7*F7</f>
        <v>0</v>
      </c>
      <c r="L7" s="116">
        <f>J7*F7</f>
        <v>0</v>
      </c>
      <c r="M7" s="4"/>
      <c r="N7" s="240"/>
      <c r="O7" s="240"/>
    </row>
    <row r="8" spans="1:15" ht="24.75" customHeight="1">
      <c r="A8" s="311" t="s">
        <v>101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</row>
    <row r="9" spans="1:15" ht="12.75">
      <c r="B9" s="306"/>
      <c r="C9" s="306"/>
      <c r="D9" s="306"/>
      <c r="E9" s="306"/>
      <c r="F9" s="306"/>
      <c r="G9" s="306"/>
      <c r="H9" s="306"/>
      <c r="I9" s="9"/>
      <c r="J9" s="9"/>
      <c r="K9" s="74"/>
    </row>
    <row r="10" spans="1:15">
      <c r="B10" s="5" t="s">
        <v>130</v>
      </c>
      <c r="C10" s="5"/>
      <c r="D10" s="5"/>
      <c r="E10" s="5"/>
      <c r="F10" s="5"/>
      <c r="H10" s="132"/>
      <c r="I10" s="5"/>
      <c r="J10" s="5"/>
      <c r="K10" s="113"/>
    </row>
    <row r="11" spans="1:15">
      <c r="B11" s="5" t="s">
        <v>131</v>
      </c>
    </row>
    <row r="12" spans="1:15">
      <c r="B12" t="s">
        <v>132</v>
      </c>
    </row>
    <row r="13" spans="1:15" ht="67.5" customHeight="1">
      <c r="I13" s="246" t="s">
        <v>155</v>
      </c>
      <c r="J13" s="247"/>
      <c r="K13" s="247"/>
      <c r="L13" s="247"/>
      <c r="M13" s="247"/>
      <c r="N13" s="247"/>
    </row>
  </sheetData>
  <mergeCells count="7">
    <mergeCell ref="I13:N13"/>
    <mergeCell ref="B9:H9"/>
    <mergeCell ref="L2:M2"/>
    <mergeCell ref="B6:C6"/>
    <mergeCell ref="B7:C7"/>
    <mergeCell ref="A8:M8"/>
    <mergeCell ref="B5:D5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zoomScale="90" zoomScaleNormal="90" workbookViewId="0">
      <selection activeCell="L7" sqref="L7"/>
    </sheetView>
  </sheetViews>
  <sheetFormatPr defaultRowHeight="15"/>
  <cols>
    <col min="1" max="1" width="5.7109375" customWidth="1"/>
    <col min="3" max="3" width="12.140625" customWidth="1"/>
    <col min="4" max="4" width="32.42578125" customWidth="1"/>
    <col min="5" max="5" width="9.7109375" customWidth="1"/>
    <col min="6" max="6" width="7.7109375" customWidth="1"/>
    <col min="7" max="7" width="11.42578125" style="59" hidden="1" customWidth="1"/>
    <col min="8" max="8" width="12.42578125" customWidth="1"/>
    <col min="9" max="9" width="8.28515625" customWidth="1"/>
    <col min="10" max="10" width="11.7109375" customWidth="1"/>
    <col min="11" max="11" width="15.42578125" style="76" customWidth="1"/>
    <col min="12" max="12" width="15.28515625" style="76" customWidth="1"/>
    <col min="13" max="13" width="15.42578125" customWidth="1"/>
    <col min="14" max="14" width="13.28515625" customWidth="1"/>
    <col min="15" max="15" width="18.28515625" customWidth="1"/>
    <col min="16" max="16" width="16.85546875" customWidth="1"/>
  </cols>
  <sheetData>
    <row r="1" spans="1:16">
      <c r="A1" s="5"/>
      <c r="B1" s="147"/>
      <c r="C1" s="5"/>
      <c r="D1" s="5"/>
      <c r="E1" s="5"/>
      <c r="F1" s="5"/>
      <c r="H1" s="5"/>
      <c r="I1" s="5"/>
      <c r="J1" s="5"/>
      <c r="K1" s="113"/>
      <c r="L1" s="113"/>
      <c r="M1" s="5"/>
    </row>
    <row r="2" spans="1:16">
      <c r="A2" s="5"/>
      <c r="B2" s="245" t="s">
        <v>156</v>
      </c>
      <c r="C2" s="5"/>
      <c r="D2" s="5"/>
      <c r="E2" s="5"/>
      <c r="F2" s="5"/>
      <c r="H2" s="5"/>
      <c r="I2" s="5"/>
      <c r="J2" s="5"/>
      <c r="K2" s="113"/>
      <c r="L2" s="250" t="s">
        <v>38</v>
      </c>
      <c r="M2" s="250"/>
    </row>
    <row r="3" spans="1:16">
      <c r="A3" s="5"/>
      <c r="B3" s="5"/>
      <c r="C3" s="5"/>
      <c r="D3" s="5"/>
      <c r="E3" s="5"/>
      <c r="F3" s="5"/>
      <c r="H3" s="5"/>
      <c r="I3" s="5"/>
      <c r="J3" s="5"/>
      <c r="K3" s="113"/>
      <c r="L3" s="2"/>
      <c r="M3" s="5"/>
    </row>
    <row r="4" spans="1:16">
      <c r="A4" s="5"/>
      <c r="B4" s="2"/>
      <c r="C4" s="5"/>
      <c r="D4" s="12" t="s">
        <v>7</v>
      </c>
      <c r="E4" s="12"/>
      <c r="F4" s="12"/>
      <c r="H4" s="12"/>
      <c r="I4" s="12"/>
      <c r="J4" s="12"/>
      <c r="K4" s="112"/>
      <c r="L4" s="113"/>
      <c r="M4" s="5"/>
    </row>
    <row r="5" spans="1:16" ht="18.75" customHeight="1">
      <c r="A5" s="5"/>
      <c r="B5" s="318" t="s">
        <v>152</v>
      </c>
      <c r="C5" s="285"/>
      <c r="D5" s="285"/>
      <c r="E5" s="196"/>
      <c r="F5" s="196"/>
      <c r="G5" s="33" t="s">
        <v>123</v>
      </c>
      <c r="H5" s="196" t="s">
        <v>127</v>
      </c>
      <c r="I5" s="196"/>
      <c r="J5" s="196"/>
      <c r="K5" s="196"/>
      <c r="L5" s="196"/>
      <c r="M5" s="196"/>
    </row>
    <row r="6" spans="1:16" ht="153.75" customHeight="1">
      <c r="A6" s="17" t="s">
        <v>28</v>
      </c>
      <c r="B6" s="307" t="s">
        <v>37</v>
      </c>
      <c r="C6" s="308"/>
      <c r="D6" s="200" t="s">
        <v>122</v>
      </c>
      <c r="E6" s="16" t="s">
        <v>29</v>
      </c>
      <c r="F6" s="49" t="s">
        <v>105</v>
      </c>
      <c r="G6" s="130" t="s">
        <v>108</v>
      </c>
      <c r="H6" s="50" t="s">
        <v>89</v>
      </c>
      <c r="I6" s="16" t="s">
        <v>5</v>
      </c>
      <c r="J6" s="50" t="s">
        <v>114</v>
      </c>
      <c r="K6" s="114" t="s">
        <v>84</v>
      </c>
      <c r="L6" s="114" t="s">
        <v>83</v>
      </c>
      <c r="M6" s="17" t="s">
        <v>3</v>
      </c>
      <c r="N6" s="243" t="s">
        <v>145</v>
      </c>
      <c r="O6" s="243" t="s">
        <v>146</v>
      </c>
    </row>
    <row r="7" spans="1:16" ht="185.25" customHeight="1">
      <c r="A7" s="15">
        <v>1</v>
      </c>
      <c r="B7" s="314" t="s">
        <v>95</v>
      </c>
      <c r="C7" s="315"/>
      <c r="D7" s="3" t="s">
        <v>49</v>
      </c>
      <c r="E7" s="4" t="s">
        <v>42</v>
      </c>
      <c r="F7" s="156">
        <f>G7</f>
        <v>2</v>
      </c>
      <c r="G7" s="139">
        <v>2</v>
      </c>
      <c r="H7" s="48"/>
      <c r="I7" s="84"/>
      <c r="J7" s="115">
        <f>ROUND(H7*(1+I7),2)</f>
        <v>0</v>
      </c>
      <c r="K7" s="98">
        <f>H7*F7</f>
        <v>0</v>
      </c>
      <c r="L7" s="116">
        <f>J7*F7</f>
        <v>0</v>
      </c>
      <c r="M7" s="18"/>
      <c r="N7" s="234"/>
      <c r="O7" s="241"/>
    </row>
    <row r="8" spans="1:16" ht="46.5" customHeight="1">
      <c r="A8" s="316" t="s">
        <v>97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53"/>
      <c r="O8" s="53"/>
      <c r="P8" s="53"/>
    </row>
    <row r="9" spans="1:16">
      <c r="A9" s="5" t="s">
        <v>130</v>
      </c>
      <c r="B9" s="5"/>
      <c r="C9" s="5"/>
      <c r="D9" s="5"/>
      <c r="E9" s="5"/>
      <c r="F9" s="5"/>
      <c r="H9" s="5"/>
      <c r="I9" s="5"/>
      <c r="J9" s="5"/>
      <c r="K9" s="113"/>
      <c r="L9" s="113"/>
      <c r="M9" s="5"/>
    </row>
    <row r="10" spans="1:16">
      <c r="A10" s="5" t="s">
        <v>131</v>
      </c>
      <c r="B10" s="5"/>
      <c r="C10" s="5"/>
      <c r="D10" s="5"/>
      <c r="E10" s="5"/>
      <c r="F10" s="5"/>
      <c r="H10" s="5"/>
      <c r="I10" s="5"/>
      <c r="J10" s="5"/>
      <c r="K10" s="113"/>
      <c r="L10" s="113"/>
      <c r="M10" s="5"/>
    </row>
    <row r="11" spans="1:16">
      <c r="A11" t="s">
        <v>132</v>
      </c>
      <c r="B11" s="5"/>
      <c r="C11" s="5"/>
      <c r="D11" s="5"/>
      <c r="E11" s="5"/>
      <c r="F11" s="5"/>
      <c r="H11" s="5"/>
      <c r="I11" s="5"/>
      <c r="J11" s="5"/>
      <c r="K11" s="113"/>
      <c r="L11" s="113"/>
      <c r="M11" s="5"/>
    </row>
    <row r="12" spans="1:16">
      <c r="A12" s="5"/>
      <c r="B12" s="5"/>
      <c r="C12" s="5"/>
      <c r="D12" s="5"/>
      <c r="E12" s="5"/>
      <c r="F12" s="5"/>
      <c r="H12" s="5"/>
      <c r="I12" s="5"/>
      <c r="J12" s="5"/>
      <c r="K12" s="113"/>
      <c r="L12" s="113"/>
      <c r="M12" s="5"/>
    </row>
    <row r="13" spans="1:16" ht="51.75" customHeight="1">
      <c r="A13" s="5"/>
      <c r="B13" s="306"/>
      <c r="C13" s="306"/>
      <c r="D13" s="306"/>
      <c r="E13" s="306"/>
      <c r="F13" s="5"/>
      <c r="H13" s="5"/>
      <c r="I13" s="5"/>
      <c r="J13" s="246" t="s">
        <v>155</v>
      </c>
      <c r="K13" s="247"/>
      <c r="L13" s="247"/>
      <c r="M13" s="247"/>
      <c r="N13" s="247"/>
      <c r="O13" s="247"/>
    </row>
    <row r="14" spans="1:16">
      <c r="A14" s="5"/>
      <c r="B14" s="5"/>
      <c r="C14" s="5"/>
      <c r="D14" s="5"/>
      <c r="E14" s="5"/>
      <c r="F14" s="5"/>
      <c r="H14" s="5"/>
      <c r="I14" s="5"/>
      <c r="J14" s="5"/>
      <c r="K14" s="113"/>
      <c r="L14" s="113"/>
      <c r="M14" s="5"/>
    </row>
    <row r="15" spans="1:16" ht="12.75">
      <c r="A15" s="5"/>
      <c r="B15" s="306"/>
      <c r="C15" s="306"/>
      <c r="D15" s="306"/>
      <c r="E15" s="306"/>
      <c r="F15" s="306"/>
      <c r="G15" s="306"/>
      <c r="H15" s="306"/>
      <c r="I15" s="9"/>
      <c r="J15" s="9"/>
      <c r="K15" s="74"/>
      <c r="L15" s="113"/>
      <c r="M15" s="5"/>
    </row>
    <row r="16" spans="1:16">
      <c r="A16" s="5"/>
      <c r="B16" s="5"/>
      <c r="C16" s="5"/>
      <c r="D16" s="5"/>
      <c r="E16" s="5"/>
      <c r="F16" s="5"/>
      <c r="H16" s="5"/>
      <c r="I16" s="5"/>
      <c r="J16" s="5"/>
      <c r="K16" s="113"/>
      <c r="L16" s="113"/>
      <c r="M16" s="5"/>
    </row>
    <row r="17" spans="2:11" ht="12.75">
      <c r="B17" s="306"/>
      <c r="C17" s="306"/>
      <c r="D17" s="306"/>
      <c r="E17" s="306"/>
      <c r="F17" s="306"/>
      <c r="G17" s="306"/>
      <c r="H17" s="306"/>
      <c r="I17" s="9"/>
      <c r="J17" s="9"/>
      <c r="K17" s="74"/>
    </row>
    <row r="18" spans="2:11">
      <c r="B18" s="5"/>
      <c r="C18" s="5"/>
      <c r="D18" s="5"/>
      <c r="E18" s="5"/>
      <c r="F18" s="5"/>
      <c r="H18" s="5"/>
      <c r="I18" s="5"/>
      <c r="J18" s="5"/>
      <c r="K18" s="113"/>
    </row>
    <row r="19" spans="2:11">
      <c r="B19" s="5"/>
      <c r="C19" s="5"/>
      <c r="D19" s="5"/>
      <c r="E19" s="5"/>
      <c r="F19" s="5"/>
      <c r="H19" s="5"/>
      <c r="I19" s="5"/>
      <c r="J19" s="5"/>
      <c r="K19" s="113"/>
    </row>
  </sheetData>
  <mergeCells count="9">
    <mergeCell ref="L2:M2"/>
    <mergeCell ref="B6:C6"/>
    <mergeCell ref="B7:C7"/>
    <mergeCell ref="B17:H17"/>
    <mergeCell ref="B15:H15"/>
    <mergeCell ref="B13:E13"/>
    <mergeCell ref="A8:M8"/>
    <mergeCell ref="B5:D5"/>
    <mergeCell ref="J13:O13"/>
  </mergeCells>
  <phoneticPr fontId="6" type="noConversion"/>
  <pageMargins left="0.25" right="0.25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2"/>
  <sheetViews>
    <sheetView zoomScale="90" zoomScaleNormal="90" workbookViewId="0">
      <selection activeCell="K7" sqref="K7"/>
    </sheetView>
  </sheetViews>
  <sheetFormatPr defaultRowHeight="15"/>
  <cols>
    <col min="1" max="1" width="4" customWidth="1"/>
    <col min="2" max="2" width="19.140625" customWidth="1"/>
    <col min="3" max="3" width="27.7109375" customWidth="1"/>
    <col min="4" max="4" width="15.5703125" customWidth="1"/>
    <col min="5" max="5" width="7.42578125" customWidth="1"/>
    <col min="6" max="6" width="15.85546875" style="59" hidden="1" customWidth="1"/>
    <col min="7" max="7" width="11.140625" style="95" customWidth="1"/>
    <col min="8" max="8" width="6.42578125" style="175" customWidth="1"/>
    <col min="9" max="9" width="12.28515625" style="76" customWidth="1"/>
    <col min="10" max="10" width="13" style="76" customWidth="1"/>
    <col min="11" max="11" width="13.140625" style="76" customWidth="1"/>
    <col min="12" max="12" width="19.5703125" customWidth="1"/>
    <col min="13" max="13" width="13.85546875" customWidth="1"/>
    <col min="14" max="14" width="21" customWidth="1"/>
  </cols>
  <sheetData>
    <row r="1" spans="1:14">
      <c r="B1" s="245" t="s">
        <v>156</v>
      </c>
    </row>
    <row r="2" spans="1:14">
      <c r="B2" s="147"/>
      <c r="K2" s="76" t="s">
        <v>90</v>
      </c>
      <c r="L2" s="2"/>
    </row>
    <row r="3" spans="1:14" ht="14.25">
      <c r="A3" s="1"/>
      <c r="B3" s="1"/>
      <c r="C3" s="319" t="s">
        <v>16</v>
      </c>
      <c r="D3" s="319"/>
      <c r="E3" s="319"/>
      <c r="F3" s="319"/>
      <c r="G3" s="319"/>
      <c r="H3" s="319"/>
      <c r="I3" s="319"/>
      <c r="J3" s="319"/>
      <c r="K3" s="319"/>
      <c r="L3" s="319"/>
    </row>
    <row r="4" spans="1:14" ht="14.25">
      <c r="A4" s="1"/>
      <c r="B4" s="52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4" ht="14.25">
      <c r="A5" s="198" t="s">
        <v>153</v>
      </c>
      <c r="B5" s="198"/>
      <c r="C5" s="198"/>
      <c r="D5" s="198"/>
      <c r="E5" s="198"/>
      <c r="F5" s="204" t="s">
        <v>124</v>
      </c>
      <c r="G5" s="198"/>
      <c r="H5" s="198"/>
      <c r="I5" s="210"/>
      <c r="J5" s="198"/>
      <c r="K5" s="198"/>
      <c r="L5" s="198"/>
    </row>
    <row r="6" spans="1:14" ht="148.5" customHeight="1">
      <c r="A6" s="25" t="s">
        <v>17</v>
      </c>
      <c r="B6" s="26" t="s">
        <v>40</v>
      </c>
      <c r="C6" s="27" t="s">
        <v>122</v>
      </c>
      <c r="D6" s="28" t="s">
        <v>41</v>
      </c>
      <c r="E6" s="49" t="s">
        <v>105</v>
      </c>
      <c r="F6" s="129" t="s">
        <v>94</v>
      </c>
      <c r="G6" s="27" t="s">
        <v>88</v>
      </c>
      <c r="H6" s="117" t="s">
        <v>5</v>
      </c>
      <c r="I6" s="118" t="s">
        <v>119</v>
      </c>
      <c r="J6" s="118" t="s">
        <v>84</v>
      </c>
      <c r="K6" s="118" t="s">
        <v>83</v>
      </c>
      <c r="L6" s="29" t="s">
        <v>2</v>
      </c>
      <c r="M6" s="243" t="s">
        <v>145</v>
      </c>
      <c r="N6" s="243" t="s">
        <v>146</v>
      </c>
    </row>
    <row r="7" spans="1:14" ht="114.75" customHeight="1">
      <c r="A7" s="24">
        <v>1</v>
      </c>
      <c r="B7" s="24" t="s">
        <v>20</v>
      </c>
      <c r="C7" s="31" t="s">
        <v>134</v>
      </c>
      <c r="D7" s="32" t="s">
        <v>18</v>
      </c>
      <c r="E7" s="33">
        <f>SUM(F7)</f>
        <v>4</v>
      </c>
      <c r="F7" s="213">
        <v>4</v>
      </c>
      <c r="G7" s="176"/>
      <c r="H7" s="177"/>
      <c r="I7" s="214">
        <f>ROUND(G7*(1+H7),2)</f>
        <v>0</v>
      </c>
      <c r="J7" s="214">
        <f>G7*E7</f>
        <v>0</v>
      </c>
      <c r="K7" s="119">
        <f>I7*E7</f>
        <v>0</v>
      </c>
      <c r="L7" s="233"/>
      <c r="M7" s="234"/>
      <c r="N7" s="234"/>
    </row>
    <row r="8" spans="1:14" ht="86.25" customHeight="1">
      <c r="A8" s="24">
        <v>2</v>
      </c>
      <c r="B8" s="29" t="s">
        <v>21</v>
      </c>
      <c r="C8" s="31" t="s">
        <v>133</v>
      </c>
      <c r="D8" s="32" t="s">
        <v>18</v>
      </c>
      <c r="E8" s="33">
        <f t="shared" ref="E8:E15" si="0">SUM(F8)</f>
        <v>4</v>
      </c>
      <c r="F8" s="213">
        <v>4</v>
      </c>
      <c r="G8" s="176"/>
      <c r="H8" s="177"/>
      <c r="I8" s="214">
        <f t="shared" ref="I8:I15" si="1">ROUND(G8*(1+H8),2)</f>
        <v>0</v>
      </c>
      <c r="J8" s="214">
        <f t="shared" ref="J8:J15" si="2">G8*E8</f>
        <v>0</v>
      </c>
      <c r="K8" s="119">
        <f t="shared" ref="K8:K15" si="3">I8*E8</f>
        <v>0</v>
      </c>
      <c r="L8" s="233"/>
      <c r="M8" s="234"/>
      <c r="N8" s="234"/>
    </row>
    <row r="9" spans="1:14" ht="134.25" customHeight="1">
      <c r="A9" s="24">
        <v>3</v>
      </c>
      <c r="B9" s="131" t="s">
        <v>98</v>
      </c>
      <c r="C9" s="93" t="s">
        <v>135</v>
      </c>
      <c r="D9" s="94" t="s">
        <v>18</v>
      </c>
      <c r="E9" s="33">
        <f t="shared" si="0"/>
        <v>8</v>
      </c>
      <c r="F9" s="213">
        <v>8</v>
      </c>
      <c r="G9" s="178"/>
      <c r="H9" s="177"/>
      <c r="I9" s="214">
        <f t="shared" si="1"/>
        <v>0</v>
      </c>
      <c r="J9" s="214">
        <f t="shared" si="2"/>
        <v>0</v>
      </c>
      <c r="K9" s="119">
        <f t="shared" si="3"/>
        <v>0</v>
      </c>
      <c r="L9" s="233"/>
      <c r="M9" s="234"/>
      <c r="N9" s="234"/>
    </row>
    <row r="10" spans="1:14" ht="47.25" customHeight="1">
      <c r="A10" s="24">
        <v>4</v>
      </c>
      <c r="B10" s="29" t="s">
        <v>22</v>
      </c>
      <c r="C10" s="31" t="s">
        <v>137</v>
      </c>
      <c r="D10" s="32" t="s">
        <v>19</v>
      </c>
      <c r="E10" s="33">
        <f t="shared" si="0"/>
        <v>4</v>
      </c>
      <c r="F10" s="213">
        <v>4</v>
      </c>
      <c r="G10" s="176"/>
      <c r="H10" s="177"/>
      <c r="I10" s="214">
        <f t="shared" si="1"/>
        <v>0</v>
      </c>
      <c r="J10" s="214">
        <f t="shared" si="2"/>
        <v>0</v>
      </c>
      <c r="K10" s="119">
        <f t="shared" si="3"/>
        <v>0</v>
      </c>
      <c r="L10" s="233"/>
      <c r="M10" s="234"/>
      <c r="N10" s="234"/>
    </row>
    <row r="11" spans="1:14" ht="72.599999999999994" customHeight="1">
      <c r="A11" s="24">
        <v>5</v>
      </c>
      <c r="B11" s="29" t="s">
        <v>23</v>
      </c>
      <c r="C11" s="31" t="s">
        <v>136</v>
      </c>
      <c r="D11" s="32" t="s">
        <v>77</v>
      </c>
      <c r="E11" s="33">
        <f t="shared" si="0"/>
        <v>400</v>
      </c>
      <c r="F11" s="213">
        <v>400</v>
      </c>
      <c r="G11" s="176"/>
      <c r="H11" s="177"/>
      <c r="I11" s="214">
        <f t="shared" si="1"/>
        <v>0</v>
      </c>
      <c r="J11" s="214">
        <f t="shared" si="2"/>
        <v>0</v>
      </c>
      <c r="K11" s="119">
        <f t="shared" si="3"/>
        <v>0</v>
      </c>
      <c r="L11" s="233"/>
      <c r="M11" s="234"/>
      <c r="N11" s="234"/>
    </row>
    <row r="12" spans="1:14" ht="60" customHeight="1">
      <c r="A12" s="24">
        <v>6</v>
      </c>
      <c r="B12" s="29" t="s">
        <v>24</v>
      </c>
      <c r="C12" s="31" t="s">
        <v>138</v>
      </c>
      <c r="D12" s="215" t="s">
        <v>25</v>
      </c>
      <c r="E12" s="33">
        <f t="shared" si="0"/>
        <v>2</v>
      </c>
      <c r="F12" s="216">
        <v>2</v>
      </c>
      <c r="G12" s="176"/>
      <c r="H12" s="177"/>
      <c r="I12" s="214">
        <f t="shared" si="1"/>
        <v>0</v>
      </c>
      <c r="J12" s="214">
        <f t="shared" si="2"/>
        <v>0</v>
      </c>
      <c r="K12" s="119">
        <f t="shared" si="3"/>
        <v>0</v>
      </c>
      <c r="L12" s="233"/>
      <c r="M12" s="234"/>
      <c r="N12" s="234"/>
    </row>
    <row r="13" spans="1:14" ht="70.150000000000006" customHeight="1">
      <c r="A13" s="24">
        <v>7</v>
      </c>
      <c r="B13" s="27" t="s">
        <v>139</v>
      </c>
      <c r="C13" s="31" t="s">
        <v>75</v>
      </c>
      <c r="D13" s="31" t="s">
        <v>91</v>
      </c>
      <c r="E13" s="33">
        <f t="shared" si="0"/>
        <v>1</v>
      </c>
      <c r="F13" s="216">
        <v>1</v>
      </c>
      <c r="G13" s="176"/>
      <c r="H13" s="177"/>
      <c r="I13" s="214">
        <f t="shared" si="1"/>
        <v>0</v>
      </c>
      <c r="J13" s="214">
        <f t="shared" si="2"/>
        <v>0</v>
      </c>
      <c r="K13" s="119">
        <f t="shared" si="3"/>
        <v>0</v>
      </c>
      <c r="L13" s="233"/>
      <c r="M13" s="234"/>
      <c r="N13" s="234"/>
    </row>
    <row r="14" spans="1:14" ht="72" customHeight="1">
      <c r="A14" s="100">
        <v>8</v>
      </c>
      <c r="B14" s="101" t="s">
        <v>140</v>
      </c>
      <c r="C14" s="102" t="s">
        <v>76</v>
      </c>
      <c r="D14" s="102" t="s">
        <v>77</v>
      </c>
      <c r="E14" s="33">
        <f t="shared" si="0"/>
        <v>1</v>
      </c>
      <c r="F14" s="217">
        <v>1</v>
      </c>
      <c r="G14" s="179"/>
      <c r="H14" s="177"/>
      <c r="I14" s="214">
        <f t="shared" si="1"/>
        <v>0</v>
      </c>
      <c r="J14" s="214">
        <f t="shared" si="2"/>
        <v>0</v>
      </c>
      <c r="K14" s="119">
        <f t="shared" si="3"/>
        <v>0</v>
      </c>
      <c r="L14" s="233"/>
      <c r="M14" s="234"/>
      <c r="N14" s="234"/>
    </row>
    <row r="15" spans="1:14" ht="72" customHeight="1">
      <c r="A15" s="100">
        <v>9</v>
      </c>
      <c r="B15" s="101" t="s">
        <v>125</v>
      </c>
      <c r="C15" s="102" t="s">
        <v>141</v>
      </c>
      <c r="D15" s="102" t="s">
        <v>126</v>
      </c>
      <c r="E15" s="33">
        <f t="shared" si="0"/>
        <v>1</v>
      </c>
      <c r="F15" s="217">
        <v>1</v>
      </c>
      <c r="G15" s="179"/>
      <c r="H15" s="177"/>
      <c r="I15" s="214">
        <f t="shared" si="1"/>
        <v>0</v>
      </c>
      <c r="J15" s="214">
        <f t="shared" si="2"/>
        <v>0</v>
      </c>
      <c r="K15" s="119">
        <f t="shared" si="3"/>
        <v>0</v>
      </c>
      <c r="L15" s="233"/>
      <c r="M15" s="234"/>
      <c r="N15" s="234"/>
    </row>
    <row r="16" spans="1:14" s="167" customFormat="1" ht="25.15" customHeight="1">
      <c r="A16" s="171"/>
      <c r="B16" s="171" t="s">
        <v>113</v>
      </c>
      <c r="C16" s="170"/>
      <c r="D16" s="171"/>
      <c r="E16" s="172"/>
      <c r="F16" s="173"/>
      <c r="G16" s="171"/>
      <c r="H16" s="174"/>
      <c r="I16" s="169"/>
      <c r="J16" s="169">
        <f>SUM(J7:J15)</f>
        <v>0</v>
      </c>
      <c r="K16" s="169">
        <f>SUM(K7:K15)</f>
        <v>0</v>
      </c>
      <c r="L16" s="171"/>
      <c r="M16" s="242"/>
      <c r="N16" s="242"/>
    </row>
    <row r="17" spans="1:13" ht="30" customHeight="1">
      <c r="A17" s="320" t="s">
        <v>102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</row>
    <row r="18" spans="1:13">
      <c r="A18" s="5" t="s">
        <v>130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3">
      <c r="A19" s="5" t="s">
        <v>131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3">
      <c r="A20" t="s">
        <v>132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3">
      <c r="A21" s="5"/>
      <c r="B21" s="5"/>
      <c r="C21" s="5"/>
      <c r="D21" s="5"/>
      <c r="E21" s="5"/>
      <c r="G21" s="132"/>
      <c r="H21" s="180"/>
      <c r="I21" s="113"/>
      <c r="J21" s="113"/>
      <c r="K21" s="113"/>
      <c r="L21" s="5"/>
    </row>
    <row r="22" spans="1:13" ht="45" customHeight="1">
      <c r="A22" s="5"/>
      <c r="B22" s="5"/>
      <c r="C22" s="5"/>
      <c r="D22" s="5"/>
      <c r="E22" s="5"/>
      <c r="G22" s="132"/>
      <c r="H22" s="246" t="s">
        <v>155</v>
      </c>
      <c r="I22" s="247"/>
      <c r="J22" s="247"/>
      <c r="K22" s="247"/>
      <c r="L22" s="247"/>
      <c r="M22" s="247"/>
    </row>
    <row r="23" spans="1:13" ht="37.5" customHeight="1">
      <c r="A23" s="5"/>
      <c r="B23" s="5"/>
      <c r="C23" s="5"/>
      <c r="D23" s="5"/>
      <c r="E23" s="5"/>
      <c r="G23" s="132"/>
      <c r="H23" s="180"/>
      <c r="I23" s="113"/>
      <c r="J23" s="113"/>
      <c r="K23" s="113"/>
      <c r="L23" s="5"/>
    </row>
    <row r="24" spans="1:13" ht="12.75">
      <c r="A24" s="5"/>
      <c r="B24" s="306"/>
      <c r="C24" s="306"/>
      <c r="D24" s="306"/>
      <c r="E24" s="306"/>
      <c r="F24" s="306"/>
      <c r="G24" s="306"/>
      <c r="H24" s="181"/>
      <c r="I24" s="74"/>
      <c r="J24" s="74"/>
      <c r="K24" s="113"/>
      <c r="L24" s="5"/>
    </row>
    <row r="25" spans="1:13">
      <c r="A25" s="5"/>
      <c r="B25" s="5"/>
      <c r="C25" s="5"/>
      <c r="D25" s="5"/>
      <c r="E25" s="5"/>
      <c r="G25" s="132"/>
      <c r="H25" s="180"/>
      <c r="I25" s="113"/>
      <c r="J25" s="113"/>
      <c r="K25" s="113"/>
      <c r="L25" s="5"/>
    </row>
    <row r="26" spans="1:13">
      <c r="A26" s="5"/>
      <c r="B26" s="5"/>
      <c r="C26" s="5"/>
      <c r="D26" s="5"/>
      <c r="E26" s="5"/>
      <c r="G26" s="132"/>
      <c r="H26" s="180"/>
      <c r="I26" s="113"/>
      <c r="J26" s="113"/>
      <c r="K26" s="113"/>
      <c r="L26" s="5"/>
    </row>
    <row r="27" spans="1:13" ht="12.75">
      <c r="A27" s="5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</row>
    <row r="28" spans="1:13">
      <c r="A28" s="5"/>
      <c r="B28" s="5"/>
      <c r="C28" s="5"/>
      <c r="D28" s="5"/>
      <c r="E28" s="5"/>
      <c r="G28" s="132"/>
      <c r="H28" s="180"/>
      <c r="I28" s="113"/>
      <c r="J28" s="113"/>
      <c r="K28" s="113"/>
      <c r="L28" s="5"/>
    </row>
    <row r="29" spans="1:13" ht="12.75">
      <c r="A29" s="5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</row>
    <row r="30" spans="1:13">
      <c r="A30" s="5"/>
      <c r="B30" s="5"/>
      <c r="C30" s="5"/>
      <c r="D30" s="5"/>
      <c r="E30" s="5"/>
      <c r="G30" s="132"/>
      <c r="H30" s="180"/>
      <c r="I30" s="113"/>
      <c r="J30" s="113"/>
      <c r="K30" s="113"/>
      <c r="L30" s="5"/>
    </row>
    <row r="31" spans="1:13">
      <c r="A31" s="5"/>
      <c r="B31" s="5"/>
      <c r="C31" s="5"/>
      <c r="D31" s="5"/>
      <c r="E31" s="5"/>
      <c r="G31" s="132"/>
      <c r="H31" s="180"/>
      <c r="I31" s="113"/>
      <c r="J31" s="113"/>
      <c r="K31" s="113"/>
      <c r="L31" s="5"/>
    </row>
    <row r="32" spans="1:13">
      <c r="A32" s="5"/>
      <c r="B32" s="5"/>
      <c r="C32" s="5"/>
      <c r="D32" s="5"/>
      <c r="E32" s="5"/>
      <c r="G32" s="132"/>
      <c r="H32" s="180"/>
      <c r="I32" s="113"/>
      <c r="J32" s="113"/>
      <c r="K32" s="113"/>
      <c r="L32" s="5"/>
    </row>
  </sheetData>
  <protectedRanges>
    <protectedRange sqref="F7:F15" name="Rozstęp2"/>
  </protectedRanges>
  <mergeCells count="6">
    <mergeCell ref="B29:L29"/>
    <mergeCell ref="C3:L3"/>
    <mergeCell ref="B27:L27"/>
    <mergeCell ref="B24:G24"/>
    <mergeCell ref="A17:L17"/>
    <mergeCell ref="H22:M22"/>
  </mergeCells>
  <phoneticPr fontId="6" type="noConversion"/>
  <pageMargins left="0.25" right="0.25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"/>
  <sheetViews>
    <sheetView tabSelected="1" zoomScaleNormal="100" workbookViewId="0">
      <selection activeCell="Q8" sqref="Q8"/>
    </sheetView>
  </sheetViews>
  <sheetFormatPr defaultRowHeight="15"/>
  <cols>
    <col min="1" max="1" width="4.85546875" customWidth="1"/>
    <col min="2" max="2" width="22.7109375" customWidth="1"/>
    <col min="3" max="3" width="31.28515625" customWidth="1"/>
    <col min="4" max="4" width="11.7109375" customWidth="1"/>
    <col min="5" max="5" width="7.5703125" customWidth="1"/>
    <col min="6" max="6" width="10.42578125" style="59" hidden="1" customWidth="1"/>
    <col min="7" max="7" width="13" customWidth="1"/>
    <col min="8" max="8" width="6.42578125" style="83" customWidth="1"/>
    <col min="9" max="9" width="12" style="83" customWidth="1"/>
    <col min="10" max="10" width="14.28515625" style="76" customWidth="1"/>
    <col min="11" max="11" width="14.42578125" style="76" customWidth="1"/>
    <col min="12" max="12" width="16.85546875" customWidth="1"/>
    <col min="13" max="13" width="17.7109375" customWidth="1"/>
    <col min="14" max="14" width="16.7109375" customWidth="1"/>
  </cols>
  <sheetData>
    <row r="1" spans="1:14">
      <c r="A1" s="5"/>
      <c r="B1" s="147"/>
      <c r="C1" s="5"/>
      <c r="D1" s="5"/>
      <c r="E1" s="5"/>
      <c r="G1" s="5"/>
      <c r="H1" s="80"/>
      <c r="I1" s="80"/>
      <c r="J1" s="113"/>
      <c r="K1" s="113"/>
      <c r="L1" s="5"/>
    </row>
    <row r="2" spans="1:14">
      <c r="A2" s="5"/>
      <c r="B2" s="245" t="s">
        <v>156</v>
      </c>
      <c r="C2" s="5"/>
      <c r="D2" s="5"/>
      <c r="E2" s="5"/>
      <c r="G2" s="5"/>
      <c r="H2" s="80"/>
      <c r="I2" s="80"/>
      <c r="J2" s="113"/>
      <c r="K2" s="112" t="s">
        <v>10</v>
      </c>
      <c r="L2" s="5"/>
    </row>
    <row r="3" spans="1:14">
      <c r="A3" s="5"/>
      <c r="B3" s="20" t="s">
        <v>11</v>
      </c>
      <c r="C3" s="12"/>
      <c r="D3" s="12"/>
      <c r="E3" s="12"/>
      <c r="F3" s="64"/>
      <c r="G3" s="12"/>
      <c r="H3" s="81"/>
      <c r="I3" s="81"/>
      <c r="J3" s="112"/>
      <c r="K3" s="2"/>
      <c r="L3" s="5"/>
    </row>
    <row r="4" spans="1:14">
      <c r="A4" s="5"/>
      <c r="B4" s="2"/>
      <c r="C4" s="5"/>
      <c r="D4" s="5"/>
      <c r="E4" s="5"/>
      <c r="G4" s="5"/>
      <c r="H4" s="80"/>
      <c r="I4" s="80"/>
      <c r="J4" s="113"/>
      <c r="K4" s="113"/>
      <c r="L4" s="5"/>
    </row>
    <row r="5" spans="1:14" ht="15.75">
      <c r="A5" s="197" t="s">
        <v>154</v>
      </c>
      <c r="B5" s="197"/>
      <c r="C5" s="197"/>
      <c r="D5" s="197"/>
      <c r="E5" s="197"/>
      <c r="F5" s="203" t="s">
        <v>123</v>
      </c>
      <c r="G5" s="197"/>
      <c r="H5" s="197"/>
      <c r="I5" s="197"/>
      <c r="J5" s="197"/>
      <c r="K5" s="197"/>
      <c r="L5" s="197"/>
    </row>
    <row r="6" spans="1:14" ht="165.75">
      <c r="A6" s="29" t="s">
        <v>12</v>
      </c>
      <c r="B6" s="29" t="s">
        <v>40</v>
      </c>
      <c r="C6" s="27" t="s">
        <v>122</v>
      </c>
      <c r="D6" s="29" t="s">
        <v>41</v>
      </c>
      <c r="E6" s="49" t="s">
        <v>105</v>
      </c>
      <c r="F6" s="129" t="s">
        <v>110</v>
      </c>
      <c r="G6" s="27" t="s">
        <v>88</v>
      </c>
      <c r="H6" s="91" t="s">
        <v>5</v>
      </c>
      <c r="I6" s="27" t="s">
        <v>119</v>
      </c>
      <c r="J6" s="118" t="s">
        <v>84</v>
      </c>
      <c r="K6" s="118" t="s">
        <v>83</v>
      </c>
      <c r="L6" s="29" t="s">
        <v>4</v>
      </c>
      <c r="M6" s="243" t="s">
        <v>145</v>
      </c>
      <c r="N6" s="243" t="s">
        <v>146</v>
      </c>
    </row>
    <row r="7" spans="1:14" ht="77.25" customHeight="1">
      <c r="A7" s="45">
        <v>1</v>
      </c>
      <c r="B7" s="44" t="s">
        <v>72</v>
      </c>
      <c r="C7" s="23" t="s">
        <v>73</v>
      </c>
      <c r="D7" s="36" t="s">
        <v>74</v>
      </c>
      <c r="E7" s="184">
        <f>F7</f>
        <v>1</v>
      </c>
      <c r="F7" s="138">
        <v>1</v>
      </c>
      <c r="G7" s="185"/>
      <c r="H7" s="186"/>
      <c r="I7" s="185">
        <f>ROUND(G7*(1+H7),2)</f>
        <v>0</v>
      </c>
      <c r="J7" s="120">
        <f>G7*E7</f>
        <v>0</v>
      </c>
      <c r="K7" s="121">
        <f>I7*E7</f>
        <v>0</v>
      </c>
      <c r="L7" s="36"/>
      <c r="M7" s="234"/>
      <c r="N7" s="234"/>
    </row>
    <row r="8" spans="1:14" ht="105" customHeight="1">
      <c r="A8" s="32">
        <v>2</v>
      </c>
      <c r="B8" s="44" t="s">
        <v>128</v>
      </c>
      <c r="C8" s="23" t="s">
        <v>51</v>
      </c>
      <c r="D8" s="36" t="s">
        <v>129</v>
      </c>
      <c r="E8" s="184">
        <f>F8</f>
        <v>1</v>
      </c>
      <c r="F8" s="138">
        <v>1</v>
      </c>
      <c r="G8" s="185"/>
      <c r="H8" s="186"/>
      <c r="I8" s="185">
        <f>ROUND(G8*(1+H8),2)</f>
        <v>0</v>
      </c>
      <c r="J8" s="120">
        <f>G8*E8</f>
        <v>0</v>
      </c>
      <c r="K8" s="121">
        <f>I8*E8</f>
        <v>0</v>
      </c>
      <c r="L8" s="36"/>
      <c r="M8" s="234"/>
      <c r="N8" s="234"/>
    </row>
    <row r="9" spans="1:14" s="189" customFormat="1" ht="27.75" customHeight="1">
      <c r="A9" s="171"/>
      <c r="B9" s="171" t="s">
        <v>113</v>
      </c>
      <c r="C9" s="171"/>
      <c r="D9" s="171"/>
      <c r="E9" s="172"/>
      <c r="F9" s="182"/>
      <c r="G9" s="171"/>
      <c r="H9" s="174"/>
      <c r="I9" s="188"/>
      <c r="J9" s="187">
        <f>SUM(J7:J8)</f>
        <v>0</v>
      </c>
      <c r="K9" s="187">
        <f>SUM(K7:K8)</f>
        <v>0</v>
      </c>
      <c r="L9" s="171"/>
      <c r="M9" s="183"/>
      <c r="N9" s="183"/>
    </row>
    <row r="10" spans="1:14" ht="25.5" customHeight="1">
      <c r="A10" s="321" t="s">
        <v>103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</row>
    <row r="11" spans="1:14" ht="14.25">
      <c r="A11" s="5" t="s">
        <v>130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1:14" ht="14.25">
      <c r="A12" s="5" t="s">
        <v>131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1:14" ht="14.25">
      <c r="A13" t="s">
        <v>132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1:14" ht="45.75" customHeight="1">
      <c r="A14" s="5"/>
      <c r="B14" s="5"/>
      <c r="C14" s="5"/>
      <c r="D14" s="5"/>
      <c r="E14" s="5"/>
      <c r="G14" s="5"/>
      <c r="H14" s="246" t="s">
        <v>155</v>
      </c>
      <c r="I14" s="247"/>
      <c r="J14" s="247"/>
      <c r="K14" s="247"/>
      <c r="L14" s="247"/>
      <c r="M14" s="247"/>
    </row>
    <row r="15" spans="1:14">
      <c r="A15" s="5"/>
      <c r="B15" s="5"/>
      <c r="C15" s="5"/>
      <c r="D15" s="5"/>
      <c r="E15" s="5"/>
      <c r="G15" s="5"/>
      <c r="H15" s="80"/>
      <c r="I15" s="80"/>
      <c r="J15" s="113"/>
      <c r="K15" s="113"/>
      <c r="L15" s="5"/>
    </row>
    <row r="16" spans="1:14" ht="12.75">
      <c r="A16" s="5"/>
      <c r="B16" s="306"/>
      <c r="C16" s="306"/>
      <c r="D16" s="306"/>
      <c r="E16" s="306"/>
      <c r="F16" s="306"/>
      <c r="G16" s="306"/>
      <c r="H16" s="82"/>
      <c r="I16" s="82"/>
      <c r="J16" s="74"/>
      <c r="K16" s="113"/>
      <c r="L16" s="5"/>
    </row>
    <row r="17" spans="1:12">
      <c r="A17" s="5"/>
      <c r="B17" s="5"/>
      <c r="C17" s="5"/>
      <c r="D17" s="5"/>
      <c r="E17" s="5"/>
      <c r="G17" s="5"/>
      <c r="H17" s="80"/>
      <c r="I17" s="80"/>
      <c r="J17" s="113"/>
      <c r="K17" s="113"/>
      <c r="L17" s="5"/>
    </row>
    <row r="18" spans="1:12" ht="12.75">
      <c r="A18" s="5"/>
      <c r="B18" s="306"/>
      <c r="C18" s="306"/>
      <c r="D18" s="306"/>
      <c r="E18" s="306"/>
      <c r="F18" s="306"/>
      <c r="G18" s="306"/>
      <c r="H18" s="82"/>
      <c r="I18" s="82"/>
      <c r="J18" s="74"/>
      <c r="K18" s="74"/>
      <c r="L18" s="9"/>
    </row>
    <row r="19" spans="1:12">
      <c r="B19" s="5"/>
      <c r="C19" s="5"/>
      <c r="D19" s="5"/>
      <c r="E19" s="5"/>
      <c r="G19" s="5"/>
      <c r="H19" s="80"/>
      <c r="I19" s="80"/>
      <c r="J19" s="113"/>
    </row>
    <row r="20" spans="1:12">
      <c r="B20" s="9"/>
      <c r="C20" s="9"/>
      <c r="D20" s="9"/>
      <c r="E20" s="9"/>
      <c r="F20" s="62"/>
      <c r="G20" s="9"/>
      <c r="H20" s="82"/>
      <c r="I20" s="82"/>
      <c r="J20" s="74"/>
    </row>
  </sheetData>
  <mergeCells count="4">
    <mergeCell ref="B18:G18"/>
    <mergeCell ref="B16:G16"/>
    <mergeCell ref="A10:L10"/>
    <mergeCell ref="H14:M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Pakiet 8</vt:lpstr>
      <vt:lpstr>Pakiet 9</vt:lpstr>
      <vt:lpstr>Pakiet 10</vt:lpstr>
      <vt:lpstr>Pakiet 11</vt:lpstr>
      <vt:lpstr>Pakiet 13</vt:lpstr>
      <vt:lpstr>Pakiet 14</vt:lpstr>
      <vt:lpstr>Pakiet 17</vt:lpstr>
      <vt:lpstr>Pakiet 19</vt:lpstr>
      <vt:lpstr>'Pakiet 10'!Obszar_wydruku</vt:lpstr>
      <vt:lpstr>'Pakiet 11'!Obszar_wydruku</vt:lpstr>
      <vt:lpstr>'Pakiet 13'!Obszar_wydruku</vt:lpstr>
      <vt:lpstr>'Pakiet 14'!Obszar_wydruku</vt:lpstr>
      <vt:lpstr>'Pakiet 17'!Obszar_wydruku</vt:lpstr>
      <vt:lpstr>'Pakiet 19'!Obszar_wydruku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sarzynski.wies</dc:creator>
  <cp:lastModifiedBy>WSSE Lublin - Anna Mianowany</cp:lastModifiedBy>
  <cp:lastPrinted>2023-12-20T11:11:09Z</cp:lastPrinted>
  <dcterms:created xsi:type="dcterms:W3CDTF">2010-03-18T07:47:21Z</dcterms:created>
  <dcterms:modified xsi:type="dcterms:W3CDTF">2023-12-20T11:11:12Z</dcterms:modified>
</cp:coreProperties>
</file>