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ymon.kowalski2\Desktop\Zamówienia publiczne 2021\Przetargi\SA.271.1.8.21 Usługi Lesne 2022\Gotowe\"/>
    </mc:Choice>
  </mc:AlternateContent>
  <bookViews>
    <workbookView xWindow="0" yWindow="0" windowWidth="16725" windowHeight="7215"/>
  </bookViews>
  <sheets>
    <sheet name="Kosztorys ofertowy" sheetId="2" r:id="rId1"/>
  </sheets>
  <calcPr calcId="152511"/>
  <customWorkbookViews>
    <customWorkbookView name="1205 N.Dobrzejewice Marzenna Jenny-Wiesiołek - Widok osobisty" guid="{CCD2563F-EFDB-4607-A8AF-95FA614471F0}" mergeInterval="0" personalView="1" xWindow="47" windowWidth="1536" windowHeight="1024" activeSheetId="1"/>
  </customWorkbookViews>
</workbook>
</file>

<file path=xl/calcChain.xml><?xml version="1.0" encoding="utf-8"?>
<calcChain xmlns="http://schemas.openxmlformats.org/spreadsheetml/2006/main">
  <c r="K89" i="2" l="1"/>
  <c r="K91" i="2"/>
  <c r="K92" i="2"/>
  <c r="K88" i="2"/>
  <c r="H89" i="2"/>
  <c r="J89" i="2" s="1"/>
  <c r="H90" i="2"/>
  <c r="J90" i="2" s="1"/>
  <c r="H91" i="2"/>
  <c r="J91" i="2" s="1"/>
  <c r="H92" i="2"/>
  <c r="J92" i="2" s="1"/>
  <c r="K55" i="2"/>
  <c r="K56" i="2"/>
  <c r="K57" i="2"/>
  <c r="K58" i="2"/>
  <c r="K59" i="2"/>
  <c r="K60" i="2"/>
  <c r="K61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9" i="2"/>
  <c r="K80" i="2"/>
  <c r="K81" i="2"/>
  <c r="K82" i="2"/>
  <c r="K83" i="2"/>
  <c r="K84" i="2"/>
  <c r="H55" i="2"/>
  <c r="J55" i="2" s="1"/>
  <c r="H56" i="2"/>
  <c r="J56" i="2" s="1"/>
  <c r="H57" i="2"/>
  <c r="J57" i="2" s="1"/>
  <c r="H58" i="2"/>
  <c r="J58" i="2" s="1"/>
  <c r="H59" i="2"/>
  <c r="J59" i="2" s="1"/>
  <c r="H60" i="2"/>
  <c r="J60" i="2" s="1"/>
  <c r="H61" i="2"/>
  <c r="J61" i="2" s="1"/>
  <c r="H62" i="2"/>
  <c r="J62" i="2" s="1"/>
  <c r="H63" i="2"/>
  <c r="J63" i="2" s="1"/>
  <c r="H64" i="2"/>
  <c r="J64" i="2" s="1"/>
  <c r="H65" i="2"/>
  <c r="J65" i="2" s="1"/>
  <c r="H66" i="2"/>
  <c r="J66" i="2" s="1"/>
  <c r="H67" i="2"/>
  <c r="J67" i="2" s="1"/>
  <c r="H68" i="2"/>
  <c r="J68" i="2" s="1"/>
  <c r="H69" i="2"/>
  <c r="J69" i="2" s="1"/>
  <c r="H70" i="2"/>
  <c r="J70" i="2" s="1"/>
  <c r="H71" i="2"/>
  <c r="J71" i="2" s="1"/>
  <c r="H72" i="2"/>
  <c r="J72" i="2" s="1"/>
  <c r="H73" i="2"/>
  <c r="J73" i="2" s="1"/>
  <c r="H74" i="2"/>
  <c r="J74" i="2" s="1"/>
  <c r="H75" i="2"/>
  <c r="J75" i="2" s="1"/>
  <c r="H76" i="2"/>
  <c r="J76" i="2" s="1"/>
  <c r="H77" i="2"/>
  <c r="J77" i="2" s="1"/>
  <c r="H78" i="2"/>
  <c r="J78" i="2" s="1"/>
  <c r="H79" i="2"/>
  <c r="J79" i="2" s="1"/>
  <c r="H80" i="2"/>
  <c r="J80" i="2" s="1"/>
  <c r="H81" i="2"/>
  <c r="J81" i="2" s="1"/>
  <c r="H82" i="2"/>
  <c r="J82" i="2" s="1"/>
  <c r="H83" i="2"/>
  <c r="J83" i="2" s="1"/>
  <c r="H84" i="2"/>
  <c r="J84" i="2" s="1"/>
  <c r="K54" i="2"/>
  <c r="H54" i="2"/>
  <c r="J54" i="2" s="1"/>
  <c r="H50" i="2"/>
  <c r="J50" i="2" s="1"/>
  <c r="K50" i="2" s="1"/>
  <c r="K32" i="2"/>
  <c r="H26" i="2"/>
  <c r="H32" i="2"/>
  <c r="J32" i="2" s="1"/>
  <c r="H38" i="2"/>
  <c r="H44" i="2"/>
  <c r="K90" i="2" l="1"/>
  <c r="K78" i="2"/>
  <c r="K62" i="2"/>
  <c r="J26" i="2"/>
  <c r="K26" i="2"/>
  <c r="J38" i="2"/>
  <c r="K38" i="2" s="1"/>
  <c r="K44" i="2"/>
  <c r="J44" i="2"/>
  <c r="E95" i="2" l="1"/>
  <c r="F88" i="2"/>
  <c r="H88" i="2" s="1"/>
  <c r="J88" i="2" l="1"/>
  <c r="E94" i="2"/>
</calcChain>
</file>

<file path=xl/sharedStrings.xml><?xml version="1.0" encoding="utf-8"?>
<sst xmlns="http://schemas.openxmlformats.org/spreadsheetml/2006/main" count="252" uniqueCount="147">
  <si>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</si>
  <si>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</si>
  <si>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</si>
  <si>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</si>
  <si>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</si>
  <si>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</si>
  <si>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</si>
  <si>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</si>
  <si>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</si>
  <si>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</si>
  <si>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</si>
  <si>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</si>
  <si>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</si>
  <si>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</si>
  <si>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</si>
  <si>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</si>
  <si>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</si>
  <si>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</si>
  <si>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19</t>
  </si>
  <si>
    <t>ROZDR-PGL</t>
  </si>
  <si>
    <t>Rozdrabnianie pozostałości drzewnych na całej powierzchni wraz z mieszaniem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</si>
  <si>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</si>
  <si>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</si>
  <si>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</si>
  <si>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</si>
  <si>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</si>
  <si>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</si>
  <si>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</si>
  <si>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28</t>
  </si>
  <si>
    <t>OPR-PSPAL</t>
  </si>
  <si>
    <t>Opryski chemiczne opryskiwaczem plecakowym z napędem spalinowym</t>
  </si>
  <si>
    <t xml:space="preserve"> 48</t>
  </si>
  <si>
    <t>WYK-PASR</t>
  </si>
  <si>
    <t>Zdarcie pokrywy pasami  prace ręczne</t>
  </si>
  <si>
    <t>KMTR</t>
  </si>
  <si>
    <t xml:space="preserve"> 66</t>
  </si>
  <si>
    <t>WYK-PASCZ</t>
  </si>
  <si>
    <t>Wyorywanie bruzd pługiem leśnym na powierzchni pow. 0,50 ha</t>
  </si>
  <si>
    <t xml:space="preserve"> 67</t>
  </si>
  <si>
    <t>WYK-PA5CZ</t>
  </si>
  <si>
    <t>Wyorywanie bruzd pługiem leśnym na pow. do 0,50 ha (np. gniazda)</t>
  </si>
  <si>
    <t xml:space="preserve"> 93</t>
  </si>
  <si>
    <t>SADZ-JAMK</t>
  </si>
  <si>
    <t>Sadzenie wielolatek w jamkę</t>
  </si>
  <si>
    <t>TSZT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</si>
  <si>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</si>
  <si>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</si>
  <si>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</si>
  <si>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</si>
  <si>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</si>
  <si>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</si>
  <si>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</si>
  <si>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</si>
  <si>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</si>
  <si>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</si>
  <si>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</si>
  <si>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</si>
  <si>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</si>
  <si>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</si>
  <si>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</si>
  <si>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</si>
  <si>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</si>
  <si>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</si>
  <si>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</si>
  <si>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</si>
  <si>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</si>
  <si>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</si>
  <si>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</si>
  <si>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</si>
  <si>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</si>
  <si>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</si>
  <si>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</si>
  <si>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</si>
  <si>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</si>
  <si>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</si>
  <si>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</si>
  <si>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</si>
  <si>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</si>
  <si>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</si>
  <si>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</si>
  <si>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</si>
  <si>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</si>
  <si>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</si>
  <si>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</si>
  <si>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</si>
  <si>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</si>
  <si>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</si>
  <si>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</si>
  <si>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</si>
  <si>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</si>
  <si>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</si>
  <si>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</si>
  <si>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</si>
  <si>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</si>
  <si>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</si>
  <si>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</si>
  <si>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</si>
  <si>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</si>
  <si>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</si>
  <si>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</si>
  <si>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</si>
  <si>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</si>
  <si>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</si>
  <si>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</si>
  <si>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</si>
  <si>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160</t>
  </si>
  <si>
    <t>KONTR-RYJ</t>
  </si>
  <si>
    <t>Kontrola i utrzymanie pułapek w sprawności, wybieranie i usuwanie ryjkowców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</si>
  <si>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</si>
  <si>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</si>
  <si>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</si>
  <si>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</si>
  <si>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</si>
  <si>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</si>
  <si>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11, 117, 157, 161, 163, 165, 167, 169, 171, 180, 182.01, 183, 209, 307, 336, 340, 343, 372</t>
  </si>
  <si>
    <t>GODZ RH8</t>
  </si>
  <si>
    <t>Prace godzinowe ręczne (8% VAT)</t>
  </si>
  <si>
    <t>174, 184, 222, 373, 418</t>
  </si>
  <si>
    <t>GODZ RH23</t>
  </si>
  <si>
    <t>Prace godzinowe ręczne (23% VAT)</t>
  </si>
  <si>
    <t>119, 173, 187, 308, 338, 341, 344</t>
  </si>
  <si>
    <t>GODZ RU8</t>
  </si>
  <si>
    <t>Prace godzinowe ręczne z urządzeniem (8% VAT)</t>
  </si>
  <si>
    <t>118, 13, 158, 164, 166, 168, 170, 172, 181, 182.02, 185, 210, 306, 337, 342, 370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</si>
  <si>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</si>
  <si>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</si>
  <si>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</si>
  <si>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</si>
  <si>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</si>
  <si>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</si>
  <si>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</si>
  <si>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</si>
  <si>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Dobrzejewice</t>
  </si>
  <si>
    <t xml:space="preserve">87-123 DOBRZEJEWICE; ZAWAŁY 101        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</si>
  <si>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</si>
  <si>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</si>
  <si>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</si>
  <si>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</si>
  <si>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</si>
  <si>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</si>
  <si>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</si>
  <si>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</si>
  <si>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</si>
  <si>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345</t>
  </si>
  <si>
    <t>GODZ MH23</t>
  </si>
  <si>
    <t>Prace godzinowe ciągnikowe (23% VAT)</t>
  </si>
  <si>
    <r>
      <t xml:space="preserve">Odpowiadając na ogłoszenie o przetargu nieograniczonym na „Wykonywanie usług z zakresu gospodarki leśnej na terenie Nadleśnictwa Dobrzejewice w roku 2022''  składamy niniejszym ofertę na pakiet </t>
    </r>
    <r>
      <rPr>
        <b/>
        <sz val="12"/>
        <color rgb="FF333333"/>
        <rFont val="Arial"/>
        <family val="2"/>
        <charset val="238"/>
      </rPr>
      <t>06</t>
    </r>
    <r>
      <rPr>
        <sz val="12"/>
        <color rgb="FF333333"/>
        <rFont val="Arial"/>
        <family val="2"/>
        <charset val="238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</si>
</sst>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right" vertical="center"/>
      <protection hidden="1"/>
    </xf>
    <xf numFmtId="9" fontId="1" fillId="2" borderId="1" xfId="2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0" xfId="0" applyNumberFormat="1" applyFont="1" applyFill="1" applyAlignment="1">
      <alignment vertical="top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49" fontId="7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right" vertical="center"/>
    </xf>
    <xf numFmtId="44" fontId="6" fillId="2" borderId="1" xfId="1" applyFont="1" applyFill="1" applyBorder="1" applyAlignment="1" applyProtection="1">
      <alignment horizontal="right" vertical="center"/>
      <protection hidden="1"/>
    </xf>
    <xf numFmtId="44" fontId="6" fillId="2" borderId="1" xfId="1" applyFont="1" applyFill="1" applyBorder="1" applyAlignment="1" applyProtection="1">
      <alignment horizontal="right"/>
      <protection hidden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0"/>
  <sheetViews>
    <sheetView tabSelected="1" topLeftCell="A86" zoomScaleNormal="100" workbookViewId="0">
      <selection activeCell="P89" sqref="P89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8.600000000000001" customHeight="1" x14ac:dyDescent="0.2">
      <c r="H2" s="23" t="s">
        <v>141</v>
      </c>
      <c r="I2" s="23"/>
      <c r="J2" s="23"/>
      <c r="K2" s="23"/>
      <c r="L2" s="23"/>
    </row>
    <row r="3" spans="2:12" s="1" customFormat="1" ht="37.9" customHeight="1" x14ac:dyDescent="0.2">
      <c r="B3" s="25"/>
      <c r="C3" s="25"/>
      <c r="D3" s="25"/>
    </row>
    <row r="4" spans="2:12" s="1" customFormat="1" ht="36" customHeight="1" x14ac:dyDescent="0.2">
      <c r="B4" s="26"/>
      <c r="C4" s="26"/>
      <c r="D4" s="26"/>
    </row>
    <row r="5" spans="2:12" s="1" customFormat="1" ht="18.600000000000001" customHeight="1" x14ac:dyDescent="0.2">
      <c r="B5" s="28"/>
      <c r="C5" s="28"/>
      <c r="D5" s="28"/>
      <c r="F5" s="22" t="s">
        <v>128</v>
      </c>
      <c r="G5" s="22"/>
      <c r="H5" s="22"/>
      <c r="I5" s="22"/>
      <c r="J5" s="22"/>
      <c r="K5" s="22"/>
    </row>
    <row r="6" spans="2:12" s="1" customFormat="1" ht="18.600000000000001" customHeight="1" x14ac:dyDescent="0.2">
      <c r="B6" s="29"/>
      <c r="C6" s="29"/>
      <c r="D6" s="29"/>
      <c r="F6" s="22"/>
      <c r="G6" s="22"/>
      <c r="H6" s="22"/>
      <c r="I6" s="22"/>
      <c r="J6" s="22"/>
      <c r="K6" s="22"/>
    </row>
    <row r="7" spans="2:12" s="1" customFormat="1" ht="18.600000000000001" customHeight="1" x14ac:dyDescent="0.2">
      <c r="B7" s="27" t="s">
        <v>129</v>
      </c>
      <c r="C7" s="27"/>
      <c r="D7" s="27"/>
      <c r="F7" s="22"/>
      <c r="G7" s="22"/>
      <c r="H7" s="22"/>
      <c r="I7" s="22"/>
      <c r="J7" s="22"/>
      <c r="K7" s="22"/>
    </row>
    <row r="8" spans="2:12" s="1" customFormat="1" ht="18.600000000000001" customHeight="1" x14ac:dyDescent="0.2">
      <c r="B8" s="15"/>
      <c r="C8" s="15"/>
    </row>
    <row r="9" spans="2:12" s="1" customFormat="1" ht="48.4" customHeight="1" x14ac:dyDescent="0.2"/>
    <row r="10" spans="2:12" s="1" customFormat="1" ht="24" customHeight="1" x14ac:dyDescent="0.2">
      <c r="B10" s="30" t="s">
        <v>142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2:12" s="1" customFormat="1" ht="57.6" customHeight="1" x14ac:dyDescent="0.2"/>
    <row r="12" spans="2:12" s="1" customFormat="1" ht="20.65" customHeight="1" x14ac:dyDescent="0.2">
      <c r="B12" s="11" t="s">
        <v>130</v>
      </c>
    </row>
    <row r="13" spans="2:12" s="1" customFormat="1" ht="3.2" customHeight="1" x14ac:dyDescent="0.2"/>
    <row r="14" spans="2:12" s="1" customFormat="1" ht="20.65" customHeight="1" x14ac:dyDescent="0.2">
      <c r="B14" s="11" t="s">
        <v>131</v>
      </c>
    </row>
    <row r="15" spans="2:12" s="1" customFormat="1" ht="3.75" customHeight="1" x14ac:dyDescent="0.2"/>
    <row r="16" spans="2:12" s="1" customFormat="1" ht="20.65" customHeight="1" x14ac:dyDescent="0.2">
      <c r="B16" s="11" t="s">
        <v>132</v>
      </c>
    </row>
    <row r="17" spans="2:11" s="1" customFormat="1" ht="2.65" customHeight="1" x14ac:dyDescent="0.2"/>
    <row r="18" spans="2:11" s="1" customFormat="1" ht="20.65" customHeight="1" x14ac:dyDescent="0.2">
      <c r="B18" s="11" t="s">
        <v>133</v>
      </c>
    </row>
    <row r="19" spans="2:11" s="1" customFormat="1" ht="59.65" customHeight="1" x14ac:dyDescent="0.2"/>
    <row r="20" spans="2:11" s="1" customFormat="1" ht="50.1" customHeight="1" x14ac:dyDescent="0.2">
      <c r="B20" s="31" t="s">
        <v>146</v>
      </c>
      <c r="C20" s="31"/>
      <c r="D20" s="31"/>
      <c r="E20" s="31"/>
      <c r="F20" s="31"/>
      <c r="G20" s="31"/>
      <c r="H20" s="31"/>
      <c r="I20" s="31"/>
      <c r="J20" s="31"/>
    </row>
    <row r="21" spans="2:11" s="1" customFormat="1" ht="15.6" customHeight="1" x14ac:dyDescent="0.2"/>
    <row r="22" spans="2:11" s="1" customFormat="1" ht="3.2" customHeight="1" x14ac:dyDescent="0.2"/>
    <row r="23" spans="2:11" s="1" customFormat="1" ht="31.15" customHeight="1" x14ac:dyDescent="0.2">
      <c r="B23" s="24" t="s">
        <v>134</v>
      </c>
      <c r="C23" s="24"/>
      <c r="D23" s="24"/>
    </row>
    <row r="24" spans="2:11" s="1" customFormat="1" ht="10.15" customHeight="1" x14ac:dyDescent="0.2"/>
    <row r="25" spans="2:11" s="1" customFormat="1" ht="56.25" x14ac:dyDescent="0.2">
      <c r="B25" s="2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  <c r="H25" s="2" t="s">
        <v>6</v>
      </c>
      <c r="I25" s="3" t="s">
        <v>7</v>
      </c>
      <c r="J25" s="3" t="s">
        <v>8</v>
      </c>
      <c r="K25" s="2" t="s">
        <v>9</v>
      </c>
    </row>
    <row r="26" spans="2:11" s="1" customFormat="1" ht="24" x14ac:dyDescent="0.2">
      <c r="B26" s="4" t="s">
        <v>10</v>
      </c>
      <c r="C26" s="4" t="s">
        <v>11</v>
      </c>
      <c r="D26" s="5" t="s">
        <v>12</v>
      </c>
      <c r="E26" s="4" t="s">
        <v>13</v>
      </c>
      <c r="F26" s="6">
        <v>766</v>
      </c>
      <c r="G26" s="16"/>
      <c r="H26" s="12">
        <f>F26*G26</f>
        <v>0</v>
      </c>
      <c r="I26" s="13">
        <v>0.08</v>
      </c>
      <c r="J26" s="12">
        <f>I26*H26</f>
        <v>0</v>
      </c>
      <c r="K26" s="14" t="str">
        <f>IF(G26=0,"Wprowadź stawkę",H26+J26)</f>
        <v>Wprowadź stawkę</v>
      </c>
    </row>
    <row r="27" spans="2:11" s="1" customFormat="1" ht="1.1499999999999999" customHeight="1" x14ac:dyDescent="0.2"/>
    <row r="28" spans="2:11" s="1" customFormat="1" ht="3.2" customHeight="1" x14ac:dyDescent="0.2"/>
    <row r="29" spans="2:11" s="1" customFormat="1" ht="20.65" customHeight="1" x14ac:dyDescent="0.2">
      <c r="B29" s="24" t="s">
        <v>135</v>
      </c>
      <c r="C29" s="24"/>
      <c r="D29" s="24"/>
    </row>
    <row r="30" spans="2:11" s="1" customFormat="1" ht="10.15" customHeight="1" x14ac:dyDescent="0.2"/>
    <row r="31" spans="2:11" s="1" customFormat="1" ht="56.25" x14ac:dyDescent="0.2">
      <c r="B31" s="2" t="s">
        <v>0</v>
      </c>
      <c r="C31" s="3" t="s">
        <v>1</v>
      </c>
      <c r="D31" s="3" t="s">
        <v>2</v>
      </c>
      <c r="E31" s="3" t="s">
        <v>3</v>
      </c>
      <c r="F31" s="3" t="s">
        <v>4</v>
      </c>
      <c r="G31" s="3" t="s">
        <v>5</v>
      </c>
      <c r="H31" s="2" t="s">
        <v>6</v>
      </c>
      <c r="I31" s="3" t="s">
        <v>7</v>
      </c>
      <c r="J31" s="3" t="s">
        <v>8</v>
      </c>
      <c r="K31" s="2" t="s">
        <v>9</v>
      </c>
    </row>
    <row r="32" spans="2:11" s="1" customFormat="1" ht="24" x14ac:dyDescent="0.2">
      <c r="B32" s="4" t="s">
        <v>10</v>
      </c>
      <c r="C32" s="4" t="s">
        <v>11</v>
      </c>
      <c r="D32" s="5" t="s">
        <v>12</v>
      </c>
      <c r="E32" s="4" t="s">
        <v>13</v>
      </c>
      <c r="F32" s="6">
        <v>2495</v>
      </c>
      <c r="G32" s="16"/>
      <c r="H32" s="12">
        <f>F32*G32</f>
        <v>0</v>
      </c>
      <c r="I32" s="13">
        <v>0.08</v>
      </c>
      <c r="J32" s="12">
        <f>I32*H32</f>
        <v>0</v>
      </c>
      <c r="K32" s="14" t="str">
        <f>IF(G32=0,"Wprowadź stawkę",H32+J32)</f>
        <v>Wprowadź stawkę</v>
      </c>
    </row>
    <row r="33" spans="2:11" s="1" customFormat="1" ht="1.1499999999999999" customHeight="1" x14ac:dyDescent="0.2"/>
    <row r="34" spans="2:11" s="1" customFormat="1" ht="3.2" customHeight="1" x14ac:dyDescent="0.2"/>
    <row r="35" spans="2:11" s="1" customFormat="1" ht="20.65" customHeight="1" x14ac:dyDescent="0.2">
      <c r="B35" s="24" t="s">
        <v>136</v>
      </c>
      <c r="C35" s="24"/>
      <c r="D35" s="24"/>
    </row>
    <row r="36" spans="2:11" s="1" customFormat="1" ht="10.15" customHeight="1" x14ac:dyDescent="0.2"/>
    <row r="37" spans="2:11" s="1" customFormat="1" ht="56.25" x14ac:dyDescent="0.2">
      <c r="B37" s="2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2" t="s">
        <v>6</v>
      </c>
      <c r="I37" s="3" t="s">
        <v>7</v>
      </c>
      <c r="J37" s="3" t="s">
        <v>8</v>
      </c>
      <c r="K37" s="2" t="s">
        <v>9</v>
      </c>
    </row>
    <row r="38" spans="2:11" s="1" customFormat="1" ht="24" x14ac:dyDescent="0.2">
      <c r="B38" s="4" t="s">
        <v>10</v>
      </c>
      <c r="C38" s="4" t="s">
        <v>11</v>
      </c>
      <c r="D38" s="5" t="s">
        <v>12</v>
      </c>
      <c r="E38" s="4" t="s">
        <v>13</v>
      </c>
      <c r="F38" s="6">
        <v>2897</v>
      </c>
      <c r="G38" s="16"/>
      <c r="H38" s="12">
        <f>F38*G38</f>
        <v>0</v>
      </c>
      <c r="I38" s="13">
        <v>0.08</v>
      </c>
      <c r="J38" s="12">
        <f>I38*H38</f>
        <v>0</v>
      </c>
      <c r="K38" s="14" t="str">
        <f>IF(G38=0,"Wprowadź stawkę",H38+J38)</f>
        <v>Wprowadź stawkę</v>
      </c>
    </row>
    <row r="39" spans="2:11" s="1" customFormat="1" ht="1.1499999999999999" customHeight="1" x14ac:dyDescent="0.2"/>
    <row r="40" spans="2:11" s="1" customFormat="1" ht="3.2" customHeight="1" x14ac:dyDescent="0.2"/>
    <row r="41" spans="2:11" s="1" customFormat="1" ht="20.65" customHeight="1" x14ac:dyDescent="0.2">
      <c r="B41" s="24" t="s">
        <v>137</v>
      </c>
      <c r="C41" s="24"/>
      <c r="D41" s="24"/>
    </row>
    <row r="42" spans="2:11" s="1" customFormat="1" ht="10.15" customHeight="1" x14ac:dyDescent="0.2"/>
    <row r="43" spans="2:11" s="1" customFormat="1" ht="56.25" x14ac:dyDescent="0.2">
      <c r="B43" s="2" t="s">
        <v>0</v>
      </c>
      <c r="C43" s="3" t="s">
        <v>1</v>
      </c>
      <c r="D43" s="3" t="s">
        <v>2</v>
      </c>
      <c r="E43" s="3" t="s">
        <v>3</v>
      </c>
      <c r="F43" s="3" t="s">
        <v>4</v>
      </c>
      <c r="G43" s="3" t="s">
        <v>5</v>
      </c>
      <c r="H43" s="2" t="s">
        <v>6</v>
      </c>
      <c r="I43" s="3" t="s">
        <v>7</v>
      </c>
      <c r="J43" s="3" t="s">
        <v>8</v>
      </c>
      <c r="K43" s="2" t="s">
        <v>9</v>
      </c>
    </row>
    <row r="44" spans="2:11" s="1" customFormat="1" ht="24" x14ac:dyDescent="0.2">
      <c r="B44" s="4" t="s">
        <v>10</v>
      </c>
      <c r="C44" s="4" t="s">
        <v>11</v>
      </c>
      <c r="D44" s="5" t="s">
        <v>12</v>
      </c>
      <c r="E44" s="4" t="s">
        <v>13</v>
      </c>
      <c r="F44" s="6">
        <v>470</v>
      </c>
      <c r="G44" s="16"/>
      <c r="H44" s="12">
        <f>F44*G44</f>
        <v>0</v>
      </c>
      <c r="I44" s="13">
        <v>0.08</v>
      </c>
      <c r="J44" s="12">
        <f>I44*H44</f>
        <v>0</v>
      </c>
      <c r="K44" s="14" t="str">
        <f>IF(G44=0,"Wprowadź stawkę",H44+J44)</f>
        <v>Wprowadź stawkę</v>
      </c>
    </row>
    <row r="45" spans="2:11" s="1" customFormat="1" ht="1.1499999999999999" customHeight="1" x14ac:dyDescent="0.2"/>
    <row r="46" spans="2:11" s="1" customFormat="1" ht="3.2" customHeight="1" x14ac:dyDescent="0.2"/>
    <row r="47" spans="2:11" s="1" customFormat="1" ht="20.65" customHeight="1" x14ac:dyDescent="0.2">
      <c r="B47" s="24" t="s">
        <v>138</v>
      </c>
      <c r="C47" s="24"/>
      <c r="D47" s="24"/>
    </row>
    <row r="48" spans="2:11" s="1" customFormat="1" ht="10.15" customHeight="1" x14ac:dyDescent="0.2"/>
    <row r="49" spans="2:11" s="1" customFormat="1" ht="56.25" x14ac:dyDescent="0.2">
      <c r="B49" s="2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2" t="s">
        <v>6</v>
      </c>
      <c r="I49" s="3" t="s">
        <v>7</v>
      </c>
      <c r="J49" s="3" t="s">
        <v>8</v>
      </c>
      <c r="K49" s="2" t="s">
        <v>9</v>
      </c>
    </row>
    <row r="50" spans="2:11" s="1" customFormat="1" ht="24" x14ac:dyDescent="0.2">
      <c r="B50" s="4" t="s">
        <v>10</v>
      </c>
      <c r="C50" s="4" t="s">
        <v>11</v>
      </c>
      <c r="D50" s="5" t="s">
        <v>12</v>
      </c>
      <c r="E50" s="4" t="s">
        <v>13</v>
      </c>
      <c r="F50" s="6">
        <v>937</v>
      </c>
      <c r="G50" s="16"/>
      <c r="H50" s="12">
        <f>F50*G50</f>
        <v>0</v>
      </c>
      <c r="I50" s="13">
        <v>0.08</v>
      </c>
      <c r="J50" s="12">
        <f>I50*H50</f>
        <v>0</v>
      </c>
      <c r="K50" s="14" t="str">
        <f>IF(G50=0,"Wprowadź stawkę",H50+J50)</f>
        <v>Wprowadź stawkę</v>
      </c>
    </row>
    <row r="51" spans="2:11" s="1" customFormat="1" ht="1.1499999999999999" customHeight="1" x14ac:dyDescent="0.2"/>
    <row r="52" spans="2:11" s="1" customFormat="1" ht="13.35" customHeight="1" x14ac:dyDescent="0.2"/>
    <row r="53" spans="2:11" s="1" customFormat="1" ht="56.25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24" x14ac:dyDescent="0.2">
      <c r="B54" s="4" t="s">
        <v>14</v>
      </c>
      <c r="C54" s="4" t="s">
        <v>15</v>
      </c>
      <c r="D54" s="5" t="s">
        <v>16</v>
      </c>
      <c r="E54" s="4" t="s">
        <v>17</v>
      </c>
      <c r="F54" s="6">
        <v>124</v>
      </c>
      <c r="G54" s="16"/>
      <c r="H54" s="12">
        <f>F54*G54</f>
        <v>0</v>
      </c>
      <c r="I54" s="13">
        <v>0.08</v>
      </c>
      <c r="J54" s="12">
        <f>I54*H54</f>
        <v>0</v>
      </c>
      <c r="K54" s="14" t="str">
        <f>IF(G54=0,"Wprowadź stawkę",H54+J54)</f>
        <v>Wprowadź stawkę</v>
      </c>
    </row>
    <row r="55" spans="2:11" s="1" customFormat="1" ht="24" x14ac:dyDescent="0.2">
      <c r="B55" s="4" t="s">
        <v>18</v>
      </c>
      <c r="C55" s="4" t="s">
        <v>19</v>
      </c>
      <c r="D55" s="5" t="s">
        <v>20</v>
      </c>
      <c r="E55" s="4" t="s">
        <v>21</v>
      </c>
      <c r="F55" s="6">
        <v>17.809999999999999</v>
      </c>
      <c r="G55" s="16"/>
      <c r="H55" s="12">
        <f t="shared" ref="H55:H84" si="0">F55*G55</f>
        <v>0</v>
      </c>
      <c r="I55" s="13">
        <v>0.08</v>
      </c>
      <c r="J55" s="12">
        <f t="shared" ref="J55:J84" si="1">I55*H55</f>
        <v>0</v>
      </c>
      <c r="K55" s="14" t="str">
        <f t="shared" ref="K55:K84" si="2">IF(G55=0,"Wprowadź stawkę",H55+J55)</f>
        <v>Wprowadź stawkę</v>
      </c>
    </row>
    <row r="56" spans="2:11" s="1" customFormat="1" ht="24" x14ac:dyDescent="0.2">
      <c r="B56" s="4" t="s">
        <v>22</v>
      </c>
      <c r="C56" s="4" t="s">
        <v>23</v>
      </c>
      <c r="D56" s="5" t="s">
        <v>24</v>
      </c>
      <c r="E56" s="4" t="s">
        <v>21</v>
      </c>
      <c r="F56" s="6">
        <v>20.72</v>
      </c>
      <c r="G56" s="16"/>
      <c r="H56" s="12">
        <f t="shared" si="0"/>
        <v>0</v>
      </c>
      <c r="I56" s="13">
        <v>0.08</v>
      </c>
      <c r="J56" s="12">
        <f t="shared" si="1"/>
        <v>0</v>
      </c>
      <c r="K56" s="14" t="str">
        <f t="shared" si="2"/>
        <v>Wprowadź stawkę</v>
      </c>
    </row>
    <row r="57" spans="2:11" s="1" customFormat="1" ht="24" x14ac:dyDescent="0.2">
      <c r="B57" s="4" t="s">
        <v>25</v>
      </c>
      <c r="C57" s="4" t="s">
        <v>26</v>
      </c>
      <c r="D57" s="5" t="s">
        <v>27</v>
      </c>
      <c r="E57" s="4" t="s">
        <v>21</v>
      </c>
      <c r="F57" s="6">
        <v>23.12</v>
      </c>
      <c r="G57" s="16"/>
      <c r="H57" s="12">
        <f t="shared" si="0"/>
        <v>0</v>
      </c>
      <c r="I57" s="13">
        <v>0.08</v>
      </c>
      <c r="J57" s="12">
        <f t="shared" si="1"/>
        <v>0</v>
      </c>
      <c r="K57" s="14" t="str">
        <f t="shared" si="2"/>
        <v>Wprowadź stawkę</v>
      </c>
    </row>
    <row r="58" spans="2:11" s="1" customFormat="1" ht="24" x14ac:dyDescent="0.2">
      <c r="B58" s="4" t="s">
        <v>28</v>
      </c>
      <c r="C58" s="4" t="s">
        <v>29</v>
      </c>
      <c r="D58" s="5" t="s">
        <v>30</v>
      </c>
      <c r="E58" s="4" t="s">
        <v>21</v>
      </c>
      <c r="F58" s="6">
        <v>0.81</v>
      </c>
      <c r="G58" s="16"/>
      <c r="H58" s="12">
        <f t="shared" si="0"/>
        <v>0</v>
      </c>
      <c r="I58" s="13">
        <v>0.08</v>
      </c>
      <c r="J58" s="12">
        <f t="shared" si="1"/>
        <v>0</v>
      </c>
      <c r="K58" s="14" t="str">
        <f t="shared" si="2"/>
        <v>Wprowadź stawkę</v>
      </c>
    </row>
    <row r="59" spans="2:11" s="1" customFormat="1" ht="24" x14ac:dyDescent="0.2">
      <c r="B59" s="4" t="s">
        <v>31</v>
      </c>
      <c r="C59" s="4" t="s">
        <v>32</v>
      </c>
      <c r="D59" s="5" t="s">
        <v>33</v>
      </c>
      <c r="E59" s="4" t="s">
        <v>34</v>
      </c>
      <c r="F59" s="6">
        <v>10.17</v>
      </c>
      <c r="G59" s="16"/>
      <c r="H59" s="12">
        <f t="shared" si="0"/>
        <v>0</v>
      </c>
      <c r="I59" s="13">
        <v>0.08</v>
      </c>
      <c r="J59" s="12">
        <f t="shared" si="1"/>
        <v>0</v>
      </c>
      <c r="K59" s="14" t="str">
        <f t="shared" si="2"/>
        <v>Wprowadź stawkę</v>
      </c>
    </row>
    <row r="60" spans="2:11" s="1" customFormat="1" ht="24" x14ac:dyDescent="0.2">
      <c r="B60" s="4" t="s">
        <v>35</v>
      </c>
      <c r="C60" s="4" t="s">
        <v>36</v>
      </c>
      <c r="D60" s="5" t="s">
        <v>37</v>
      </c>
      <c r="E60" s="4" t="s">
        <v>34</v>
      </c>
      <c r="F60" s="6">
        <v>129.84</v>
      </c>
      <c r="G60" s="16"/>
      <c r="H60" s="12">
        <f t="shared" si="0"/>
        <v>0</v>
      </c>
      <c r="I60" s="13">
        <v>0.08</v>
      </c>
      <c r="J60" s="12">
        <f t="shared" si="1"/>
        <v>0</v>
      </c>
      <c r="K60" s="14" t="str">
        <f t="shared" si="2"/>
        <v>Wprowadź stawkę</v>
      </c>
    </row>
    <row r="61" spans="2:11" s="1" customFormat="1" ht="24" x14ac:dyDescent="0.2">
      <c r="B61" s="4" t="s">
        <v>38</v>
      </c>
      <c r="C61" s="4" t="s">
        <v>39</v>
      </c>
      <c r="D61" s="5" t="s">
        <v>40</v>
      </c>
      <c r="E61" s="4" t="s">
        <v>34</v>
      </c>
      <c r="F61" s="6">
        <v>53.21</v>
      </c>
      <c r="G61" s="16"/>
      <c r="H61" s="12">
        <f t="shared" si="0"/>
        <v>0</v>
      </c>
      <c r="I61" s="13">
        <v>0.08</v>
      </c>
      <c r="J61" s="12">
        <f t="shared" si="1"/>
        <v>0</v>
      </c>
      <c r="K61" s="14" t="str">
        <f t="shared" si="2"/>
        <v>Wprowadź stawkę</v>
      </c>
    </row>
    <row r="62" spans="2:11" s="1" customFormat="1" ht="24" x14ac:dyDescent="0.2">
      <c r="B62" s="4" t="s">
        <v>41</v>
      </c>
      <c r="C62" s="4" t="s">
        <v>42</v>
      </c>
      <c r="D62" s="5" t="s">
        <v>43</v>
      </c>
      <c r="E62" s="4" t="s">
        <v>44</v>
      </c>
      <c r="F62" s="6">
        <v>4.78</v>
      </c>
      <c r="G62" s="16"/>
      <c r="H62" s="12">
        <f t="shared" si="0"/>
        <v>0</v>
      </c>
      <c r="I62" s="13">
        <v>0.08</v>
      </c>
      <c r="J62" s="12">
        <f t="shared" si="1"/>
        <v>0</v>
      </c>
      <c r="K62" s="14" t="str">
        <f t="shared" si="2"/>
        <v>Wprowadź stawkę</v>
      </c>
    </row>
    <row r="63" spans="2:11" s="1" customFormat="1" ht="24" x14ac:dyDescent="0.2">
      <c r="B63" s="4" t="s">
        <v>45</v>
      </c>
      <c r="C63" s="4" t="s">
        <v>46</v>
      </c>
      <c r="D63" s="5" t="s">
        <v>47</v>
      </c>
      <c r="E63" s="4" t="s">
        <v>44</v>
      </c>
      <c r="F63" s="6">
        <v>225</v>
      </c>
      <c r="G63" s="16"/>
      <c r="H63" s="12">
        <f t="shared" si="0"/>
        <v>0</v>
      </c>
      <c r="I63" s="13">
        <v>0.08</v>
      </c>
      <c r="J63" s="12">
        <f t="shared" si="1"/>
        <v>0</v>
      </c>
      <c r="K63" s="14" t="str">
        <f t="shared" si="2"/>
        <v>Wprowadź stawkę</v>
      </c>
    </row>
    <row r="64" spans="2:11" s="1" customFormat="1" ht="24" x14ac:dyDescent="0.2">
      <c r="B64" s="4" t="s">
        <v>48</v>
      </c>
      <c r="C64" s="4" t="s">
        <v>49</v>
      </c>
      <c r="D64" s="5" t="s">
        <v>50</v>
      </c>
      <c r="E64" s="4" t="s">
        <v>44</v>
      </c>
      <c r="F64" s="6">
        <v>26.07</v>
      </c>
      <c r="G64" s="16"/>
      <c r="H64" s="12">
        <f t="shared" si="0"/>
        <v>0</v>
      </c>
      <c r="I64" s="13">
        <v>0.08</v>
      </c>
      <c r="J64" s="12">
        <f t="shared" si="1"/>
        <v>0</v>
      </c>
      <c r="K64" s="14" t="str">
        <f t="shared" si="2"/>
        <v>Wprowadź stawkę</v>
      </c>
    </row>
    <row r="65" spans="2:11" s="1" customFormat="1" ht="24" x14ac:dyDescent="0.2">
      <c r="B65" s="4" t="s">
        <v>51</v>
      </c>
      <c r="C65" s="4" t="s">
        <v>52</v>
      </c>
      <c r="D65" s="5" t="s">
        <v>53</v>
      </c>
      <c r="E65" s="4" t="s">
        <v>44</v>
      </c>
      <c r="F65" s="6">
        <v>255.85</v>
      </c>
      <c r="G65" s="16"/>
      <c r="H65" s="12">
        <f t="shared" si="0"/>
        <v>0</v>
      </c>
      <c r="I65" s="13">
        <v>0.08</v>
      </c>
      <c r="J65" s="12">
        <f t="shared" si="1"/>
        <v>0</v>
      </c>
      <c r="K65" s="14" t="str">
        <f t="shared" si="2"/>
        <v>Wprowadź stawkę</v>
      </c>
    </row>
    <row r="66" spans="2:11" s="1" customFormat="1" ht="24" x14ac:dyDescent="0.2">
      <c r="B66" s="4" t="s">
        <v>54</v>
      </c>
      <c r="C66" s="4" t="s">
        <v>55</v>
      </c>
      <c r="D66" s="5" t="s">
        <v>56</v>
      </c>
      <c r="E66" s="4" t="s">
        <v>21</v>
      </c>
      <c r="F66" s="6">
        <v>56.06</v>
      </c>
      <c r="G66" s="16"/>
      <c r="H66" s="12">
        <f t="shared" si="0"/>
        <v>0</v>
      </c>
      <c r="I66" s="13">
        <v>0.08</v>
      </c>
      <c r="J66" s="12">
        <f t="shared" si="1"/>
        <v>0</v>
      </c>
      <c r="K66" s="14" t="str">
        <f t="shared" si="2"/>
        <v>Wprowadź stawkę</v>
      </c>
    </row>
    <row r="67" spans="2:11" s="1" customFormat="1" ht="24" x14ac:dyDescent="0.2">
      <c r="B67" s="4" t="s">
        <v>57</v>
      </c>
      <c r="C67" s="4" t="s">
        <v>58</v>
      </c>
      <c r="D67" s="5" t="s">
        <v>59</v>
      </c>
      <c r="E67" s="4" t="s">
        <v>21</v>
      </c>
      <c r="F67" s="6">
        <v>56.78</v>
      </c>
      <c r="G67" s="16"/>
      <c r="H67" s="12">
        <f t="shared" si="0"/>
        <v>0</v>
      </c>
      <c r="I67" s="13">
        <v>0.08</v>
      </c>
      <c r="J67" s="12">
        <f t="shared" si="1"/>
        <v>0</v>
      </c>
      <c r="K67" s="14" t="str">
        <f t="shared" si="2"/>
        <v>Wprowadź stawkę</v>
      </c>
    </row>
    <row r="68" spans="2:11" s="1" customFormat="1" ht="24" x14ac:dyDescent="0.2">
      <c r="B68" s="4" t="s">
        <v>60</v>
      </c>
      <c r="C68" s="4" t="s">
        <v>61</v>
      </c>
      <c r="D68" s="5" t="s">
        <v>62</v>
      </c>
      <c r="E68" s="4" t="s">
        <v>21</v>
      </c>
      <c r="F68" s="6">
        <v>37.299999999999997</v>
      </c>
      <c r="G68" s="16"/>
      <c r="H68" s="12">
        <f t="shared" si="0"/>
        <v>0</v>
      </c>
      <c r="I68" s="13">
        <v>0.08</v>
      </c>
      <c r="J68" s="12">
        <f t="shared" si="1"/>
        <v>0</v>
      </c>
      <c r="K68" s="14" t="str">
        <f t="shared" si="2"/>
        <v>Wprowadź stawkę</v>
      </c>
    </row>
    <row r="69" spans="2:11" s="1" customFormat="1" ht="19.7" customHeight="1" x14ac:dyDescent="0.2">
      <c r="B69" s="4" t="s">
        <v>63</v>
      </c>
      <c r="C69" s="4" t="s">
        <v>64</v>
      </c>
      <c r="D69" s="5" t="s">
        <v>65</v>
      </c>
      <c r="E69" s="4" t="s">
        <v>21</v>
      </c>
      <c r="F69" s="6">
        <v>42.36</v>
      </c>
      <c r="G69" s="16"/>
      <c r="H69" s="12">
        <f t="shared" si="0"/>
        <v>0</v>
      </c>
      <c r="I69" s="13">
        <v>0.08</v>
      </c>
      <c r="J69" s="12">
        <f t="shared" si="1"/>
        <v>0</v>
      </c>
      <c r="K69" s="14" t="str">
        <f t="shared" si="2"/>
        <v>Wprowadź stawkę</v>
      </c>
    </row>
    <row r="70" spans="2:11" s="1" customFormat="1" ht="24" x14ac:dyDescent="0.2">
      <c r="B70" s="4" t="s">
        <v>66</v>
      </c>
      <c r="C70" s="4" t="s">
        <v>67</v>
      </c>
      <c r="D70" s="5" t="s">
        <v>68</v>
      </c>
      <c r="E70" s="4" t="s">
        <v>69</v>
      </c>
      <c r="F70" s="6">
        <v>60</v>
      </c>
      <c r="G70" s="16"/>
      <c r="H70" s="12">
        <f t="shared" si="0"/>
        <v>0</v>
      </c>
      <c r="I70" s="13">
        <v>0.08</v>
      </c>
      <c r="J70" s="12">
        <f t="shared" si="1"/>
        <v>0</v>
      </c>
      <c r="K70" s="14" t="str">
        <f t="shared" si="2"/>
        <v>Wprowadź stawkę</v>
      </c>
    </row>
    <row r="71" spans="2:11" s="1" customFormat="1" ht="24" x14ac:dyDescent="0.2">
      <c r="B71" s="4" t="s">
        <v>70</v>
      </c>
      <c r="C71" s="4" t="s">
        <v>71</v>
      </c>
      <c r="D71" s="5" t="s">
        <v>72</v>
      </c>
      <c r="E71" s="4" t="s">
        <v>69</v>
      </c>
      <c r="F71" s="6">
        <v>66</v>
      </c>
      <c r="G71" s="16"/>
      <c r="H71" s="12">
        <f t="shared" si="0"/>
        <v>0</v>
      </c>
      <c r="I71" s="13">
        <v>0.08</v>
      </c>
      <c r="J71" s="12">
        <f t="shared" si="1"/>
        <v>0</v>
      </c>
      <c r="K71" s="14" t="str">
        <f t="shared" si="2"/>
        <v>Wprowadź stawkę</v>
      </c>
    </row>
    <row r="72" spans="2:11" s="1" customFormat="1" ht="24" x14ac:dyDescent="0.2">
      <c r="B72" s="4" t="s">
        <v>73</v>
      </c>
      <c r="C72" s="4" t="s">
        <v>74</v>
      </c>
      <c r="D72" s="5" t="s">
        <v>75</v>
      </c>
      <c r="E72" s="4" t="s">
        <v>69</v>
      </c>
      <c r="F72" s="6">
        <v>16</v>
      </c>
      <c r="G72" s="16"/>
      <c r="H72" s="12">
        <f t="shared" si="0"/>
        <v>0</v>
      </c>
      <c r="I72" s="13">
        <v>0.08</v>
      </c>
      <c r="J72" s="12">
        <f t="shared" si="1"/>
        <v>0</v>
      </c>
      <c r="K72" s="14" t="str">
        <f t="shared" si="2"/>
        <v>Wprowadź stawkę</v>
      </c>
    </row>
    <row r="73" spans="2:11" s="1" customFormat="1" ht="24" x14ac:dyDescent="0.2">
      <c r="B73" s="4" t="s">
        <v>76</v>
      </c>
      <c r="C73" s="4" t="s">
        <v>77</v>
      </c>
      <c r="D73" s="5" t="s">
        <v>78</v>
      </c>
      <c r="E73" s="4" t="s">
        <v>79</v>
      </c>
      <c r="F73" s="6">
        <v>12.95</v>
      </c>
      <c r="G73" s="16"/>
      <c r="H73" s="12">
        <f t="shared" si="0"/>
        <v>0</v>
      </c>
      <c r="I73" s="13">
        <v>0.23</v>
      </c>
      <c r="J73" s="12">
        <f t="shared" si="1"/>
        <v>0</v>
      </c>
      <c r="K73" s="14" t="str">
        <f t="shared" si="2"/>
        <v>Wprowadź stawkę</v>
      </c>
    </row>
    <row r="74" spans="2:11" s="1" customFormat="1" ht="24" x14ac:dyDescent="0.2">
      <c r="B74" s="4" t="s">
        <v>80</v>
      </c>
      <c r="C74" s="4" t="s">
        <v>81</v>
      </c>
      <c r="D74" s="5" t="s">
        <v>82</v>
      </c>
      <c r="E74" s="4" t="s">
        <v>79</v>
      </c>
      <c r="F74" s="6">
        <v>85</v>
      </c>
      <c r="G74" s="16"/>
      <c r="H74" s="12">
        <f t="shared" si="0"/>
        <v>0</v>
      </c>
      <c r="I74" s="13">
        <v>0.23</v>
      </c>
      <c r="J74" s="12">
        <f t="shared" si="1"/>
        <v>0</v>
      </c>
      <c r="K74" s="14" t="str">
        <f t="shared" si="2"/>
        <v>Wprowadź stawkę</v>
      </c>
    </row>
    <row r="75" spans="2:11" s="1" customFormat="1" ht="24" x14ac:dyDescent="0.2">
      <c r="B75" s="4" t="s">
        <v>83</v>
      </c>
      <c r="C75" s="4" t="s">
        <v>84</v>
      </c>
      <c r="D75" s="5" t="s">
        <v>85</v>
      </c>
      <c r="E75" s="4" t="s">
        <v>69</v>
      </c>
      <c r="F75" s="6">
        <v>1660</v>
      </c>
      <c r="G75" s="16"/>
      <c r="H75" s="12">
        <f t="shared" si="0"/>
        <v>0</v>
      </c>
      <c r="I75" s="13">
        <v>0.23</v>
      </c>
      <c r="J75" s="12">
        <f t="shared" si="1"/>
        <v>0</v>
      </c>
      <c r="K75" s="14" t="str">
        <f t="shared" si="2"/>
        <v>Wprowadź stawkę</v>
      </c>
    </row>
    <row r="76" spans="2:11" s="1" customFormat="1" ht="24" x14ac:dyDescent="0.2">
      <c r="B76" s="4" t="s">
        <v>86</v>
      </c>
      <c r="C76" s="4" t="s">
        <v>87</v>
      </c>
      <c r="D76" s="5" t="s">
        <v>88</v>
      </c>
      <c r="E76" s="4" t="s">
        <v>79</v>
      </c>
      <c r="F76" s="6">
        <v>86.73</v>
      </c>
      <c r="G76" s="16"/>
      <c r="H76" s="12">
        <f t="shared" si="0"/>
        <v>0</v>
      </c>
      <c r="I76" s="13">
        <v>0.23</v>
      </c>
      <c r="J76" s="12">
        <f t="shared" si="1"/>
        <v>0</v>
      </c>
      <c r="K76" s="14" t="str">
        <f t="shared" si="2"/>
        <v>Wprowadź stawkę</v>
      </c>
    </row>
    <row r="77" spans="2:11" s="1" customFormat="1" ht="24" x14ac:dyDescent="0.2">
      <c r="B77" s="4" t="s">
        <v>89</v>
      </c>
      <c r="C77" s="4" t="s">
        <v>90</v>
      </c>
      <c r="D77" s="5" t="s">
        <v>91</v>
      </c>
      <c r="E77" s="4" t="s">
        <v>17</v>
      </c>
      <c r="F77" s="6">
        <v>250</v>
      </c>
      <c r="G77" s="16"/>
      <c r="H77" s="12">
        <f t="shared" si="0"/>
        <v>0</v>
      </c>
      <c r="I77" s="13">
        <v>0.23</v>
      </c>
      <c r="J77" s="12">
        <f t="shared" si="1"/>
        <v>0</v>
      </c>
      <c r="K77" s="14" t="str">
        <f t="shared" si="2"/>
        <v>Wprowadź stawkę</v>
      </c>
    </row>
    <row r="78" spans="2:11" s="1" customFormat="1" ht="24" x14ac:dyDescent="0.2">
      <c r="B78" s="4" t="s">
        <v>92</v>
      </c>
      <c r="C78" s="4" t="s">
        <v>93</v>
      </c>
      <c r="D78" s="5" t="s">
        <v>94</v>
      </c>
      <c r="E78" s="4" t="s">
        <v>95</v>
      </c>
      <c r="F78" s="6">
        <v>5</v>
      </c>
      <c r="G78" s="16"/>
      <c r="H78" s="12">
        <f t="shared" si="0"/>
        <v>0</v>
      </c>
      <c r="I78" s="13">
        <v>0.08</v>
      </c>
      <c r="J78" s="12">
        <f t="shared" si="1"/>
        <v>0</v>
      </c>
      <c r="K78" s="14" t="str">
        <f t="shared" si="2"/>
        <v>Wprowadź stawkę</v>
      </c>
    </row>
    <row r="79" spans="2:11" s="1" customFormat="1" ht="24" x14ac:dyDescent="0.2">
      <c r="B79" s="4" t="s">
        <v>96</v>
      </c>
      <c r="C79" s="4" t="s">
        <v>97</v>
      </c>
      <c r="D79" s="5" t="s">
        <v>98</v>
      </c>
      <c r="E79" s="4" t="s">
        <v>95</v>
      </c>
      <c r="F79" s="6">
        <v>5</v>
      </c>
      <c r="G79" s="16"/>
      <c r="H79" s="12">
        <f t="shared" si="0"/>
        <v>0</v>
      </c>
      <c r="I79" s="13">
        <v>0.08</v>
      </c>
      <c r="J79" s="12">
        <f t="shared" si="1"/>
        <v>0</v>
      </c>
      <c r="K79" s="14" t="str">
        <f t="shared" si="2"/>
        <v>Wprowadź stawkę</v>
      </c>
    </row>
    <row r="80" spans="2:11" s="1" customFormat="1" ht="24" x14ac:dyDescent="0.2">
      <c r="B80" s="4" t="s">
        <v>99</v>
      </c>
      <c r="C80" s="4" t="s">
        <v>100</v>
      </c>
      <c r="D80" s="5" t="s">
        <v>101</v>
      </c>
      <c r="E80" s="4" t="s">
        <v>69</v>
      </c>
      <c r="F80" s="6">
        <v>40</v>
      </c>
      <c r="G80" s="16"/>
      <c r="H80" s="12">
        <f t="shared" si="0"/>
        <v>0</v>
      </c>
      <c r="I80" s="13">
        <v>0.08</v>
      </c>
      <c r="J80" s="12">
        <f t="shared" si="1"/>
        <v>0</v>
      </c>
      <c r="K80" s="14" t="str">
        <f t="shared" si="2"/>
        <v>Wprowadź stawkę</v>
      </c>
    </row>
    <row r="81" spans="2:11" s="1" customFormat="1" ht="24" x14ac:dyDescent="0.2">
      <c r="B81" s="4" t="s">
        <v>102</v>
      </c>
      <c r="C81" s="4" t="s">
        <v>103</v>
      </c>
      <c r="D81" s="5" t="s">
        <v>104</v>
      </c>
      <c r="E81" s="4" t="s">
        <v>69</v>
      </c>
      <c r="F81" s="6">
        <v>50</v>
      </c>
      <c r="G81" s="16"/>
      <c r="H81" s="12">
        <f t="shared" si="0"/>
        <v>0</v>
      </c>
      <c r="I81" s="13">
        <v>0.08</v>
      </c>
      <c r="J81" s="12">
        <f t="shared" si="1"/>
        <v>0</v>
      </c>
      <c r="K81" s="14" t="str">
        <f t="shared" si="2"/>
        <v>Wprowadź stawkę</v>
      </c>
    </row>
    <row r="82" spans="2:11" s="1" customFormat="1" ht="24" x14ac:dyDescent="0.2">
      <c r="B82" s="4" t="s">
        <v>105</v>
      </c>
      <c r="C82" s="4" t="s">
        <v>106</v>
      </c>
      <c r="D82" s="5" t="s">
        <v>107</v>
      </c>
      <c r="E82" s="4" t="s">
        <v>69</v>
      </c>
      <c r="F82" s="6">
        <v>66</v>
      </c>
      <c r="G82" s="16"/>
      <c r="H82" s="12">
        <f t="shared" si="0"/>
        <v>0</v>
      </c>
      <c r="I82" s="13">
        <v>0.08</v>
      </c>
      <c r="J82" s="12">
        <f t="shared" si="1"/>
        <v>0</v>
      </c>
      <c r="K82" s="14" t="str">
        <f t="shared" si="2"/>
        <v>Wprowadź stawkę</v>
      </c>
    </row>
    <row r="83" spans="2:11" s="1" customFormat="1" ht="24" x14ac:dyDescent="0.2">
      <c r="B83" s="4" t="s">
        <v>108</v>
      </c>
      <c r="C83" s="4" t="s">
        <v>109</v>
      </c>
      <c r="D83" s="5" t="s">
        <v>110</v>
      </c>
      <c r="E83" s="4" t="s">
        <v>34</v>
      </c>
      <c r="F83" s="6">
        <v>0.82</v>
      </c>
      <c r="G83" s="16"/>
      <c r="H83" s="12">
        <f t="shared" si="0"/>
        <v>0</v>
      </c>
      <c r="I83" s="13">
        <v>0.08</v>
      </c>
      <c r="J83" s="12">
        <f t="shared" si="1"/>
        <v>0</v>
      </c>
      <c r="K83" s="14" t="str">
        <f t="shared" si="2"/>
        <v>Wprowadź stawkę</v>
      </c>
    </row>
    <row r="84" spans="2:11" s="1" customFormat="1" ht="24" x14ac:dyDescent="0.2">
      <c r="B84" s="4" t="s">
        <v>111</v>
      </c>
      <c r="C84" s="4" t="s">
        <v>112</v>
      </c>
      <c r="D84" s="5" t="s">
        <v>113</v>
      </c>
      <c r="E84" s="4" t="s">
        <v>17</v>
      </c>
      <c r="F84" s="6">
        <v>36</v>
      </c>
      <c r="G84" s="16"/>
      <c r="H84" s="12">
        <f t="shared" si="0"/>
        <v>0</v>
      </c>
      <c r="I84" s="13">
        <v>0.08</v>
      </c>
      <c r="J84" s="12">
        <f t="shared" si="1"/>
        <v>0</v>
      </c>
      <c r="K84" s="14" t="str">
        <f t="shared" si="2"/>
        <v>Wprowadź stawkę</v>
      </c>
    </row>
    <row r="85" spans="2:11" s="1" customFormat="1" ht="10.15" hidden="1" customHeight="1" x14ac:dyDescent="0.2">
      <c r="J85" s="12"/>
      <c r="K85" s="14"/>
    </row>
    <row r="86" spans="2:11" s="1" customFormat="1" ht="28.9" customHeight="1" x14ac:dyDescent="0.2"/>
    <row r="87" spans="2:11" s="1" customFormat="1" ht="56.25" x14ac:dyDescent="0.2">
      <c r="B87" s="2" t="s">
        <v>0</v>
      </c>
      <c r="C87" s="3" t="s">
        <v>1</v>
      </c>
      <c r="D87" s="7" t="s">
        <v>2</v>
      </c>
      <c r="E87" s="3" t="s">
        <v>3</v>
      </c>
      <c r="F87" s="7" t="s">
        <v>4</v>
      </c>
      <c r="G87" s="3" t="s">
        <v>5</v>
      </c>
      <c r="H87" s="2" t="s">
        <v>6</v>
      </c>
      <c r="I87" s="3" t="s">
        <v>7</v>
      </c>
      <c r="J87" s="3" t="s">
        <v>8</v>
      </c>
      <c r="K87" s="2" t="s">
        <v>9</v>
      </c>
    </row>
    <row r="88" spans="2:11" s="1" customFormat="1" ht="120" x14ac:dyDescent="0.2">
      <c r="B88" s="8" t="s">
        <v>114</v>
      </c>
      <c r="C88" s="4" t="s">
        <v>115</v>
      </c>
      <c r="D88" s="9" t="s">
        <v>116</v>
      </c>
      <c r="E88" s="4" t="s">
        <v>17</v>
      </c>
      <c r="F88" s="10">
        <f>493+24</f>
        <v>517</v>
      </c>
      <c r="G88" s="32"/>
      <c r="H88" s="12">
        <f t="shared" ref="H88:H92" si="3">F88*G88</f>
        <v>0</v>
      </c>
      <c r="I88" s="13">
        <v>0.08</v>
      </c>
      <c r="J88" s="12">
        <f t="shared" ref="J88:J92" si="4">I88*H88</f>
        <v>0</v>
      </c>
      <c r="K88" s="14" t="str">
        <f t="shared" ref="K88:K92" si="5">IF(G88=0,"Wprowadź stawkę",H88+J88)</f>
        <v>Wprowadź stawkę</v>
      </c>
    </row>
    <row r="89" spans="2:11" s="1" customFormat="1" ht="36" x14ac:dyDescent="0.2">
      <c r="B89" s="8" t="s">
        <v>117</v>
      </c>
      <c r="C89" s="4" t="s">
        <v>118</v>
      </c>
      <c r="D89" s="9" t="s">
        <v>119</v>
      </c>
      <c r="E89" s="4" t="s">
        <v>17</v>
      </c>
      <c r="F89" s="10">
        <v>252</v>
      </c>
      <c r="G89" s="32"/>
      <c r="H89" s="12">
        <f t="shared" si="3"/>
        <v>0</v>
      </c>
      <c r="I89" s="13">
        <v>0.23</v>
      </c>
      <c r="J89" s="12">
        <f t="shared" si="4"/>
        <v>0</v>
      </c>
      <c r="K89" s="14" t="str">
        <f t="shared" si="5"/>
        <v>Wprowadź stawkę</v>
      </c>
    </row>
    <row r="90" spans="2:11" s="1" customFormat="1" ht="48" x14ac:dyDescent="0.2">
      <c r="B90" s="8" t="s">
        <v>120</v>
      </c>
      <c r="C90" s="4" t="s">
        <v>121</v>
      </c>
      <c r="D90" s="9" t="s">
        <v>122</v>
      </c>
      <c r="E90" s="4" t="s">
        <v>17</v>
      </c>
      <c r="F90" s="10">
        <v>8</v>
      </c>
      <c r="G90" s="32"/>
      <c r="H90" s="12">
        <f t="shared" si="3"/>
        <v>0</v>
      </c>
      <c r="I90" s="13">
        <v>0.08</v>
      </c>
      <c r="J90" s="12">
        <f t="shared" si="4"/>
        <v>0</v>
      </c>
      <c r="K90" s="14" t="str">
        <f t="shared" si="5"/>
        <v>Wprowadź stawkę</v>
      </c>
    </row>
    <row r="91" spans="2:11" s="1" customFormat="1" ht="110.25" customHeight="1" x14ac:dyDescent="0.2">
      <c r="B91" s="8" t="s">
        <v>123</v>
      </c>
      <c r="C91" s="4" t="s">
        <v>124</v>
      </c>
      <c r="D91" s="9" t="s">
        <v>125</v>
      </c>
      <c r="E91" s="4" t="s">
        <v>17</v>
      </c>
      <c r="F91" s="10">
        <v>57</v>
      </c>
      <c r="G91" s="32"/>
      <c r="H91" s="12">
        <f t="shared" si="3"/>
        <v>0</v>
      </c>
      <c r="I91" s="13">
        <v>0.08</v>
      </c>
      <c r="J91" s="12">
        <f t="shared" si="4"/>
        <v>0</v>
      </c>
      <c r="K91" s="14" t="str">
        <f t="shared" si="5"/>
        <v>Wprowadź stawkę</v>
      </c>
    </row>
    <row r="92" spans="2:11" s="1" customFormat="1" ht="48" customHeight="1" x14ac:dyDescent="0.2">
      <c r="B92" s="8" t="s">
        <v>143</v>
      </c>
      <c r="C92" s="4" t="s">
        <v>144</v>
      </c>
      <c r="D92" s="9" t="s">
        <v>145</v>
      </c>
      <c r="E92" s="4" t="s">
        <v>17</v>
      </c>
      <c r="F92" s="10">
        <v>4</v>
      </c>
      <c r="G92" s="32"/>
      <c r="H92" s="12">
        <f t="shared" si="3"/>
        <v>0</v>
      </c>
      <c r="I92" s="13">
        <v>0.23</v>
      </c>
      <c r="J92" s="12">
        <f t="shared" si="4"/>
        <v>0</v>
      </c>
      <c r="K92" s="14" t="str">
        <f t="shared" si="5"/>
        <v>Wprowadź stawkę</v>
      </c>
    </row>
    <row r="93" spans="2:11" s="1" customFormat="1" ht="28.9" customHeight="1" x14ac:dyDescent="0.2"/>
    <row r="94" spans="2:11" s="1" customFormat="1" ht="21.4" customHeight="1" x14ac:dyDescent="0.2">
      <c r="B94" s="19" t="s">
        <v>126</v>
      </c>
      <c r="C94" s="19"/>
      <c r="D94" s="19"/>
      <c r="E94" s="20">
        <f>SUM(H22:H92)</f>
        <v>0</v>
      </c>
      <c r="F94" s="20"/>
      <c r="G94" s="20"/>
      <c r="H94" s="20"/>
      <c r="I94" s="20"/>
      <c r="J94" s="20"/>
      <c r="K94" s="20"/>
    </row>
    <row r="95" spans="2:11" s="1" customFormat="1" ht="21.4" customHeight="1" x14ac:dyDescent="0.25">
      <c r="B95" s="19" t="s">
        <v>127</v>
      </c>
      <c r="C95" s="19"/>
      <c r="D95" s="19"/>
      <c r="E95" s="21">
        <f>SUM(K22:K92)</f>
        <v>0</v>
      </c>
      <c r="F95" s="21"/>
      <c r="G95" s="21"/>
      <c r="H95" s="21"/>
      <c r="I95" s="21"/>
      <c r="J95" s="21"/>
      <c r="K95" s="21"/>
    </row>
    <row r="96" spans="2:11" s="1" customFormat="1" ht="58.15" customHeight="1" x14ac:dyDescent="0.2"/>
    <row r="97" spans="2:11" s="1" customFormat="1" ht="17.649999999999999" customHeight="1" x14ac:dyDescent="0.2">
      <c r="H97" s="17" t="s">
        <v>139</v>
      </c>
      <c r="I97" s="17"/>
    </row>
    <row r="98" spans="2:11" s="1" customFormat="1" ht="45.6" customHeight="1" x14ac:dyDescent="0.2"/>
    <row r="99" spans="2:11" s="1" customFormat="1" ht="40.5" customHeight="1" x14ac:dyDescent="0.2">
      <c r="B99" s="18" t="s">
        <v>140</v>
      </c>
      <c r="C99" s="18"/>
      <c r="D99" s="18"/>
      <c r="E99" s="18"/>
      <c r="F99" s="18"/>
      <c r="G99" s="18"/>
      <c r="H99" s="18"/>
      <c r="I99" s="18"/>
      <c r="J99" s="18"/>
      <c r="K99" s="18"/>
    </row>
    <row r="100" spans="2:11" s="1" customFormat="1" ht="28.9" customHeight="1" x14ac:dyDescent="0.2"/>
  </sheetData>
  <sheetProtection algorithmName="SHA-512" hashValue="RQUn9f8az3p6GY+dmPUnMqP3fE0VPLKCdhNIv1JXMQZI7kwS+713P5NK4IiMKclOLH1AZxR/4YdomEvWQQbl6Q==" saltValue="4mcPRz0GX7UQ1ATE0WAk7Q==" spinCount="100000" sheet="1" objects="1" scenarios="1"/>
  <customSheetViews>
    <customSheetView guid="{CCD2563F-EFDB-4607-A8AF-95FA614471F0}" topLeftCell="A16">
      <selection activeCell="P25" sqref="P25"/>
      <pageMargins left="0.7" right="0.7" top="0.75" bottom="0.75" header="0.3" footer="0.3"/>
      <pageSetup paperSize="9" orientation="landscape"/>
      <headerFooter alignWithMargins="0"/>
    </customSheetView>
  </customSheetViews>
  <mergeCells count="19">
    <mergeCell ref="F5:K7"/>
    <mergeCell ref="H2:L2"/>
    <mergeCell ref="B41:D41"/>
    <mergeCell ref="B47:D47"/>
    <mergeCell ref="B3:D3"/>
    <mergeCell ref="B4:D4"/>
    <mergeCell ref="B7:D7"/>
    <mergeCell ref="B5:D6"/>
    <mergeCell ref="B10:K10"/>
    <mergeCell ref="B20:J20"/>
    <mergeCell ref="B23:D23"/>
    <mergeCell ref="B29:D29"/>
    <mergeCell ref="B35:D35"/>
    <mergeCell ref="H97:I97"/>
    <mergeCell ref="B99:K99"/>
    <mergeCell ref="B94:D94"/>
    <mergeCell ref="B95:D95"/>
    <mergeCell ref="E94:K94"/>
    <mergeCell ref="E95:K95"/>
  </mergeCells>
  <conditionalFormatting sqref="K44">
    <cfRule type="containsText" dxfId="6" priority="7" operator="containsText" text="Wprowadź stawkę">
      <formula>NOT(ISERROR(SEARCH("Wprowadź stawkę",K44)))</formula>
    </cfRule>
  </conditionalFormatting>
  <conditionalFormatting sqref="K26">
    <cfRule type="containsText" dxfId="5" priority="6" operator="containsText" text="Wprowadź stawkę">
      <formula>NOT(ISERROR(SEARCH("Wprowadź stawkę",K26)))</formula>
    </cfRule>
  </conditionalFormatting>
  <conditionalFormatting sqref="K32">
    <cfRule type="containsText" dxfId="4" priority="5" operator="containsText" text="Wprowadź stawkę">
      <formula>NOT(ISERROR(SEARCH("Wprowadź stawkę",K32)))</formula>
    </cfRule>
  </conditionalFormatting>
  <conditionalFormatting sqref="K50">
    <cfRule type="containsText" dxfId="3" priority="4" operator="containsText" text="Wprowadź stawkę">
      <formula>NOT(ISERROR(SEARCH("Wprowadź stawkę",K50)))</formula>
    </cfRule>
  </conditionalFormatting>
  <conditionalFormatting sqref="K38">
    <cfRule type="containsText" dxfId="2" priority="3" operator="containsText" text="Wprowadź stawkę">
      <formula>NOT(ISERROR(SEARCH("Wprowadź stawkę",K38)))</formula>
    </cfRule>
  </conditionalFormatting>
  <conditionalFormatting sqref="K54:K85">
    <cfRule type="containsText" dxfId="1" priority="2" operator="containsText" text="Wprowadź stawkę">
      <formula>NOT(ISERROR(SEARCH("Wprowadź stawkę",K54)))</formula>
    </cfRule>
  </conditionalFormatting>
  <conditionalFormatting sqref="K88:K92">
    <cfRule type="containsText" dxfId="0" priority="1" operator="containsText" text="Wprowadź stawkę">
      <formula>NOT(ISERROR(SEARCH("Wprowadź stawkę",K88)))</formula>
    </cfRule>
  </conditionalFormatting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Szymon Kowalski2</cp:lastModifiedBy>
  <cp:lastPrinted>2021-10-26T21:50:31Z</cp:lastPrinted>
  <dcterms:created xsi:type="dcterms:W3CDTF">2021-10-25T21:10:49Z</dcterms:created>
  <dcterms:modified xsi:type="dcterms:W3CDTF">2021-11-25T11:56:20Z</dcterms:modified>
</cp:coreProperties>
</file>