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51.2024 UNIA jednorazówka - 5 zad - Ania i Inowa\3. SWZ z załącznikami\"/>
    </mc:Choice>
  </mc:AlternateContent>
  <xr:revisionPtr revIDLastSave="0" documentId="13_ncr:1_{70D21824-AD69-43A1-8DD0-2DF701BBC8D8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Zadanie 1" sheetId="1" r:id="rId1"/>
    <sheet name="Zadanie 2" sheetId="2" r:id="rId2"/>
    <sheet name="Zadanie 3" sheetId="3" r:id="rId3"/>
    <sheet name="Zadanie 4" sheetId="4" r:id="rId4"/>
    <sheet name="Zadanie 5" sheetId="5" r:id="rId5"/>
  </sheets>
  <definedNames>
    <definedName name="_xlnm.Print_Area" localSheetId="0">'Zadanie 1'!$A$1:$K$18</definedName>
    <definedName name="_xlnm.Print_Area" localSheetId="1">'Zadanie 2'!$A$1:$K$22</definedName>
    <definedName name="_xlnm.Print_Area" localSheetId="2">'Zadanie 3'!$A$1:$J$20</definedName>
    <definedName name="_xlnm.Print_Area" localSheetId="3">'Zadanie 4'!$A$1:$K$17</definedName>
    <definedName name="_xlnm.Print_Area" localSheetId="4">'Zadanie 5'!$A$1:$K$23</definedName>
  </definedName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" i="3" l="1"/>
  <c r="H15" i="3" s="1"/>
  <c r="F16" i="3"/>
  <c r="H16" i="3" s="1"/>
  <c r="G13" i="4"/>
  <c r="I13" i="4" s="1"/>
  <c r="F14" i="3"/>
  <c r="H14" i="3" s="1"/>
  <c r="I14" i="3" s="1"/>
  <c r="F13" i="3"/>
  <c r="F17" i="3" s="1"/>
  <c r="I14" i="2"/>
  <c r="J14" i="2" s="1"/>
  <c r="I15" i="2"/>
  <c r="J15" i="2" s="1"/>
  <c r="G14" i="2"/>
  <c r="G15" i="2"/>
  <c r="G16" i="2"/>
  <c r="I16" i="2" s="1"/>
  <c r="J16" i="2" s="1"/>
  <c r="G17" i="2"/>
  <c r="I17" i="2" s="1"/>
  <c r="J17" i="2" s="1"/>
  <c r="G18" i="2"/>
  <c r="I18" i="2" s="1"/>
  <c r="J18" i="2" s="1"/>
  <c r="G13" i="2"/>
  <c r="I13" i="2" s="1"/>
  <c r="J13" i="2" s="1"/>
  <c r="G13" i="1"/>
  <c r="I13" i="1" s="1"/>
  <c r="G13" i="5"/>
  <c r="G14" i="5"/>
  <c r="I14" i="5" s="1"/>
  <c r="G15" i="5"/>
  <c r="I15" i="5" s="1"/>
  <c r="J15" i="5" s="1"/>
  <c r="G16" i="5"/>
  <c r="I16" i="5" s="1"/>
  <c r="J16" i="5" s="1"/>
  <c r="G17" i="5"/>
  <c r="I17" i="5" s="1"/>
  <c r="J17" i="5" s="1"/>
  <c r="G18" i="5"/>
  <c r="I18" i="5" s="1"/>
  <c r="J18" i="5" s="1"/>
  <c r="G19" i="5"/>
  <c r="I19" i="5"/>
  <c r="J19" i="5" s="1"/>
  <c r="H13" i="3" l="1"/>
  <c r="H17" i="3" s="1"/>
  <c r="G19" i="2"/>
  <c r="I14" i="1"/>
  <c r="J13" i="1"/>
  <c r="G14" i="1"/>
  <c r="G20" i="5"/>
  <c r="I13" i="5"/>
  <c r="J14" i="5"/>
  <c r="I14" i="4"/>
  <c r="J13" i="4"/>
  <c r="G14" i="4"/>
  <c r="I19" i="2"/>
  <c r="I13" i="3" l="1"/>
  <c r="J13" i="5"/>
  <c r="I20" i="5"/>
</calcChain>
</file>

<file path=xl/sharedStrings.xml><?xml version="1.0" encoding="utf-8"?>
<sst xmlns="http://schemas.openxmlformats.org/spreadsheetml/2006/main" count="147" uniqueCount="77">
  <si>
    <t>Lp.</t>
  </si>
  <si>
    <t>Przedmiot  zamówienia</t>
  </si>
  <si>
    <t>Jednostka miary</t>
  </si>
  <si>
    <t xml:space="preserve">   Cena 
jednostkowa netto 
</t>
  </si>
  <si>
    <t>Stawka     VAT (%)</t>
  </si>
  <si>
    <t>PRODUCENT,
Nazwa własna lub inne określenie identyfikujące 
wyrób w sposób jednoznaczny, np. numer katalogowy</t>
  </si>
  <si>
    <t>szt.</t>
  </si>
  <si>
    <t>Razem
Netto:</t>
  </si>
  <si>
    <t>Razem
Brutto:</t>
  </si>
  <si>
    <t>.........………………......…, dn. ....................roku</t>
  </si>
  <si>
    <t>.……………………………………………………………….
Podpis/y osoby/osób uprawnionej/ych do reprezentowania wykonawcy</t>
  </si>
  <si>
    <t>………………………………………………………………………</t>
  </si>
  <si>
    <t>……………………………………………………………………………………………….</t>
  </si>
  <si>
    <t xml:space="preserve">Wycenę sporządził: </t>
  </si>
  <si>
    <t xml:space="preserve">Opis zamówienia sporządził: </t>
  </si>
  <si>
    <t>Wielkość opakowania handlowego</t>
  </si>
  <si>
    <t>Wartość netto 6=5x6</t>
  </si>
  <si>
    <t>Cena jednostkowa brutto               10=9/5</t>
  </si>
  <si>
    <t>1.</t>
  </si>
  <si>
    <t>6.</t>
  </si>
  <si>
    <t>5.</t>
  </si>
  <si>
    <t>4.</t>
  </si>
  <si>
    <t>3.</t>
  </si>
  <si>
    <t>2.</t>
  </si>
  <si>
    <t>PRODUCENT,
Nazwa własna lub inne określenie identyfikujące 
wyrób w sposób jednoznaczny, np. numer katalogowy, wielkość opakowania</t>
  </si>
  <si>
    <t>Cena jednostkowa brutto               9=8/4</t>
  </si>
  <si>
    <t>Wartość netto 6=4x5</t>
  </si>
  <si>
    <t>7.</t>
  </si>
  <si>
    <t>Załącznik nr 2 do SWZ</t>
  </si>
  <si>
    <t>Formularz cenowo-techniczny - Zadanie nr 5</t>
  </si>
  <si>
    <t>Ilość</t>
  </si>
  <si>
    <t>Stawka     
VAT (%)</t>
  </si>
  <si>
    <t xml:space="preserve">Igły do wykonywania blokad obwodowych widoczne w USG, z kablem kompatybilnym ze stymulatorem typu Stimuplex HNS 12. Powierzchnia wewnętrzna i zewnętrzna igły pokryta warstwą polimerową, odsłonięty jedynie czubek igły. Elementy echogeniczne, w postaci dwóch odcinków po 1 cm, rozmieszczone równomiernie wokół igły, jedynie na pierwszych 2 cm igły. Elastyczny dren  do podawania leku zakończony złączem Luer-Lock; w rozmiarach: 
22G x 50mm ,22G x 80 mm oraz 20G x 150 mm (do wyboru przez zamawiającego)
</t>
  </si>
  <si>
    <t xml:space="preserve">Igły do wykonywania blokad powięziowych widoczne w USG. Elementy echogeniczne, w postaci dwóch odcinków po 1 cm, rozmieszczone równomiernie wokół igły, jedynie na pierwszych 2 cm igły. Elastyczny dren  do podawania leku zakończony złączem Luer-Lock, w rozmiarach:
22G x 50mm, 22G x 80 mm, 21G x 110mm, 21G x 150mm (do wyboru przez zamawiającego)
</t>
  </si>
  <si>
    <t xml:space="preserve">Zestawy do znieczulenia kombinowanego (Epidural-Spinal) składający się z:  igły Tuohy 18Gx90 mm z dodatkowym otworem dystalnym w geometrii końcówki Tuohy dla optymalnego ustawienie igły do znieczulenia podpajęczynówkowego; igły do znieczuleń podpajęczynówkowych z atraumatyczną końcówką w kształcie ostrołuku 27G; systemu blokowania igły do znieczulenia podpajęczy-nówkowego w żądanej pozycji; cewnika ślepo zakończonego z trzema bocznymi otworami, z oznaczeniem długości, rozmiar 20Gx90 cm; łącznika zaciskowego; filtra 0.2 µm; strzykawki LOR 10 ml.
</t>
  </si>
  <si>
    <t xml:space="preserve">Zestaw do infiltracji ran składający się z:
•	zbrojonego cewnika ze spiralą ze stali nierdzewnej zapewniającego wypływ leku nawet przy nacisku tkanek na cewnik,
•	mikroperforacja prowadzona w linii spiralnej wokół cewnika, ściśle i równo-miernie rozmieszczoną, zapewnia rozkład środka znieczulającego na całej długości perforacji, w promieniu (360°)  wokół cewnika
•	rozrywanego systemu służącego do umiejscowienia cewnika, zintegrowanego z kaniulą wprowadzającą cewnik (kaniula do wkłucia) 18Gx116mm
•	zintegrowanego mocowania filtra i cewni-ka do ciała pacjenta, wypustki na spodzie mocowania zapewniają stabilizację cew-nika
•	płaskiego, okrągłego filtra 0,2 µm.  Rozmiary (do wyboru przez  Zamawiają-cego):
-	cewnik do infiltracji ran 19Gx600mm z 60 otworami na pierwszych 150 mm
-	cewnik do infiltracji ran 19Gx600mm z 45 otworami na pierwszych 100 mm
-	cewnik do infiltracji ran 19Gx700mm z 88 otworami na pierwszych 220 mm
</t>
  </si>
  <si>
    <t xml:space="preserve">Zestaw do blokad ciągłych w technologii „cewnik na igle” , składający się z:
igły do wykonywania blokad obwodowych przy wykorzystaniu stymulatora wraz z elementami echogenicznymi rozmieszczonymi równomiernie (360°) wokół igły, z  dodatkowym otworem na igle do wypełnienia przestrzeni między igłą a kaniulą; kaniuli, stanowiącej śluzę dla cewnika; cewnika widocznego w USG, ślepo zakończonego z trzema otworami bocznymi, z drenem do podawania leku; filtra; systemu do mocowania filtra wraz z cewnikiem do skóry pacjenta. Rozmiary:
- igła 21Gx68mm, cewnik  20Gx82mm
- igła 21Gx101mm, cewnik  20Gx114mm
</t>
  </si>
  <si>
    <t xml:space="preserve">Zestaw do ciągłego znieczulenia  podpajęczynówkowego składający się z: 
igły z atraumatyczną końcówką w kształcie ostrołuku 21Gx90mm ze skrzydełkami, cewnik podpajęczynów-kowy 25Gx90 cm, widoczny w RTG, otwór dystalny, łącznik zaciskowy- zielony, filtr 0,2 µm.
</t>
  </si>
  <si>
    <t xml:space="preserve">Przenośny system infuzyjny wykorzystujący zbiornik elastomerowy oraz ogranicznik przepływu, zapewniający przepływ leku przez określony czas przy nominalnej prędkości przepływu w systemie zamkniętym. Urządzenie wyposażone w filtr cząstek stałych na przebiegu linii. W elementach mających kontakt z podawanym lekiem wolne od DEHP. Zbiornik elastomeru umieszczony w zewnętrznej obudowie umożliwiającej wizualną kontrolę postępu wlewu. Port do napełniania urządzenia wyposażony w połączenie Luer-lock, zapewniające możliwość szczelnego podłączenia strzykawki i zabezpieczenia portu korkiem po wypełnieniu. Urządzenie pakowane pojedynczo, dla każdego pacjenta futerał. Objętość nominalna 315ml do 480 ml, przepływ 10ml/h. Sterylny, jednorazowego użytku, pakowany pojedynczo. 
</t>
  </si>
  <si>
    <t>Wartość netto
7=5x6</t>
  </si>
  <si>
    <t>Wartość brutto
9=7+8</t>
  </si>
  <si>
    <t>Załącznik nr 1 do umowy nr NZ.261.51.5.2024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</si>
  <si>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>sukcesywne dostawy igieł do wykonywania blokad obwodowych oraz igieł do wykonywania blokad powięziowych, zestawów do znieczulenia kombinowanego (Epidural-Spinal), zestawów do infiltracji ran, zestawów do blokad ciągłych,</t>
    </r>
    <r>
      <rPr>
        <sz val="11"/>
        <rFont val="Calibri"/>
        <family val="2"/>
        <charset val="238"/>
      </rPr>
      <t xml:space="preserve"> zwanych dalej wyrobami.
</t>
    </r>
    <r>
      <rPr>
        <b/>
        <sz val="11"/>
        <rFont val="Calibri"/>
        <family val="2"/>
        <charset val="238"/>
      </rPr>
      <t>2.</t>
    </r>
    <r>
      <rPr>
        <sz val="11"/>
        <rFont val="Calibri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>3.</t>
    </r>
    <r>
      <rPr>
        <sz val="11"/>
        <rFont val="Calibri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 xml:space="preserve">6. </t>
    </r>
    <r>
      <rPr>
        <sz val="11"/>
        <rFont val="Calibri"/>
        <family val="2"/>
        <charset val="238"/>
      </rPr>
      <t xml:space="preserve">Poszczególne dostawy wyrobów będą realizowane </t>
    </r>
    <r>
      <rPr>
        <b/>
        <sz val="11"/>
        <rFont val="Calibri"/>
        <family val="2"/>
        <charset val="238"/>
      </rPr>
      <t>w terminie do ….....* 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……………………………….*</t>
    </r>
    <r>
      <rPr>
        <sz val="11"/>
        <rFont val="Calibri"/>
        <family val="2"/>
        <charset val="238"/>
      </rPr>
      <t xml:space="preserve">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
</t>
    </r>
    <r>
      <rPr>
        <b/>
        <sz val="11"/>
        <rFont val="Calibri"/>
        <family val="2"/>
        <charset val="238"/>
      </rPr>
      <t xml:space="preserve">*wypełnia Wykonawca </t>
    </r>
    <r>
      <rPr>
        <sz val="11"/>
        <rFont val="Calibri"/>
        <family val="2"/>
        <charset val="238"/>
      </rPr>
      <t xml:space="preserve">                              </t>
    </r>
  </si>
  <si>
    <t>Załącznik nr 1 do umowy nr NZ.261.51.1.2024</t>
  </si>
  <si>
    <t>Formularz cenowo-techniczny - Zadanie nr 1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</si>
  <si>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>sukcesywne dostawy bezigłowych portów do iniekcji,</t>
    </r>
    <r>
      <rPr>
        <sz val="11"/>
        <rFont val="Calibri"/>
        <family val="2"/>
        <charset val="238"/>
      </rPr>
      <t xml:space="preserve"> zwanych dalej wyrobami.
</t>
    </r>
    <r>
      <rPr>
        <b/>
        <sz val="11"/>
        <rFont val="Calibri"/>
        <family val="2"/>
        <charset val="238"/>
      </rPr>
      <t>2.</t>
    </r>
    <r>
      <rPr>
        <sz val="11"/>
        <rFont val="Calibri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>3.</t>
    </r>
    <r>
      <rPr>
        <sz val="11"/>
        <rFont val="Calibri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 xml:space="preserve">6. </t>
    </r>
    <r>
      <rPr>
        <sz val="11"/>
        <rFont val="Calibri"/>
        <family val="2"/>
        <charset val="238"/>
      </rPr>
      <t xml:space="preserve">Poszczególne dostawy wyrobów będą realizowane </t>
    </r>
    <r>
      <rPr>
        <b/>
        <sz val="11"/>
        <rFont val="Calibri"/>
        <family val="2"/>
        <charset val="238"/>
      </rPr>
      <t xml:space="preserve">w terminie do …....* dni roboczych </t>
    </r>
    <r>
      <rPr>
        <sz val="11"/>
        <rFont val="Calibri"/>
        <family val="2"/>
        <charset val="238"/>
      </rPr>
      <t xml:space="preserve">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……………...………….*</t>
    </r>
    <r>
      <rPr>
        <sz val="11"/>
        <rFont val="Calibri"/>
        <family val="2"/>
        <charset val="238"/>
      </rPr>
      <t xml:space="preserve"> 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
</t>
    </r>
    <r>
      <rPr>
        <b/>
        <sz val="11"/>
        <rFont val="Calibri"/>
        <family val="2"/>
        <charset val="238"/>
      </rPr>
      <t xml:space="preserve">*wypełnia Wykonawca </t>
    </r>
    <r>
      <rPr>
        <sz val="11"/>
        <rFont val="Calibri"/>
        <family val="2"/>
        <charset val="238"/>
      </rPr>
      <t xml:space="preserve">                      </t>
    </r>
  </si>
  <si>
    <t>Stawka
VAT (%)</t>
  </si>
  <si>
    <r>
      <t xml:space="preserve">Bezigłowy port do iniekcji, sterylny:
- liczba aktywacji co najmniej 200,
- do użytku przez co najmniej 7 dni,
- pasujący do standardowych złączy luer oraz luer-lock,
- możliwość podawania tłuszczy i krwi,
- możliwość stosowania w MRI,
- neutralne ciśnienie odłączania,
- minimalna przestrzeń martwa maksymalnie do </t>
    </r>
    <r>
      <rPr>
        <sz val="11"/>
        <rFont val="Calibri"/>
        <family val="2"/>
        <charset val="238"/>
      </rPr>
      <t>0,09</t>
    </r>
    <r>
      <rPr>
        <sz val="11"/>
        <color rgb="FF000000"/>
        <rFont val="Calibri"/>
        <family val="2"/>
        <charset val="238"/>
      </rPr>
      <t xml:space="preserve"> ml,
- obudowa łącznika z przezroczystą membraną
</t>
    </r>
  </si>
  <si>
    <t>Załącznik nr 1 do umowy nr NZ.261.51.2.2024</t>
  </si>
  <si>
    <t>Formularz cenowo-techniczny - Zadanie nr 2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</si>
  <si>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>sukcesywne dostawy zestawów do podaży leków i płynów, krwi oraz preparatów krwiopochodnych kompatybilnych z posiadanymi przez zamawiającego pompami objętościowmi Medima,</t>
    </r>
    <r>
      <rPr>
        <sz val="11"/>
        <rFont val="Calibri"/>
        <family val="2"/>
        <charset val="238"/>
      </rPr>
      <t xml:space="preserve"> zwanych dalej wyrobami.
</t>
    </r>
    <r>
      <rPr>
        <b/>
        <sz val="11"/>
        <rFont val="Calibri"/>
        <family val="2"/>
        <charset val="238"/>
      </rPr>
      <t>2.</t>
    </r>
    <r>
      <rPr>
        <sz val="11"/>
        <rFont val="Calibri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>3.</t>
    </r>
    <r>
      <rPr>
        <sz val="11"/>
        <rFont val="Calibri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 xml:space="preserve">6. </t>
    </r>
    <r>
      <rPr>
        <sz val="11"/>
        <rFont val="Calibri"/>
        <family val="2"/>
        <charset val="238"/>
      </rPr>
      <t xml:space="preserve">Poszczególne dostawy wyrobów będą realizowane </t>
    </r>
    <r>
      <rPr>
        <b/>
        <sz val="11"/>
        <rFont val="Calibri"/>
        <family val="2"/>
        <charset val="238"/>
      </rPr>
      <t>w terminie do …...* 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……………………………….*</t>
    </r>
    <r>
      <rPr>
        <sz val="11"/>
        <rFont val="Calibri"/>
        <family val="2"/>
        <charset val="238"/>
      </rPr>
      <t xml:space="preserve"> 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   
</t>
    </r>
    <r>
      <rPr>
        <b/>
        <sz val="11"/>
        <rFont val="Calibri"/>
        <family val="2"/>
        <charset val="238"/>
      </rPr>
      <t xml:space="preserve">*wypełnia Wykonawca  </t>
    </r>
    <r>
      <rPr>
        <sz val="11"/>
        <rFont val="Calibri"/>
        <family val="2"/>
        <charset val="238"/>
      </rPr>
      <t xml:space="preserve">                          </t>
    </r>
  </si>
  <si>
    <t xml:space="preserve">Ilość </t>
  </si>
  <si>
    <t>Stawka 
VAT (%)</t>
  </si>
  <si>
    <t>Wartość netto
 7=5x6</t>
  </si>
  <si>
    <r>
      <t>Zestaw do podaży leków i płynów</t>
    </r>
    <r>
      <rPr>
        <b/>
        <sz val="11"/>
        <color rgb="FF000000"/>
        <rFont val="Calibri"/>
        <family val="2"/>
        <charset val="238"/>
      </rPr>
      <t xml:space="preserve"> z portem 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kropli/ml, filtr 15µ,zawór blokujący przepływ po wyjęciu zestawu z pompy,  zawór rolkowy, długość 285 cm, nie zawiera DEHP i lateksu, jednorazowego użytku, sterylne 
</t>
    </r>
  </si>
  <si>
    <r>
      <t xml:space="preserve">Zestaw do podaży leków i płynów </t>
    </r>
    <r>
      <rPr>
        <b/>
        <sz val="11"/>
        <color rgb="FF000000"/>
        <rFont val="Calibri"/>
        <family val="2"/>
        <charset val="238"/>
      </rPr>
      <t>z portem 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 filtr 15µ, ochrona przed promieniowaniem UV i światłem widzialnym, kolor bursztynowy, zawór blokujący przepływ po wyjęciu zestawu z pompy,  zawór rolkowy, długość 285 cm (+-15cm), nie zawiera DEHP i lateksu, jednokrotnego użytku, sterylne 
</t>
    </r>
  </si>
  <si>
    <r>
      <t>Zestaw do podaży krwi oraz preparatów krwiopochodnych</t>
    </r>
    <r>
      <rPr>
        <b/>
        <sz val="11"/>
        <color rgb="FF000000"/>
        <rFont val="Calibri"/>
        <family val="2"/>
        <charset val="238"/>
      </rPr>
      <t xml:space="preserve"> z portem igłowym</t>
    </r>
    <r>
      <rPr>
        <sz val="11"/>
        <color rgb="FF000000"/>
        <rFont val="Calibri"/>
        <family val="2"/>
        <charset val="238"/>
      </rPr>
      <t xml:space="preserve">kompatybilny z posiadanymi pomamip objętościowymi Medima, komora kroplowa 20 kropel/ml,filtr200µ,zawór blokujący przepływ po wyjęciu zestawu z pomp, zawór rolkowy, długość 250 cm LUB 270cm, nie zawiera DEHP i lateksu, jednokrotnego użytku, sterylne 
</t>
    </r>
  </si>
  <si>
    <r>
      <t>Zestaw do podaży leków i płynów</t>
    </r>
    <r>
      <rPr>
        <b/>
        <sz val="11"/>
        <color rgb="FF000000"/>
        <rFont val="Calibri"/>
        <family val="2"/>
        <charset val="238"/>
      </rPr>
      <t xml:space="preserve"> 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kropli/ml, filtr 15µ,zawór blokujący przepływ po wyjęciu zestawu z pompy,  zawór rolkowy, długość 285 cm, nie zawiera DEHP i lateksu, jednorazowego użytku, sterylne 
</t>
    </r>
  </si>
  <si>
    <r>
      <t xml:space="preserve">Zestaw do podaży leków i płynów </t>
    </r>
    <r>
      <rPr>
        <b/>
        <sz val="11"/>
        <color rgb="FF000000"/>
        <rFont val="Calibri"/>
        <family val="2"/>
        <charset val="238"/>
      </rPr>
      <t>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 filtr 15µ, ochrona przed promieniowaniem UV i światłem widzialnym, kolor bursztynowy, zawór blokujący przepływ po wyjęciu zestawu z pompy,  zawór rolkowy, długość 285 cm (+-15cm), nie zawiera DEHP i lateksu, jednokrotnego użytku, sterylne 
</t>
    </r>
  </si>
  <si>
    <r>
      <t>Zestaw do podaży krwi oraz preparatów krwiopochodnych</t>
    </r>
    <r>
      <rPr>
        <b/>
        <sz val="11"/>
        <color rgb="FF000000"/>
        <rFont val="Calibri"/>
        <family val="2"/>
        <charset val="238"/>
      </rPr>
      <t xml:space="preserve"> z portem bezigłowym</t>
    </r>
    <r>
      <rPr>
        <sz val="11"/>
        <color rgb="FF000000"/>
        <rFont val="Calibri"/>
        <family val="2"/>
        <charset val="238"/>
      </rPr>
      <t xml:space="preserve"> kompatybilny z posiadanymi pomamip objętościowymi Medima, komora kroplowa 20 kropel/ml,filtr200µ,zawór blokujący przepływ po wyjęciu zestawu z pomp, zawór rolkowy, długość 250 cm LUB 270cm, nie zawiera DEHP i lateksu, jednokrotnego użytku, sterylne 
</t>
    </r>
  </si>
  <si>
    <t>Załącznik nr 3 do SWZ</t>
  </si>
  <si>
    <t>Załącznik nr 6 do SWZ</t>
  </si>
  <si>
    <t>Załącznik nr 4 do SWZ</t>
  </si>
  <si>
    <t>Załącznik nr 1 do umowy nr NZ.261.51.3.2024</t>
  </si>
  <si>
    <t>Formularz cenowo-techniczny - Zadanie nr 3</t>
  </si>
  <si>
    <t>Wartość brutto 
 8=6+7</t>
  </si>
  <si>
    <t xml:space="preserve">Maska termoplastyczna trzypunktowa do unieruchamiania pacjenta w radioterapii z tworzywa  
- otwór na nos z gładkim obrzeżem zapobiegający ewentualnym otarciom i podrażnieniom skóry nosa
- poza miejscami mocowania maska musi posiadać gładkie obrzeża zapobiegające ewentualnym otarciom i podrażnieniom skóry żuchwy i szyi
- powłoka antybakteryjna
- możliwość kilkukrotnego przemodelowania maski
- grubość maski 2 mm lub 2,4 mm, perforacja maxi 23,56% lub perforacja micro 17,15% lub perforacja maxi 22%.
Mocowanie maski kompatybilne z posiadanym przez zamawiającego systemem Orfit.
</t>
  </si>
  <si>
    <t xml:space="preserve">Maska termoplastyczna wzmocniona trzypunktowa z dużym otworem na twarz obejmującym obszar od brwi do żuchwy, wzmocniona dodatkowym tworzywem termoplastycznym .
Grubość maski podstawowej 2 mm, grubość materiału wzmacniającego 1,2 mm, łączna grubość maski w częściach wzmocnionych 3,2 mm lub maska jednowarstwowa o grubości 3,2 mm.,
perforacja maxi 23,56% i micro 17,15% lub perforacja 22%.
Mocowanie maski kompatybilne z posiadanym przez zamawiającego systemem AIO Orfit.
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</si>
  <si>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 xml:space="preserve">sukcesywne dostawy masek termoplastycznych do unieruchamiania pacjenta w radioterapii, </t>
    </r>
    <r>
      <rPr>
        <sz val="11"/>
        <rFont val="Calibri"/>
        <family val="2"/>
        <charset val="238"/>
      </rPr>
      <t xml:space="preserve">zwanych dalej wyrobami.
</t>
    </r>
    <r>
      <rPr>
        <b/>
        <sz val="11"/>
        <rFont val="Calibri"/>
        <family val="2"/>
        <charset val="238"/>
      </rPr>
      <t xml:space="preserve">2. </t>
    </r>
    <r>
      <rPr>
        <sz val="11"/>
        <rFont val="Calibri"/>
        <family val="2"/>
        <charset val="238"/>
      </rPr>
      <t xml:space="preserve">Wykonawca gwarantuje, że wszystkie wyroby objęte zamówieniem 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 xml:space="preserve">3. </t>
    </r>
    <r>
      <rPr>
        <sz val="11"/>
        <rFont val="Calibri"/>
        <family val="2"/>
        <charset val="238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>6.</t>
    </r>
    <r>
      <rPr>
        <sz val="11"/>
        <rFont val="Calibri"/>
        <family val="2"/>
        <charset val="238"/>
      </rPr>
      <t xml:space="preserve"> Poszczególne dostawy wyrobów będą realizowane </t>
    </r>
    <r>
      <rPr>
        <b/>
        <sz val="11"/>
        <rFont val="Calibri"/>
        <family val="2"/>
        <charset val="238"/>
      </rPr>
      <t>w terminie do …...*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………………………………*</t>
    </r>
    <r>
      <rPr>
        <sz val="11"/>
        <rFont val="Calibri"/>
        <family val="2"/>
        <charset val="238"/>
      </rPr>
      <t xml:space="preserve">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        
</t>
    </r>
    <r>
      <rPr>
        <b/>
        <sz val="11"/>
        <rFont val="Calibri"/>
        <family val="2"/>
        <charset val="238"/>
      </rPr>
      <t xml:space="preserve">*wypełnia Wykonawca    </t>
    </r>
    <r>
      <rPr>
        <sz val="11"/>
        <rFont val="Calibri"/>
        <family val="2"/>
        <charset val="238"/>
      </rPr>
      <t xml:space="preserve">                   </t>
    </r>
  </si>
  <si>
    <t>Formularz cenowo-techniczny - Zadanie nr 4</t>
  </si>
  <si>
    <t>Załącznik nr 1 do umowy nr NZ.261.51.4.2024</t>
  </si>
  <si>
    <r>
      <rPr>
        <b/>
        <sz val="11"/>
        <rFont val="Calibri"/>
        <family val="2"/>
        <charset val="238"/>
      </rPr>
      <t xml:space="preserve">1. </t>
    </r>
    <r>
      <rPr>
        <sz val="11"/>
        <rFont val="Calibri"/>
        <family val="2"/>
        <charset val="238"/>
      </rPr>
      <t xml:space="preserve">Przedmiotem zamówienia są </t>
    </r>
    <r>
      <rPr>
        <b/>
        <sz val="11"/>
        <rFont val="Calibri"/>
        <family val="2"/>
        <charset val="238"/>
      </rPr>
      <t>sukcesywne dostawy sukcesywne dostawy elektrod do czasowej stymulacji endokawitarnej,</t>
    </r>
    <r>
      <rPr>
        <sz val="11"/>
        <rFont val="Calibri"/>
        <family val="2"/>
        <charset val="238"/>
      </rPr>
      <t xml:space="preserve"> zwanych dalej wyrobami.
</t>
    </r>
    <r>
      <rPr>
        <b/>
        <sz val="11"/>
        <rFont val="Calibri"/>
        <family val="2"/>
        <charset val="238"/>
      </rPr>
      <t>2.</t>
    </r>
    <r>
      <rPr>
        <sz val="11"/>
        <rFont val="Calibri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</rPr>
      <t>3.</t>
    </r>
    <r>
      <rPr>
        <sz val="11"/>
        <rFont val="Calibri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</rPr>
      <t>5.</t>
    </r>
    <r>
      <rPr>
        <sz val="11"/>
        <rFont val="Calibri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</rPr>
      <t xml:space="preserve">6. </t>
    </r>
    <r>
      <rPr>
        <sz val="11"/>
        <rFont val="Calibri"/>
        <family val="2"/>
        <charset val="238"/>
      </rPr>
      <t xml:space="preserve">Poszczególne dostawy wyrobów będą realizowane </t>
    </r>
    <r>
      <rPr>
        <b/>
        <sz val="11"/>
        <rFont val="Calibri"/>
        <family val="2"/>
        <charset val="238"/>
      </rPr>
      <t>w terminie do …...* dni roboczych</t>
    </r>
    <r>
      <rPr>
        <sz val="11"/>
        <rFont val="Calibri"/>
        <family val="2"/>
        <charset val="238"/>
      </rPr>
      <t xml:space="preserve"> od daty przesłania zamówienia za pośrednictwem poczty elektronicznej </t>
    </r>
    <r>
      <rPr>
        <b/>
        <sz val="11"/>
        <rFont val="Calibri"/>
        <family val="2"/>
        <charset val="238"/>
      </rPr>
      <t>na adres e-mail: ……………………………*</t>
    </r>
    <r>
      <rPr>
        <sz val="11"/>
        <rFont val="Calibri"/>
        <family val="2"/>
        <charset val="238"/>
      </rPr>
      <t xml:space="preserve">. 
</t>
    </r>
    <r>
      <rPr>
        <b/>
        <sz val="11"/>
        <rFont val="Calibri"/>
        <family val="2"/>
        <charset val="238"/>
      </rPr>
      <t>7.</t>
    </r>
    <r>
      <rPr>
        <sz val="11"/>
        <rFont val="Calibri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</rPr>
      <t>8.</t>
    </r>
    <r>
      <rPr>
        <sz val="11"/>
        <rFont val="Calibri"/>
        <family val="2"/>
        <charset val="238"/>
      </rPr>
      <t xml:space="preserve"> Wykonawca oferuje realizację niniejszego zadania zgodnie z następującą kalkulacją:  
</t>
    </r>
    <r>
      <rPr>
        <b/>
        <sz val="11"/>
        <rFont val="Calibri"/>
        <family val="2"/>
        <charset val="238"/>
      </rPr>
      <t xml:space="preserve">*wypełnia Wykonawca        </t>
    </r>
    <r>
      <rPr>
        <sz val="11"/>
        <rFont val="Calibri"/>
        <family val="2"/>
        <charset val="238"/>
      </rPr>
      <t xml:space="preserve">        </t>
    </r>
  </si>
  <si>
    <t>Wartość brutto 
8=7+8</t>
  </si>
  <si>
    <r>
      <t xml:space="preserve">Elektrody do czasowej stymulacji endokawitarnej:
- zakres rozmiarowy 4-7F (do wyboru przez zamawiającego),
- długość robocza nie krótsza niż 112 cm, 
- długość całkowita nie krótsza niż 125 cm,
- produkt jałowy , jednorazowego użytku ; 
- </t>
    </r>
    <r>
      <rPr>
        <sz val="11"/>
        <rFont val="Calibri"/>
        <family val="2"/>
        <charset val="238"/>
      </rPr>
      <t xml:space="preserve">widoczny w rtg ; </t>
    </r>
    <r>
      <rPr>
        <sz val="11"/>
        <color rgb="FF000000"/>
        <rFont val="Calibri"/>
        <family val="2"/>
        <charset val="238"/>
      </rPr>
      <t xml:space="preserve">
- kod długości co 10 cm na całym obwodzie elektrody ; 
- miękki , zagięty koniec ; 
- końcówka dosercowa prosta lub zagięta, do wyboru przez zamawiającego;
- barwny kod rozmiarowy złącza centralnego;
- pakowane w spiralnie zwiniętą rurkę z tworzywa sztucznego, zabezpieczającą elektrodę przed uszkodzeniem mechanicznym w czasie transportu i magazynowania;
- osłony wtyków łączących elektrodę z kardiostymulatorem, zabezpieczających przed przypadkowym wyładowaniem elektrycznym
- kompatybilność ze standardowymi typami stymulatorów zewnętrznych.
</t>
    </r>
  </si>
  <si>
    <t>Załącznik nr 5 do SWZ</t>
  </si>
  <si>
    <t>Maska termoplastyczna czteropunktowa do unieruchamiania głowy i ramion, grubość 2,4mm, wzmocniona perforacja</t>
  </si>
  <si>
    <t>Maska termoplastyczna pięciopunktowa do unieruchamiania głowy i ramion, grubość 2,4mm, wzmocniona perforacja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</si>
</sst>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#,##0.00\ &quot;zł&quot;"/>
  </numFmts>
  <fonts count="13" x14ac:knownFonts="1"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sz val="8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A"/>
      <name val="Calibri"/>
      <family val="2"/>
      <charset val="238"/>
    </font>
    <font>
      <b/>
      <sz val="14"/>
      <name val="Calibri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41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U22"/>
  <sheetViews>
    <sheetView zoomScale="110" zoomScaleNormal="110" zoomScaleSheetLayoutView="100" zoomScalePageLayoutView="95" workbookViewId="0">
      <selection activeCell="H11" sqref="H11"/>
    </sheetView>
  </sheetViews>
  <sheetFormatPr defaultColWidth="6.140625" defaultRowHeight="15" x14ac:dyDescent="0.25"/>
  <cols>
    <col min="1" max="1" width="4.28515625" style="1" customWidth="1"/>
    <col min="2" max="2" width="49.140625" style="17" customWidth="1"/>
    <col min="3" max="3" width="9.5703125" style="18" customWidth="1"/>
    <col min="4" max="4" width="12.42578125" style="18" customWidth="1"/>
    <col min="5" max="5" width="8.5703125" style="18" customWidth="1"/>
    <col min="6" max="6" width="13" style="21" customWidth="1"/>
    <col min="7" max="7" width="14.85546875" style="20" customWidth="1"/>
    <col min="8" max="8" width="15.85546875" style="22" bestFit="1" customWidth="1"/>
    <col min="9" max="9" width="18.28515625" style="23" customWidth="1"/>
    <col min="10" max="10" width="15.42578125" style="20" customWidth="1"/>
    <col min="11" max="11" width="29" style="4" customWidth="1"/>
    <col min="12" max="239" width="6.140625" style="4"/>
    <col min="240" max="998" width="6.140625" style="2"/>
    <col min="999" max="1010" width="6.140625" style="3"/>
    <col min="1011" max="1023" width="7.7109375" style="3" customWidth="1"/>
    <col min="1024" max="1024" width="6.140625" style="3"/>
    <col min="1025" max="1025" width="11.5703125" style="3" customWidth="1"/>
    <col min="1026" max="16384" width="6.140625" style="3"/>
  </cols>
  <sheetData>
    <row r="1" spans="1:1009" ht="15" customHeight="1" x14ac:dyDescent="0.25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009" ht="15" customHeight="1" x14ac:dyDescent="0.25">
      <c r="A2" s="52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009" ht="27" customHeight="1" x14ac:dyDescent="0.25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009" s="2" customFormat="1" ht="52.5" customHeight="1" x14ac:dyDescent="0.25">
      <c r="A4" s="51" t="s">
        <v>45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009" s="2" customFormat="1" ht="52.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009" s="2" customFormat="1" ht="52.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009" s="2" customFormat="1" ht="5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009" s="2" customFormat="1" ht="5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009" s="2" customFormat="1" ht="52.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009" s="2" customForma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009" s="8" customFormat="1" ht="84.75" customHeight="1" x14ac:dyDescent="0.25">
      <c r="A11" s="6" t="s">
        <v>0</v>
      </c>
      <c r="B11" s="6" t="s">
        <v>1</v>
      </c>
      <c r="C11" s="7" t="s">
        <v>2</v>
      </c>
      <c r="D11" s="7" t="s">
        <v>15</v>
      </c>
      <c r="E11" s="7" t="s">
        <v>30</v>
      </c>
      <c r="F11" s="7" t="s">
        <v>3</v>
      </c>
      <c r="G11" s="7" t="s">
        <v>39</v>
      </c>
      <c r="H11" s="7" t="s">
        <v>46</v>
      </c>
      <c r="I11" s="7" t="s">
        <v>40</v>
      </c>
      <c r="J11" s="7" t="s">
        <v>17</v>
      </c>
      <c r="K11" s="7" t="s">
        <v>5</v>
      </c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</row>
    <row r="12" spans="1:1009" x14ac:dyDescent="0.25">
      <c r="A12" s="11">
        <v>1</v>
      </c>
      <c r="B12" s="28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</row>
    <row r="13" spans="1:1009" ht="180" x14ac:dyDescent="0.25">
      <c r="A13" s="10" t="s">
        <v>18</v>
      </c>
      <c r="B13" s="12" t="s">
        <v>47</v>
      </c>
      <c r="C13" s="10" t="s">
        <v>6</v>
      </c>
      <c r="D13" s="10"/>
      <c r="E13" s="13">
        <v>9500</v>
      </c>
      <c r="F13" s="14"/>
      <c r="G13" s="27">
        <f>ROUND(F13*E13,2)</f>
        <v>0</v>
      </c>
      <c r="H13" s="15"/>
      <c r="I13" s="27">
        <f>ROUND((G13*H13)+G13,2)</f>
        <v>0</v>
      </c>
      <c r="J13" s="27">
        <f>ROUND(I13/E13,2)</f>
        <v>0</v>
      </c>
      <c r="K13" s="10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</row>
    <row r="14" spans="1:1009" ht="30.75" customHeight="1" x14ac:dyDescent="0.25">
      <c r="F14" s="19" t="s">
        <v>7</v>
      </c>
      <c r="G14" s="48">
        <f>SUM(G13:G13)</f>
        <v>0</v>
      </c>
      <c r="H14" s="19" t="s">
        <v>8</v>
      </c>
      <c r="I14" s="48">
        <f>SUM(I13:I13)</f>
        <v>0</v>
      </c>
      <c r="IE14" s="2"/>
    </row>
    <row r="18" spans="2:11" ht="16.5" customHeight="1" x14ac:dyDescent="0.25"/>
    <row r="19" spans="2:11" ht="72.75" hidden="1" customHeight="1" x14ac:dyDescent="0.25">
      <c r="B19" s="24" t="s">
        <v>9</v>
      </c>
      <c r="C19" s="25"/>
      <c r="D19" s="25"/>
      <c r="E19" s="25"/>
      <c r="F19" s="25"/>
      <c r="G19" s="49" t="s">
        <v>10</v>
      </c>
      <c r="H19" s="49"/>
      <c r="I19" s="49"/>
      <c r="J19" s="49"/>
      <c r="K19" s="49"/>
    </row>
    <row r="20" spans="2:11" hidden="1" x14ac:dyDescent="0.25"/>
    <row r="21" spans="2:11" ht="45.75" hidden="1" customHeight="1" x14ac:dyDescent="0.25">
      <c r="B21" s="4" t="s">
        <v>11</v>
      </c>
      <c r="G21" s="50" t="s">
        <v>12</v>
      </c>
      <c r="H21" s="50"/>
      <c r="I21" s="50"/>
      <c r="J21" s="50"/>
      <c r="K21" s="50"/>
    </row>
    <row r="22" spans="2:11" ht="13.5" hidden="1" customHeight="1" x14ac:dyDescent="0.25">
      <c r="B22" s="18" t="s">
        <v>13</v>
      </c>
      <c r="G22" s="50" t="s">
        <v>14</v>
      </c>
      <c r="H22" s="50"/>
      <c r="I22" s="50"/>
      <c r="J22" s="50"/>
      <c r="K22" s="50"/>
    </row>
  </sheetData>
  <mergeCells count="7">
    <mergeCell ref="G19:K19"/>
    <mergeCell ref="G21:K21"/>
    <mergeCell ref="G22:K22"/>
    <mergeCell ref="A4:K9"/>
    <mergeCell ref="A1:K1"/>
    <mergeCell ref="A2:K2"/>
    <mergeCell ref="A3:K3"/>
  </mergeCells>
  <phoneticPr fontId="2" type="noConversion"/>
  <printOptions horizontalCentered="1"/>
  <pageMargins left="0.25" right="0.25" top="0.75" bottom="0.75" header="0.511811023622047" footer="0.511811023622047"/>
  <pageSetup paperSize="9" scale="74" fitToHeight="0" orientation="landscape" r:id="rId1"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1A8C-B7DB-44FA-A8B6-821F2A2B9F42}">
  <sheetPr>
    <pageSetUpPr fitToPage="1"/>
  </sheetPr>
  <dimension ref="A1:ALU23"/>
  <sheetViews>
    <sheetView topLeftCell="A4" zoomScale="110" zoomScaleNormal="110" zoomScaleSheetLayoutView="100" zoomScalePageLayoutView="95" workbookViewId="0">
      <selection activeCell="A4" sqref="A4:K9"/>
    </sheetView>
  </sheetViews>
  <sheetFormatPr defaultColWidth="6.140625" defaultRowHeight="15" x14ac:dyDescent="0.25"/>
  <cols>
    <col min="1" max="1" width="4.28515625" style="1" customWidth="1"/>
    <col min="2" max="2" width="46.7109375" style="17" customWidth="1"/>
    <col min="3" max="3" width="9.7109375" style="18" customWidth="1"/>
    <col min="4" max="4" width="12.140625" style="18" customWidth="1"/>
    <col min="5" max="5" width="8.5703125" style="18" customWidth="1"/>
    <col min="6" max="6" width="12.140625" style="21" customWidth="1"/>
    <col min="7" max="7" width="14.85546875" style="20" customWidth="1"/>
    <col min="8" max="8" width="9.85546875" style="22" customWidth="1"/>
    <col min="9" max="9" width="17.7109375" style="23" customWidth="1"/>
    <col min="10" max="10" width="15.42578125" style="20" customWidth="1"/>
    <col min="11" max="11" width="26.28515625" style="4" customWidth="1"/>
    <col min="12" max="239" width="6.140625" style="4"/>
    <col min="240" max="998" width="6.140625" style="2"/>
    <col min="999" max="1010" width="6.140625" style="3"/>
    <col min="1011" max="1023" width="7.7109375" style="3" customWidth="1"/>
    <col min="1024" max="1024" width="6.140625" style="3"/>
    <col min="1025" max="1025" width="11.5703125" style="3" customWidth="1"/>
    <col min="1026" max="16384" width="6.140625" style="3"/>
  </cols>
  <sheetData>
    <row r="1" spans="1:1009" x14ac:dyDescent="0.25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009" x14ac:dyDescent="0.25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009" ht="26.25" customHeight="1" x14ac:dyDescent="0.25">
      <c r="A3" s="53" t="s">
        <v>49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009" s="2" customFormat="1" ht="60" customHeight="1" x14ac:dyDescent="0.25">
      <c r="A4" s="51" t="s">
        <v>50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009" s="2" customFormat="1" ht="60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009" s="2" customFormat="1" ht="60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009" s="2" customFormat="1" ht="60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009" s="2" customFormat="1" ht="60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009" s="2" customFormat="1" ht="60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009" s="2" customFormat="1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009" s="8" customFormat="1" ht="96" customHeight="1" x14ac:dyDescent="0.25">
      <c r="A11" s="6" t="s">
        <v>0</v>
      </c>
      <c r="B11" s="6" t="s">
        <v>1</v>
      </c>
      <c r="C11" s="7" t="s">
        <v>2</v>
      </c>
      <c r="D11" s="7" t="s">
        <v>15</v>
      </c>
      <c r="E11" s="7" t="s">
        <v>51</v>
      </c>
      <c r="F11" s="7" t="s">
        <v>3</v>
      </c>
      <c r="G11" s="7" t="s">
        <v>53</v>
      </c>
      <c r="H11" s="7" t="s">
        <v>52</v>
      </c>
      <c r="I11" s="7" t="s">
        <v>40</v>
      </c>
      <c r="J11" s="7" t="s">
        <v>17</v>
      </c>
      <c r="K11" s="7" t="s">
        <v>5</v>
      </c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</row>
    <row r="12" spans="1:1009" x14ac:dyDescent="0.25">
      <c r="A12" s="11">
        <v>1</v>
      </c>
      <c r="B12" s="28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</row>
    <row r="13" spans="1:1009" ht="120" x14ac:dyDescent="0.25">
      <c r="A13" s="10" t="s">
        <v>18</v>
      </c>
      <c r="B13" s="12" t="s">
        <v>54</v>
      </c>
      <c r="C13" s="10" t="s">
        <v>6</v>
      </c>
      <c r="D13" s="10"/>
      <c r="E13" s="13">
        <v>3200</v>
      </c>
      <c r="F13" s="14"/>
      <c r="G13" s="27">
        <f>ROUND(F13*E13,2)</f>
        <v>0</v>
      </c>
      <c r="H13" s="15"/>
      <c r="I13" s="27">
        <f>ROUND((G13*H13)+G13,2)</f>
        <v>0</v>
      </c>
      <c r="J13" s="27">
        <f>ROUND(I13/E13,2)</f>
        <v>0</v>
      </c>
      <c r="K13" s="10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</row>
    <row r="14" spans="1:1009" ht="150" x14ac:dyDescent="0.25">
      <c r="A14" s="10" t="s">
        <v>23</v>
      </c>
      <c r="B14" s="12" t="s">
        <v>55</v>
      </c>
      <c r="C14" s="10" t="s">
        <v>6</v>
      </c>
      <c r="D14" s="10"/>
      <c r="E14" s="13">
        <v>1200</v>
      </c>
      <c r="F14" s="14"/>
      <c r="G14" s="27">
        <f t="shared" ref="G14:G18" si="0">ROUND(F14*E14,2)</f>
        <v>0</v>
      </c>
      <c r="H14" s="15"/>
      <c r="I14" s="27">
        <f t="shared" ref="I14:I18" si="1">ROUND((G14*H14)+G14,2)</f>
        <v>0</v>
      </c>
      <c r="J14" s="27">
        <f t="shared" ref="J14:J18" si="2">ROUND(I14/E14,2)</f>
        <v>0</v>
      </c>
      <c r="K14" s="10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</row>
    <row r="15" spans="1:1009" ht="135" x14ac:dyDescent="0.25">
      <c r="A15" s="10" t="s">
        <v>22</v>
      </c>
      <c r="B15" s="12" t="s">
        <v>56</v>
      </c>
      <c r="C15" s="10" t="s">
        <v>6</v>
      </c>
      <c r="D15" s="10"/>
      <c r="E15" s="13">
        <v>400</v>
      </c>
      <c r="F15" s="14"/>
      <c r="G15" s="27">
        <f t="shared" si="0"/>
        <v>0</v>
      </c>
      <c r="H15" s="15"/>
      <c r="I15" s="27">
        <f t="shared" si="1"/>
        <v>0</v>
      </c>
      <c r="J15" s="27">
        <f t="shared" si="2"/>
        <v>0</v>
      </c>
      <c r="K15" s="10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</row>
    <row r="16" spans="1:1009" ht="120" x14ac:dyDescent="0.25">
      <c r="A16" s="10" t="s">
        <v>21</v>
      </c>
      <c r="B16" s="12" t="s">
        <v>57</v>
      </c>
      <c r="C16" s="10" t="s">
        <v>6</v>
      </c>
      <c r="D16" s="10"/>
      <c r="E16" s="13">
        <v>2000</v>
      </c>
      <c r="F16" s="14"/>
      <c r="G16" s="27">
        <f t="shared" si="0"/>
        <v>0</v>
      </c>
      <c r="H16" s="15"/>
      <c r="I16" s="27">
        <f t="shared" si="1"/>
        <v>0</v>
      </c>
      <c r="J16" s="27">
        <f t="shared" si="2"/>
        <v>0</v>
      </c>
      <c r="K16" s="10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</row>
    <row r="17" spans="1:1009" ht="150" x14ac:dyDescent="0.25">
      <c r="A17" s="10" t="s">
        <v>20</v>
      </c>
      <c r="B17" s="12" t="s">
        <v>58</v>
      </c>
      <c r="C17" s="10" t="s">
        <v>6</v>
      </c>
      <c r="D17" s="10"/>
      <c r="E17" s="13">
        <v>1200</v>
      </c>
      <c r="F17" s="14"/>
      <c r="G17" s="27">
        <f t="shared" si="0"/>
        <v>0</v>
      </c>
      <c r="H17" s="15"/>
      <c r="I17" s="27">
        <f t="shared" si="1"/>
        <v>0</v>
      </c>
      <c r="J17" s="27">
        <f t="shared" si="2"/>
        <v>0</v>
      </c>
      <c r="K17" s="10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</row>
    <row r="18" spans="1:1009" ht="135" x14ac:dyDescent="0.25">
      <c r="A18" s="10" t="s">
        <v>19</v>
      </c>
      <c r="B18" s="12" t="s">
        <v>59</v>
      </c>
      <c r="C18" s="10" t="s">
        <v>6</v>
      </c>
      <c r="D18" s="10"/>
      <c r="E18" s="13">
        <v>200</v>
      </c>
      <c r="F18" s="14"/>
      <c r="G18" s="27">
        <f t="shared" si="0"/>
        <v>0</v>
      </c>
      <c r="H18" s="15"/>
      <c r="I18" s="27">
        <f t="shared" si="1"/>
        <v>0</v>
      </c>
      <c r="J18" s="27">
        <f t="shared" si="2"/>
        <v>0</v>
      </c>
      <c r="K18" s="10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</row>
    <row r="19" spans="1:1009" ht="30.75" customHeight="1" x14ac:dyDescent="0.25">
      <c r="F19" s="19" t="s">
        <v>7</v>
      </c>
      <c r="G19" s="48">
        <f>SUM(G13:G18)</f>
        <v>0</v>
      </c>
      <c r="H19" s="19" t="s">
        <v>8</v>
      </c>
      <c r="I19" s="48">
        <f>SUM(I13:I18)</f>
        <v>0</v>
      </c>
      <c r="IE19" s="2"/>
    </row>
    <row r="23" spans="1:1009" ht="16.5" customHeight="1" x14ac:dyDescent="0.25"/>
  </sheetData>
  <mergeCells count="4">
    <mergeCell ref="A4:K9"/>
    <mergeCell ref="A1:K1"/>
    <mergeCell ref="A2:K2"/>
    <mergeCell ref="A3:K3"/>
  </mergeCells>
  <printOptions horizontalCentered="1"/>
  <pageMargins left="0.25" right="0.25" top="0.75" bottom="0.75" header="0.511811023622047" footer="0.511811023622047"/>
  <pageSetup paperSize="9" scale="80" fitToHeight="0" orientation="landscape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3367-6256-4E09-A181-8F417CE230DE}">
  <sheetPr>
    <pageSetUpPr fitToPage="1"/>
  </sheetPr>
  <dimension ref="A1:ALT27"/>
  <sheetViews>
    <sheetView topLeftCell="A4" zoomScale="110" zoomScaleNormal="110" zoomScaleSheetLayoutView="100" workbookViewId="0">
      <selection activeCell="A4" sqref="A4:J9"/>
    </sheetView>
  </sheetViews>
  <sheetFormatPr defaultColWidth="6.140625" defaultRowHeight="15" x14ac:dyDescent="0.25"/>
  <cols>
    <col min="1" max="1" width="3.5703125" style="1" customWidth="1"/>
    <col min="2" max="2" width="53.5703125" style="17" customWidth="1"/>
    <col min="3" max="3" width="10.7109375" style="18" customWidth="1"/>
    <col min="4" max="4" width="10.42578125" style="18" customWidth="1"/>
    <col min="5" max="5" width="13" style="21" customWidth="1"/>
    <col min="6" max="6" width="14.85546875" style="20" customWidth="1"/>
    <col min="7" max="7" width="10.5703125" style="22" customWidth="1"/>
    <col min="8" max="8" width="16.42578125" style="23" customWidth="1"/>
    <col min="9" max="9" width="15" style="20" customWidth="1"/>
    <col min="10" max="10" width="34.5703125" style="4" customWidth="1"/>
    <col min="11" max="238" width="6.140625" style="4"/>
    <col min="239" max="997" width="6.140625" style="2"/>
    <col min="998" max="1009" width="6.140625" style="3"/>
    <col min="1010" max="1022" width="7.7109375" style="3" customWidth="1"/>
    <col min="1023" max="1023" width="6.140625" style="3"/>
    <col min="1024" max="1024" width="11.5703125" style="3" customWidth="1"/>
    <col min="1025" max="16384" width="6.140625" style="3"/>
  </cols>
  <sheetData>
    <row r="1" spans="1:1008" ht="15" customHeight="1" x14ac:dyDescent="0.25">
      <c r="A1" s="52" t="s">
        <v>62</v>
      </c>
      <c r="B1" s="52"/>
      <c r="C1" s="52"/>
      <c r="D1" s="52"/>
      <c r="E1" s="52"/>
      <c r="F1" s="52"/>
      <c r="G1" s="52"/>
      <c r="H1" s="52"/>
      <c r="I1" s="52"/>
      <c r="J1" s="52"/>
      <c r="K1" s="1"/>
    </row>
    <row r="2" spans="1:1008" ht="15" customHeight="1" x14ac:dyDescent="0.25">
      <c r="A2" s="52" t="s">
        <v>63</v>
      </c>
      <c r="B2" s="52"/>
      <c r="C2" s="52"/>
      <c r="D2" s="52"/>
      <c r="E2" s="52"/>
      <c r="F2" s="52"/>
      <c r="G2" s="52"/>
      <c r="H2" s="52"/>
      <c r="I2" s="52"/>
      <c r="J2" s="52"/>
      <c r="K2" s="1"/>
    </row>
    <row r="3" spans="1:1008" ht="26.25" customHeight="1" x14ac:dyDescent="0.25">
      <c r="A3" s="53" t="s">
        <v>64</v>
      </c>
      <c r="B3" s="53"/>
      <c r="C3" s="53"/>
      <c r="D3" s="53"/>
      <c r="E3" s="53"/>
      <c r="F3" s="53"/>
      <c r="G3" s="53"/>
      <c r="H3" s="53"/>
      <c r="I3" s="53"/>
      <c r="J3" s="53"/>
      <c r="K3" s="35"/>
    </row>
    <row r="4" spans="1:1008" s="2" customFormat="1" ht="59.25" customHeight="1" x14ac:dyDescent="0.25">
      <c r="A4" s="51" t="s">
        <v>68</v>
      </c>
      <c r="B4" s="51"/>
      <c r="C4" s="51"/>
      <c r="D4" s="51"/>
      <c r="E4" s="51"/>
      <c r="F4" s="51"/>
      <c r="G4" s="51"/>
      <c r="H4" s="51"/>
      <c r="I4" s="51"/>
      <c r="J4" s="51"/>
    </row>
    <row r="5" spans="1:1008" s="2" customFormat="1" ht="59.2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08" s="2" customFormat="1" ht="59.2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08" s="2" customFormat="1" ht="59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</row>
    <row r="8" spans="1:1008" s="2" customFormat="1" ht="59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</row>
    <row r="9" spans="1:1008" s="2" customFormat="1" ht="59.2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</row>
    <row r="10" spans="1:1008" s="2" customFormat="1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</row>
    <row r="11" spans="1:1008" s="8" customFormat="1" ht="88.5" customHeight="1" x14ac:dyDescent="0.25">
      <c r="A11" s="6" t="s">
        <v>0</v>
      </c>
      <c r="B11" s="6" t="s">
        <v>1</v>
      </c>
      <c r="C11" s="7" t="s">
        <v>2</v>
      </c>
      <c r="D11" s="7" t="s">
        <v>51</v>
      </c>
      <c r="E11" s="7" t="s">
        <v>3</v>
      </c>
      <c r="F11" s="7" t="s">
        <v>26</v>
      </c>
      <c r="G11" s="7" t="s">
        <v>4</v>
      </c>
      <c r="H11" s="7" t="s">
        <v>65</v>
      </c>
      <c r="I11" s="7" t="s">
        <v>25</v>
      </c>
      <c r="J11" s="7" t="s">
        <v>24</v>
      </c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</row>
    <row r="12" spans="1:1008" x14ac:dyDescent="0.25">
      <c r="A12" s="11">
        <v>1</v>
      </c>
      <c r="B12" s="28">
        <v>2</v>
      </c>
      <c r="C12" s="7">
        <v>3</v>
      </c>
      <c r="D12" s="7">
        <v>4</v>
      </c>
      <c r="E12" s="29">
        <v>5</v>
      </c>
      <c r="F12" s="28">
        <v>6</v>
      </c>
      <c r="G12" s="29">
        <v>7</v>
      </c>
      <c r="H12" s="28">
        <v>8</v>
      </c>
      <c r="I12" s="28">
        <v>9</v>
      </c>
      <c r="J12" s="28">
        <v>10</v>
      </c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</row>
    <row r="13" spans="1:1008" ht="210" x14ac:dyDescent="0.25">
      <c r="A13" s="30" t="s">
        <v>18</v>
      </c>
      <c r="B13" s="36" t="s">
        <v>66</v>
      </c>
      <c r="C13" s="10" t="s">
        <v>6</v>
      </c>
      <c r="D13" s="13">
        <v>372</v>
      </c>
      <c r="E13" s="31"/>
      <c r="F13" s="27">
        <f>ROUND(D13*E13,2)</f>
        <v>0</v>
      </c>
      <c r="G13" s="32"/>
      <c r="H13" s="27">
        <f>ROUND(F13*(1+G13),2)</f>
        <v>0</v>
      </c>
      <c r="I13" s="27">
        <f>ROUND(H13/D13,2)</f>
        <v>0</v>
      </c>
      <c r="J13" s="33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</row>
    <row r="14" spans="1:1008" ht="180" x14ac:dyDescent="0.25">
      <c r="A14" s="30" t="s">
        <v>23</v>
      </c>
      <c r="B14" s="40" t="s">
        <v>67</v>
      </c>
      <c r="C14" s="41" t="s">
        <v>6</v>
      </c>
      <c r="D14" s="42">
        <v>30</v>
      </c>
      <c r="E14" s="31"/>
      <c r="F14" s="27">
        <f>ROUND(D14*E14,2)</f>
        <v>0</v>
      </c>
      <c r="G14" s="32"/>
      <c r="H14" s="27">
        <f>ROUND(F14*(1+G14),2)</f>
        <v>0</v>
      </c>
      <c r="I14" s="27">
        <f>ROUND(H14/D14,2)</f>
        <v>0</v>
      </c>
      <c r="J14" s="33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</row>
    <row r="15" spans="1:1008" ht="45" x14ac:dyDescent="0.25">
      <c r="A15" s="39" t="s">
        <v>22</v>
      </c>
      <c r="B15" s="43" t="s">
        <v>75</v>
      </c>
      <c r="C15" s="44" t="s">
        <v>6</v>
      </c>
      <c r="D15" s="45">
        <v>10</v>
      </c>
      <c r="E15" s="31"/>
      <c r="F15" s="27">
        <f t="shared" ref="F15:F16" si="0">ROUND(D15*E15,2)</f>
        <v>0</v>
      </c>
      <c r="G15" s="32"/>
      <c r="H15" s="27">
        <f t="shared" ref="H15:H16" si="1">ROUND(F15*(1+G15),2)</f>
        <v>0</v>
      </c>
      <c r="I15" s="37"/>
      <c r="J15" s="38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</row>
    <row r="16" spans="1:1008" ht="45" x14ac:dyDescent="0.25">
      <c r="A16" s="39" t="s">
        <v>21</v>
      </c>
      <c r="B16" s="43" t="s">
        <v>76</v>
      </c>
      <c r="C16" s="44" t="s">
        <v>6</v>
      </c>
      <c r="D16" s="45">
        <v>10</v>
      </c>
      <c r="E16" s="31"/>
      <c r="F16" s="27">
        <f t="shared" si="0"/>
        <v>0</v>
      </c>
      <c r="G16" s="32"/>
      <c r="H16" s="27">
        <f t="shared" si="1"/>
        <v>0</v>
      </c>
      <c r="I16" s="37"/>
      <c r="J16" s="38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</row>
    <row r="17" spans="5:238" ht="30.75" customHeight="1" x14ac:dyDescent="0.25">
      <c r="E17" s="34" t="s">
        <v>7</v>
      </c>
      <c r="F17" s="46">
        <f>SUM(F13:F16)</f>
        <v>0</v>
      </c>
      <c r="G17" s="34" t="s">
        <v>8</v>
      </c>
      <c r="H17" s="47">
        <f>SUM(H13:H16)</f>
        <v>0</v>
      </c>
      <c r="ID17" s="2"/>
    </row>
    <row r="21" spans="5:238" ht="16.7" customHeight="1" x14ac:dyDescent="0.25"/>
    <row r="22" spans="5:238" ht="16.7" customHeight="1" x14ac:dyDescent="0.25"/>
    <row r="23" spans="5:238" ht="16.7" customHeight="1" x14ac:dyDescent="0.25"/>
    <row r="24" spans="5:238" ht="16.7" customHeight="1" x14ac:dyDescent="0.25"/>
    <row r="25" spans="5:238" ht="16.7" customHeight="1" x14ac:dyDescent="0.25"/>
    <row r="26" spans="5:238" ht="16.7" customHeight="1" x14ac:dyDescent="0.25"/>
    <row r="27" spans="5:238" ht="16.7" customHeight="1" x14ac:dyDescent="0.25"/>
  </sheetData>
  <mergeCells count="4">
    <mergeCell ref="A4:J9"/>
    <mergeCell ref="A1:J1"/>
    <mergeCell ref="A2:J2"/>
    <mergeCell ref="A3:J3"/>
  </mergeCells>
  <printOptions horizontalCentered="1"/>
  <pageMargins left="0.25" right="0.25" top="0.75" bottom="0.75" header="0.511811023622047" footer="0.511811023622047"/>
  <pageSetup paperSize="9" scale="78" fitToHeight="0" orientation="landscape" r:id="rId1"/>
  <rowBreaks count="2" manualBreakCount="2">
    <brk id="10" max="16383" man="1"/>
    <brk id="1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8DBC-732C-4936-B0EB-4A33B3F4D8B9}">
  <sheetPr>
    <pageSetUpPr fitToPage="1"/>
  </sheetPr>
  <dimension ref="A1:ALU14"/>
  <sheetViews>
    <sheetView zoomScale="80" zoomScaleNormal="80" zoomScaleSheetLayoutView="100" zoomScalePageLayoutView="95" workbookViewId="0">
      <selection activeCell="G10" sqref="G10"/>
    </sheetView>
  </sheetViews>
  <sheetFormatPr defaultColWidth="6.140625" defaultRowHeight="15" x14ac:dyDescent="0.25"/>
  <cols>
    <col min="1" max="1" width="4.28515625" style="1" customWidth="1"/>
    <col min="2" max="2" width="46.7109375" style="17" customWidth="1"/>
    <col min="3" max="3" width="10.140625" style="18" customWidth="1"/>
    <col min="4" max="4" width="14" style="18" customWidth="1"/>
    <col min="5" max="5" width="8.5703125" style="18" customWidth="1"/>
    <col min="6" max="6" width="13.42578125" style="21" customWidth="1"/>
    <col min="7" max="7" width="14.85546875" style="20" customWidth="1"/>
    <col min="8" max="8" width="10.85546875" style="22" customWidth="1"/>
    <col min="9" max="9" width="19.28515625" style="23" customWidth="1"/>
    <col min="10" max="10" width="17.5703125" style="20" customWidth="1"/>
    <col min="11" max="11" width="25" style="4" customWidth="1"/>
    <col min="12" max="239" width="6.140625" style="4"/>
    <col min="240" max="998" width="6.140625" style="2"/>
    <col min="999" max="1010" width="6.140625" style="3"/>
    <col min="1011" max="1023" width="7.7109375" style="3" customWidth="1"/>
    <col min="1024" max="1024" width="6.140625" style="3"/>
    <col min="1025" max="1025" width="11.5703125" style="3" customWidth="1"/>
    <col min="1026" max="16384" width="6.140625" style="3"/>
  </cols>
  <sheetData>
    <row r="1" spans="1:1009" x14ac:dyDescent="0.25">
      <c r="A1" s="52" t="s">
        <v>74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009" x14ac:dyDescent="0.25">
      <c r="A2" s="52" t="s">
        <v>70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009" ht="26.25" customHeight="1" x14ac:dyDescent="0.2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009" s="2" customFormat="1" ht="59.25" customHeight="1" x14ac:dyDescent="0.25">
      <c r="A4" s="51" t="s">
        <v>71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009" s="2" customFormat="1" ht="59.2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009" s="2" customFormat="1" ht="59.2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009" s="2" customFormat="1" ht="59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009" s="2" customFormat="1" ht="59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009" s="2" customFormat="1" ht="59.2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009" s="2" customFormat="1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009" s="8" customFormat="1" ht="94.5" customHeight="1" x14ac:dyDescent="0.25">
      <c r="A11" s="6" t="s">
        <v>0</v>
      </c>
      <c r="B11" s="6" t="s">
        <v>1</v>
      </c>
      <c r="C11" s="7" t="s">
        <v>2</v>
      </c>
      <c r="D11" s="7" t="s">
        <v>15</v>
      </c>
      <c r="E11" s="7" t="s">
        <v>30</v>
      </c>
      <c r="F11" s="7" t="s">
        <v>3</v>
      </c>
      <c r="G11" s="7" t="s">
        <v>16</v>
      </c>
      <c r="H11" s="7" t="s">
        <v>46</v>
      </c>
      <c r="I11" s="7" t="s">
        <v>72</v>
      </c>
      <c r="J11" s="7" t="s">
        <v>17</v>
      </c>
      <c r="K11" s="7" t="s">
        <v>5</v>
      </c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</row>
    <row r="12" spans="1:1009" x14ac:dyDescent="0.25">
      <c r="A12" s="11">
        <v>1</v>
      </c>
      <c r="B12" s="28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</row>
    <row r="13" spans="1:1009" ht="345" x14ac:dyDescent="0.25">
      <c r="A13" s="10" t="s">
        <v>18</v>
      </c>
      <c r="B13" s="12" t="s">
        <v>73</v>
      </c>
      <c r="C13" s="10" t="s">
        <v>6</v>
      </c>
      <c r="D13" s="10"/>
      <c r="E13" s="13">
        <v>200</v>
      </c>
      <c r="F13" s="14"/>
      <c r="G13" s="27">
        <f>ROUND(F13*E13,2)</f>
        <v>0</v>
      </c>
      <c r="H13" s="15"/>
      <c r="I13" s="27">
        <f>ROUND((G13*H13)+G13,2)</f>
        <v>0</v>
      </c>
      <c r="J13" s="27">
        <f>ROUND(I13/E13,2)</f>
        <v>0</v>
      </c>
      <c r="K13" s="10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</row>
    <row r="14" spans="1:1009" ht="30.75" customHeight="1" x14ac:dyDescent="0.25">
      <c r="F14" s="19" t="s">
        <v>7</v>
      </c>
      <c r="G14" s="48">
        <f>SUM(G13:G13)</f>
        <v>0</v>
      </c>
      <c r="H14" s="19" t="s">
        <v>8</v>
      </c>
      <c r="I14" s="48">
        <f>SUM(I13:I13)</f>
        <v>0</v>
      </c>
      <c r="IE14" s="2"/>
    </row>
  </sheetData>
  <mergeCells count="4">
    <mergeCell ref="A4:K9"/>
    <mergeCell ref="A1:K1"/>
    <mergeCell ref="A3:K3"/>
    <mergeCell ref="A2:K2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8C56-2119-4F90-8BB0-7E207BD7D1B9}">
  <sheetPr>
    <pageSetUpPr fitToPage="1"/>
  </sheetPr>
  <dimension ref="A1:ALU24"/>
  <sheetViews>
    <sheetView tabSelected="1" zoomScale="80" zoomScaleNormal="80" zoomScaleSheetLayoutView="80" zoomScalePageLayoutView="95" workbookViewId="0">
      <selection activeCell="H26" sqref="H26"/>
    </sheetView>
  </sheetViews>
  <sheetFormatPr defaultColWidth="6.140625" defaultRowHeight="15" x14ac:dyDescent="0.25"/>
  <cols>
    <col min="1" max="1" width="4.28515625" style="1" customWidth="1"/>
    <col min="2" max="2" width="49.5703125" style="17" customWidth="1"/>
    <col min="3" max="3" width="10" style="18" customWidth="1"/>
    <col min="4" max="4" width="12.85546875" style="18" customWidth="1"/>
    <col min="5" max="5" width="9.85546875" style="18" customWidth="1"/>
    <col min="6" max="6" width="12.42578125" style="21" customWidth="1"/>
    <col min="7" max="7" width="14.85546875" style="20" customWidth="1"/>
    <col min="8" max="8" width="9.85546875" style="22" customWidth="1"/>
    <col min="9" max="9" width="18.140625" style="23" customWidth="1"/>
    <col min="10" max="10" width="14" style="20" customWidth="1"/>
    <col min="11" max="11" width="28" style="4" customWidth="1"/>
    <col min="12" max="239" width="6.140625" style="4"/>
    <col min="240" max="998" width="6.140625" style="2"/>
    <col min="999" max="1010" width="6.140625" style="3"/>
    <col min="1011" max="1023" width="7.7109375" style="3" customWidth="1"/>
    <col min="1024" max="1024" width="6.140625" style="3"/>
    <col min="1025" max="1025" width="11.5703125" style="3" customWidth="1"/>
    <col min="1026" max="16384" width="6.140625" style="3"/>
  </cols>
  <sheetData>
    <row r="1" spans="1:1009" x14ac:dyDescent="0.25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009" x14ac:dyDescent="0.25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009" ht="27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009" s="2" customFormat="1" ht="54.75" customHeight="1" x14ac:dyDescent="0.25">
      <c r="A4" s="51" t="s">
        <v>42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009" s="2" customFormat="1" ht="54.7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009" s="2" customFormat="1" ht="54.7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009" s="2" customFormat="1" ht="54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009" s="2" customFormat="1" ht="54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009" s="2" customFormat="1" ht="54.75" customHeight="1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009" s="2" customForma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009" s="8" customFormat="1" ht="90.75" customHeight="1" x14ac:dyDescent="0.25">
      <c r="A11" s="6" t="s">
        <v>0</v>
      </c>
      <c r="B11" s="6" t="s">
        <v>1</v>
      </c>
      <c r="C11" s="7" t="s">
        <v>2</v>
      </c>
      <c r="D11" s="7" t="s">
        <v>15</v>
      </c>
      <c r="E11" s="7" t="s">
        <v>30</v>
      </c>
      <c r="F11" s="7" t="s">
        <v>3</v>
      </c>
      <c r="G11" s="7" t="s">
        <v>39</v>
      </c>
      <c r="H11" s="7" t="s">
        <v>31</v>
      </c>
      <c r="I11" s="7" t="s">
        <v>40</v>
      </c>
      <c r="J11" s="7" t="s">
        <v>17</v>
      </c>
      <c r="K11" s="7" t="s">
        <v>5</v>
      </c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</row>
    <row r="12" spans="1:1009" x14ac:dyDescent="0.25">
      <c r="A12" s="10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</row>
    <row r="13" spans="1:1009" ht="180" x14ac:dyDescent="0.25">
      <c r="A13" s="11" t="s">
        <v>18</v>
      </c>
      <c r="B13" s="12" t="s">
        <v>32</v>
      </c>
      <c r="C13" s="10" t="s">
        <v>6</v>
      </c>
      <c r="D13" s="10"/>
      <c r="E13" s="13">
        <v>1000</v>
      </c>
      <c r="F13" s="14"/>
      <c r="G13" s="27">
        <f>ROUND(F13*E13,2)</f>
        <v>0</v>
      </c>
      <c r="H13" s="15"/>
      <c r="I13" s="27">
        <f>ROUND((G13*H13)+G13,2)</f>
        <v>0</v>
      </c>
      <c r="J13" s="27">
        <f>ROUND(I13/E13,2)</f>
        <v>0</v>
      </c>
      <c r="K13" s="16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</row>
    <row r="14" spans="1:1009" ht="135" x14ac:dyDescent="0.25">
      <c r="A14" s="11" t="s">
        <v>23</v>
      </c>
      <c r="B14" s="12" t="s">
        <v>33</v>
      </c>
      <c r="C14" s="10" t="s">
        <v>6</v>
      </c>
      <c r="D14" s="10"/>
      <c r="E14" s="13">
        <v>1900</v>
      </c>
      <c r="F14" s="14"/>
      <c r="G14" s="27">
        <f t="shared" ref="G14:G19" si="0">ROUND(F14*E14,2)</f>
        <v>0</v>
      </c>
      <c r="H14" s="15"/>
      <c r="I14" s="27">
        <f t="shared" ref="I14:I19" si="1">ROUND((G14*H14)+G14,2)</f>
        <v>0</v>
      </c>
      <c r="J14" s="27">
        <f t="shared" ref="J14:J19" si="2">ROUND(I14/E14,2)</f>
        <v>0</v>
      </c>
      <c r="K14" s="16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</row>
    <row r="15" spans="1:1009" ht="195" x14ac:dyDescent="0.25">
      <c r="A15" s="11" t="s">
        <v>22</v>
      </c>
      <c r="B15" s="12" t="s">
        <v>34</v>
      </c>
      <c r="C15" s="10" t="s">
        <v>6</v>
      </c>
      <c r="D15" s="10"/>
      <c r="E15" s="13">
        <v>20</v>
      </c>
      <c r="F15" s="14"/>
      <c r="G15" s="27">
        <f t="shared" si="0"/>
        <v>0</v>
      </c>
      <c r="H15" s="15"/>
      <c r="I15" s="27">
        <f t="shared" si="1"/>
        <v>0</v>
      </c>
      <c r="J15" s="27">
        <f t="shared" si="2"/>
        <v>0</v>
      </c>
      <c r="K15" s="16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</row>
    <row r="16" spans="1:1009" ht="360" x14ac:dyDescent="0.25">
      <c r="A16" s="11" t="s">
        <v>21</v>
      </c>
      <c r="B16" s="12" t="s">
        <v>35</v>
      </c>
      <c r="C16" s="10" t="s">
        <v>6</v>
      </c>
      <c r="D16" s="10"/>
      <c r="E16" s="13">
        <v>20</v>
      </c>
      <c r="F16" s="14"/>
      <c r="G16" s="27">
        <f t="shared" si="0"/>
        <v>0</v>
      </c>
      <c r="H16" s="15"/>
      <c r="I16" s="27">
        <f t="shared" si="1"/>
        <v>0</v>
      </c>
      <c r="J16" s="27">
        <f t="shared" si="2"/>
        <v>0</v>
      </c>
      <c r="K16" s="16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</row>
    <row r="17" spans="1:1009" ht="225" x14ac:dyDescent="0.25">
      <c r="A17" s="11" t="s">
        <v>20</v>
      </c>
      <c r="B17" s="12" t="s">
        <v>36</v>
      </c>
      <c r="C17" s="10" t="s">
        <v>6</v>
      </c>
      <c r="D17" s="10"/>
      <c r="E17" s="13">
        <v>20</v>
      </c>
      <c r="F17" s="14"/>
      <c r="G17" s="27">
        <f t="shared" si="0"/>
        <v>0</v>
      </c>
      <c r="H17" s="15"/>
      <c r="I17" s="27">
        <f t="shared" si="1"/>
        <v>0</v>
      </c>
      <c r="J17" s="27">
        <f t="shared" si="2"/>
        <v>0</v>
      </c>
      <c r="K17" s="16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</row>
    <row r="18" spans="1:1009" ht="105" x14ac:dyDescent="0.25">
      <c r="A18" s="11" t="s">
        <v>19</v>
      </c>
      <c r="B18" s="12" t="s">
        <v>37</v>
      </c>
      <c r="C18" s="10" t="s">
        <v>6</v>
      </c>
      <c r="D18" s="10"/>
      <c r="E18" s="13">
        <v>20</v>
      </c>
      <c r="F18" s="14"/>
      <c r="G18" s="27">
        <f t="shared" si="0"/>
        <v>0</v>
      </c>
      <c r="H18" s="15"/>
      <c r="I18" s="27">
        <f t="shared" si="1"/>
        <v>0</v>
      </c>
      <c r="J18" s="27">
        <f t="shared" si="2"/>
        <v>0</v>
      </c>
      <c r="K18" s="16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</row>
    <row r="19" spans="1:1009" ht="270" x14ac:dyDescent="0.25">
      <c r="A19" s="11" t="s">
        <v>27</v>
      </c>
      <c r="B19" s="12" t="s">
        <v>38</v>
      </c>
      <c r="C19" s="10" t="s">
        <v>6</v>
      </c>
      <c r="D19" s="10"/>
      <c r="E19" s="13">
        <v>10</v>
      </c>
      <c r="F19" s="14"/>
      <c r="G19" s="27">
        <f t="shared" si="0"/>
        <v>0</v>
      </c>
      <c r="H19" s="15"/>
      <c r="I19" s="27">
        <f t="shared" si="1"/>
        <v>0</v>
      </c>
      <c r="J19" s="27">
        <f t="shared" si="2"/>
        <v>0</v>
      </c>
      <c r="K19" s="16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</row>
    <row r="20" spans="1:1009" ht="30.75" customHeight="1" x14ac:dyDescent="0.25">
      <c r="F20" s="19" t="s">
        <v>7</v>
      </c>
      <c r="G20" s="48">
        <f>SUM(G13:G19)</f>
        <v>0</v>
      </c>
      <c r="H20" s="19" t="s">
        <v>8</v>
      </c>
      <c r="I20" s="48">
        <f>SUM(I13:I19)</f>
        <v>0</v>
      </c>
      <c r="IE20" s="2"/>
    </row>
    <row r="24" spans="1:1009" ht="16.5" customHeight="1" x14ac:dyDescent="0.25"/>
  </sheetData>
  <mergeCells count="4">
    <mergeCell ref="A4:K9"/>
    <mergeCell ref="A1:K1"/>
    <mergeCell ref="A2:K2"/>
    <mergeCell ref="A3:K3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'Zadanie 1'!Obszar_wydruku</vt:lpstr>
      <vt:lpstr>'Zadanie 2'!Obszar_wydruku</vt:lpstr>
      <vt:lpstr>'Zadanie 3'!Obszar_wydruku</vt:lpstr>
      <vt:lpstr>'Zadanie 4'!Obszar_wydruku</vt:lpstr>
      <vt:lpstr>'Zadanie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115</cp:revision>
  <cp:lastPrinted>2024-10-07T10:58:09Z</cp:lastPrinted>
  <dcterms:created xsi:type="dcterms:W3CDTF">2019-02-04T11:59:38Z</dcterms:created>
  <dcterms:modified xsi:type="dcterms:W3CDTF">2024-10-07T10:58:13Z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