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Logistyka\Remony i Eksploatacja Techniczna\SZPITAL\2023\Pracownia Hematologii\"/>
    </mc:Choice>
  </mc:AlternateContent>
  <bookViews>
    <workbookView xWindow="0" yWindow="0" windowWidth="28800" windowHeight="12450"/>
  </bookViews>
  <sheets>
    <sheet name="PRACOWNIA HEMATOLOGII" sheetId="1" r:id="rId1"/>
  </sheets>
  <definedNames>
    <definedName name="_xlnm.Print_Area" localSheetId="0">'PRACOWNIA HEMATOLOGII'!$A$1:$H$102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H36" i="1"/>
  <c r="G36" i="1"/>
  <c r="G85" i="1" l="1"/>
  <c r="H85" i="1" s="1"/>
  <c r="G56" i="1"/>
  <c r="H56" i="1" s="1"/>
  <c r="G27" i="1"/>
  <c r="H27" i="1" s="1"/>
  <c r="G58" i="1" l="1"/>
  <c r="H58" i="1" s="1"/>
  <c r="H57" i="1" s="1"/>
  <c r="G87" i="1"/>
  <c r="H87" i="1" s="1"/>
  <c r="H86" i="1" s="1"/>
  <c r="G91" i="1"/>
  <c r="H91" i="1" s="1"/>
  <c r="G90" i="1"/>
  <c r="H90" i="1" s="1"/>
  <c r="G89" i="1"/>
  <c r="H89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G62" i="1"/>
  <c r="H62" i="1" s="1"/>
  <c r="G61" i="1"/>
  <c r="H61" i="1" s="1"/>
  <c r="G60" i="1"/>
  <c r="H60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G33" i="1"/>
  <c r="H33" i="1" s="1"/>
  <c r="G32" i="1"/>
  <c r="H32" i="1" s="1"/>
  <c r="G31" i="1"/>
  <c r="H31" i="1" s="1"/>
  <c r="G22" i="1"/>
  <c r="H22" i="1" s="1"/>
  <c r="H79" i="1" l="1"/>
  <c r="H78" i="1" s="1"/>
  <c r="G78" i="1"/>
  <c r="G49" i="1"/>
  <c r="G86" i="1"/>
  <c r="G57" i="1"/>
  <c r="G88" i="1"/>
  <c r="H88" i="1"/>
  <c r="G59" i="1"/>
  <c r="H59" i="1"/>
  <c r="H50" i="1"/>
  <c r="H49" i="1" s="1"/>
  <c r="G30" i="1"/>
  <c r="H30" i="1"/>
  <c r="H96" i="1" l="1"/>
  <c r="G96" i="1"/>
  <c r="G26" i="1"/>
  <c r="H26" i="1" s="1"/>
  <c r="G25" i="1"/>
  <c r="H25" i="1" s="1"/>
  <c r="G24" i="1"/>
  <c r="H24" i="1" s="1"/>
  <c r="G23" i="1"/>
  <c r="G21" i="1"/>
  <c r="G20" i="1" s="1"/>
  <c r="G69" i="1" l="1"/>
  <c r="H69" i="1" s="1"/>
  <c r="G68" i="1"/>
  <c r="H68" i="1" s="1"/>
  <c r="G67" i="1"/>
  <c r="H67" i="1" s="1"/>
  <c r="G66" i="1"/>
  <c r="H66" i="1" s="1"/>
  <c r="G40" i="1"/>
  <c r="H40" i="1" s="1"/>
  <c r="G39" i="1"/>
  <c r="H39" i="1" s="1"/>
  <c r="G38" i="1"/>
  <c r="H38" i="1" s="1"/>
  <c r="G37" i="1"/>
  <c r="H37" i="1" s="1"/>
  <c r="G7" i="1"/>
  <c r="H7" i="1" s="1"/>
  <c r="G8" i="1"/>
  <c r="H8" i="1" s="1"/>
  <c r="G16" i="1" l="1"/>
  <c r="H16" i="1" s="1"/>
  <c r="G46" i="1" l="1"/>
  <c r="H46" i="1" s="1"/>
  <c r="G45" i="1"/>
  <c r="H45" i="1" s="1"/>
  <c r="G77" i="1"/>
  <c r="H77" i="1" s="1"/>
  <c r="G76" i="1"/>
  <c r="H76" i="1" s="1"/>
  <c r="F75" i="1"/>
  <c r="G75" i="1" s="1"/>
  <c r="H75" i="1" s="1"/>
  <c r="G48" i="1"/>
  <c r="H48" i="1" s="1"/>
  <c r="F15" i="1"/>
  <c r="G15" i="1" s="1"/>
  <c r="H15" i="1" s="1"/>
  <c r="F44" i="1"/>
  <c r="F13" i="1"/>
  <c r="G13" i="1" s="1"/>
  <c r="H13" i="1" s="1"/>
  <c r="G19" i="1"/>
  <c r="H19" i="1" s="1"/>
  <c r="G18" i="1"/>
  <c r="H18" i="1" s="1"/>
  <c r="G17" i="1"/>
  <c r="H17" i="1" s="1"/>
  <c r="G14" i="1"/>
  <c r="H14" i="1" s="1"/>
  <c r="G12" i="1"/>
  <c r="H12" i="1" s="1"/>
  <c r="G11" i="1"/>
  <c r="H11" i="1" s="1"/>
  <c r="G44" i="1" l="1"/>
  <c r="H44" i="1" s="1"/>
  <c r="G47" i="1"/>
  <c r="H47" i="1" s="1"/>
  <c r="H23" i="1" l="1"/>
  <c r="G29" i="1" l="1"/>
  <c r="H29" i="1" s="1"/>
  <c r="H21" i="1"/>
  <c r="H20" i="1" s="1"/>
  <c r="H97" i="1" l="1"/>
  <c r="H28" i="1"/>
  <c r="G28" i="1"/>
  <c r="G97" i="1" s="1"/>
  <c r="G95" i="1" l="1"/>
  <c r="H95" i="1"/>
  <c r="G73" i="1"/>
  <c r="H73" i="1" s="1"/>
  <c r="G74" i="1"/>
  <c r="H74" i="1" s="1"/>
  <c r="G72" i="1"/>
  <c r="H72" i="1" s="1"/>
  <c r="H10" i="1" l="1"/>
  <c r="G10" i="1"/>
  <c r="G71" i="1"/>
  <c r="G65" i="1" l="1"/>
  <c r="H71" i="1"/>
  <c r="H70" i="1" s="1"/>
  <c r="G70" i="1"/>
  <c r="G92" i="1" s="1"/>
  <c r="G43" i="1"/>
  <c r="H43" i="1" s="1"/>
  <c r="G6" i="1"/>
  <c r="G9" i="1"/>
  <c r="H9" i="1" s="1"/>
  <c r="H65" i="1" l="1"/>
  <c r="H92" i="1" s="1"/>
  <c r="H6" i="1"/>
  <c r="H5" i="1" s="1"/>
  <c r="H34" i="1" s="1"/>
  <c r="G5" i="1"/>
  <c r="G34" i="1" s="1"/>
  <c r="G42" i="1"/>
  <c r="H93" i="1" l="1"/>
  <c r="H42" i="1"/>
  <c r="G94" i="1" l="1"/>
  <c r="H94" i="1" l="1"/>
  <c r="H98" i="1" s="1"/>
  <c r="H63" i="1"/>
  <c r="G63" i="1"/>
  <c r="G93" i="1"/>
  <c r="G98" i="1"/>
</calcChain>
</file>

<file path=xl/sharedStrings.xml><?xml version="1.0" encoding="utf-8"?>
<sst xmlns="http://schemas.openxmlformats.org/spreadsheetml/2006/main" count="256" uniqueCount="81">
  <si>
    <t>LP</t>
  </si>
  <si>
    <t>ZAKRES</t>
  </si>
  <si>
    <t>CENA JEDNOSTKOWA</t>
  </si>
  <si>
    <t>ILOŚĆ</t>
  </si>
  <si>
    <t>WARTOŚĆ NETTO</t>
  </si>
  <si>
    <t>WARTOŚĆ BRUTTO</t>
  </si>
  <si>
    <t>JM</t>
  </si>
  <si>
    <t>1.1264.01 kod.3.100.60</t>
  </si>
  <si>
    <t>m2 p.u.</t>
  </si>
  <si>
    <t>1.1264.01 kod 3.160.10</t>
  </si>
  <si>
    <t>1.1264.01 kod 3.160.40</t>
  </si>
  <si>
    <t>pkt.odpr</t>
  </si>
  <si>
    <t>POZYCJA BCM</t>
  </si>
  <si>
    <t>Roboty Instalacyjne sanitarne</t>
  </si>
  <si>
    <t>m2</t>
  </si>
  <si>
    <t>Roboty Budowlane</t>
  </si>
  <si>
    <t xml:space="preserve">Roboty Budowlane </t>
  </si>
  <si>
    <t>m2 p.u</t>
  </si>
  <si>
    <t>Kalkulacja własna</t>
  </si>
  <si>
    <t>1.1264.01 kod 4.100.30</t>
  </si>
  <si>
    <t>Branża Sanitarna</t>
  </si>
  <si>
    <t>Branża Budowlana</t>
  </si>
  <si>
    <t>SUMA:</t>
  </si>
  <si>
    <t>suma działu:</t>
  </si>
  <si>
    <t>Branża elektryczna, niskoprądowa</t>
  </si>
  <si>
    <t>1.1264.01 kod 3.150.10</t>
  </si>
  <si>
    <t>1.1264.01 kod 3.150.30</t>
  </si>
  <si>
    <t>wypust</t>
  </si>
  <si>
    <t>3.1264.52 kod 3.150.50</t>
  </si>
  <si>
    <t>Klimatyzacja</t>
  </si>
  <si>
    <t>1.1264.02 kod 3.170</t>
  </si>
  <si>
    <t>1.1264.01 kod 3.150.20</t>
  </si>
  <si>
    <t>Branża teletechniczna</t>
  </si>
  <si>
    <t>1.1264.01 kod 4.130.50</t>
  </si>
  <si>
    <t>1.1264.01 kod 4.130.40</t>
  </si>
  <si>
    <t>Sprawdzenie</t>
  </si>
  <si>
    <t>Pom nr 01102 Pomieszczenie socjalne 10,71 m2</t>
  </si>
  <si>
    <t>Położenie płytek ściennych z atestem do zastosowania w placówkach służby zdrowia (łatwo zmywalnych ) do 2,15 h</t>
  </si>
  <si>
    <t>Demontaż drzwi</t>
  </si>
  <si>
    <t>Montaż drzwi</t>
  </si>
  <si>
    <t xml:space="preserve">Montaż drzwi przesuwnych </t>
  </si>
  <si>
    <t>Rozbiórki stanu wykończeniowego wewnętrznego wykładzina (gumoleum)</t>
  </si>
  <si>
    <t>Uzupełnienie wraz z malowaniem starych tynków wewnętrznych ścian 
i sufitów farbami zmywalnymi z atestem do zastosowania w placówkach służby zdrowia , z poszpachlowaniem i wyrównaniem nierówności</t>
  </si>
  <si>
    <t xml:space="preserve">Uzupełnienie wraz z malowaniem starych tynków wewnętrznych ścian 
i sufitów farbami zmywalnymi z atestem do zastosowania w placówkach służby zdrowia , z poszpachlowaniem i wyrównaniem nierówności </t>
  </si>
  <si>
    <t xml:space="preserve">Wykonanie posadzki z tworzyw sztucznych typu Tarkett wraz z wykonaniem cokolików na ścianach jako elementem ciągle połączonym z posadzką </t>
  </si>
  <si>
    <t>szt.</t>
  </si>
  <si>
    <t>Ścianka działowa z poliwenglanu 160 x 200</t>
  </si>
  <si>
    <t xml:space="preserve">Wykonanie fartucha z  płytek ceramicznych z atestem do zastosowania w placówkach służby zdrowia (łatwo zmywalnych ) </t>
  </si>
  <si>
    <t>Rozebranie  płytek ściennych na zaprawie z kleju</t>
  </si>
  <si>
    <t>Rozebranie fartucha z płytek ściennych na zaprawie z kleju</t>
  </si>
  <si>
    <t>Rozebranie posadzek z płytek  na zaprawie z kleju</t>
  </si>
  <si>
    <t>1.1264.01 kod 3.160.60</t>
  </si>
  <si>
    <t xml:space="preserve">Instalacja wodociągowa- wykonanie podejścia wodnego wraz z izolacją. Montaż baterii umywalkowej stojącej </t>
  </si>
  <si>
    <t>Instalacja kanalizacyjn - wykonanie podejścia pod umywalkę wraz z białym montażem. Zamontowanie umywalki na ścianie</t>
  </si>
  <si>
    <t>Instalacja centralnego ogrzewania- montaż 2 grzejników Higienicznych  z uchwytami oraz zaworami termostatycznymi</t>
  </si>
  <si>
    <t xml:space="preserve">Instalacja wodociągowa-  Montaż baterii umywalkowej stojącej </t>
  </si>
  <si>
    <t>Instalacja centralnego ogrzewania- montaż 1 grzejnika Higienicznego  z uchwytami oraz zaworami termostatycznymi</t>
  </si>
  <si>
    <t xml:space="preserve">Instalacja wodociągowa-  Montaż baterii zlewozmyywakowej stojącej </t>
  </si>
  <si>
    <t>Rozbiórki instalacji sanitarnych-demontaż zlewozmywaka na szafce, grzejnika żelwiwnego i i płytowego , zaślepienie odciętych instalacji sanitarnych</t>
  </si>
  <si>
    <t>Instalacja kanalizacyjna - wykonanie podejścia pod zlewozmywak wraz z białym montażem. Zamontowanie zlewozmywaka jednokomorowego z ociekaczem na szafce</t>
  </si>
  <si>
    <t>WYCENA ZADANIA: Remont pomieszczeń Zakładu Diagnostykii Laboratoryjnej  - II kwartał 2023</t>
  </si>
  <si>
    <t>tablice elektryczne</t>
  </si>
  <si>
    <t>instalacja gniazd wtykowych i przyłączy stałych</t>
  </si>
  <si>
    <t>Instalacja połączeń wyrównawczych - lokalne szyny SWP wraz z połączeniami dostępnych metalowych elementów budynku i urządzeń</t>
  </si>
  <si>
    <t>Instalacja alarmowa i sygnalizacyjna - system sygnalizacji włamania i napadu + udział w konfiguracji, uruchomieniu oraz  wizualizacji na platformie SMS - kontaktron w oknach, drzwiach, 1x czujka ruchu PIR (włączenie do istniejącej centrali alarmowej zlokalizowanej w pomieszczeniu piwnicy).</t>
  </si>
  <si>
    <t>Instalacja alarmowa i sygnalizacyjna - system kontroli dostępu + udział w konfiguracji, uruchomieniu oraz wizualizacji na platformie SMS - KD jednostronna, przycisk awaryjnego wyjścia.</t>
  </si>
  <si>
    <t>Demontaż istniejącego klimatyzatora, oczyszczenie, serwis, ponowny montaż urządzenia.</t>
  </si>
  <si>
    <t>instalacja gniazd wtykowych - zasilanie dedykowane 230V DATA</t>
  </si>
  <si>
    <t>instalacja gniazd wtykowych - teletechniczna LAN, RJ45</t>
  </si>
  <si>
    <t>Instalacja oświetlenia (2x oświetlenie ogólne, oprawa 600x600mm do wbudowania w strop, z kloszem, 48W LED, IP65, 4000K, do zastosowań w obiektach medycznych; 1x oprawa oświetlenia awaryjnego AWEX: Premium, 3W, B, 3h, SE, RU, WH. Sterowanie oświetleniem ogólnym: 2x łącznik schodowy, 1x łącznik jednobiegunowy (2 oprawy na łączniku schodowym, 1 oprawa na łączniku jednobiegunowym-umywalka)</t>
  </si>
  <si>
    <t>Instalacja oświetlenia (3x oświetlenie ogólne, oprawa 600x600mm do wbudowania w strop, z kloszem, 48W LED, IP65, 4000K, do zastosowań w obiektach medycznych; 1x oprawa oświetlenia awaryjnego AWEX: Premium, 3W, B, 3h, SE, RU, WH. Sterowanie oświetleniem ogólnym: 2x łącznik schodowy, 2x łącznik jednobiegunowy (2 oprawy na łączniku schodowym, 1 oprawa na łączniku jednobiegunowym, 1x oprawa na łączniku jednobiegunowym-zlewozmywak)</t>
  </si>
  <si>
    <t>RAZEM Pom nr 01103 Punkt pobrań docelow pracownia heamtologii</t>
  </si>
  <si>
    <t xml:space="preserve">RAZEM Pom nr 01102 Pomieszczenie socjalne </t>
  </si>
  <si>
    <t>Instalacja oświetlenia (6x oświetlenie ogólne, oprawa 600x600mm do wbudowania w strop, z kloszem, 38W LED, IP65, 4000K, do zastosowań w obiektach medycznych; 2x oprawa oświetlenia awaryjnego AWEX: Premium, 3W, B, 3h, SE, RU, WH. Sterowanie oświetleniem ogólnym: 2x łącznik schodowy, 2x łącznik jednobiegunowy (4 oprawy na łączniku schodowym, 2 oprawa na łączniku jednobiegunowym, 1 oprawa na łączniku jednobiegunowym-umywalka)</t>
  </si>
  <si>
    <t>RAZEM Pom nr 01101 Pracownia Heamtologii docelowo Punt pobrań</t>
  </si>
  <si>
    <t>1.1264.01 kod 4.130.23</t>
  </si>
  <si>
    <t>Pom nr 01101 Pracownia Hemtologii docelowo Punt pobrań 21,18 m2</t>
  </si>
  <si>
    <t>Pom nr 01103 Punkt pobrań docelowo pracownia hemtologii 12,12 m2</t>
  </si>
  <si>
    <t>Rozbiórki instalacji sanitarnych-demontaż 1 umywalki, 1 grzejnika panelowego, zaślepienie odciętych instalacji sanitarnych</t>
  </si>
  <si>
    <t xml:space="preserve">Rozbiórki instalacji sanitarnych-demontaż 1 umywalki, 1 grzejnika żeliwnego, zaślepienie odciętych instalacji sanitarnych  </t>
  </si>
  <si>
    <t>instalacja alarmowa i sygnalizacyjna - system sygnalizacji pożaru + udział w konfiguracji, uruchomieniu oraz wizualizacji na platformie SMS - włączenie do istniejącej pętli dozorowej obsługującej CWBK, wydzielenie odrębnej strefy - 1x czujka serii Cubus MTD 533X SCHRACK.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</si>
</sst>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mbria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theme="2" tint="-0.89999084444715716"/>
      <name val="Cambria"/>
      <family val="1"/>
      <charset val="238"/>
    </font>
    <font>
      <sz val="11"/>
      <color theme="2" tint="-0.899990844447157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4" fontId="6" fillId="0" borderId="1" xfId="0" applyNumberFormat="1" applyFont="1" applyBorder="1"/>
    <xf numFmtId="164" fontId="6" fillId="0" borderId="1" xfId="0" applyNumberFormat="1" applyFont="1" applyBorder="1"/>
    <xf numFmtId="0" fontId="1" fillId="0" borderId="3" xfId="0" applyFont="1" applyBorder="1" applyAlignment="1">
      <alignment horizontal="center" vertical="center" wrapText="1"/>
    </xf>
    <xf numFmtId="44" fontId="0" fillId="0" borderId="0" xfId="0" applyNumberFormat="1"/>
    <xf numFmtId="0" fontId="0" fillId="0" borderId="0" xfId="0"/>
    <xf numFmtId="44" fontId="0" fillId="0" borderId="10" xfId="0" applyNumberFormat="1" applyBorder="1"/>
    <xf numFmtId="44" fontId="0" fillId="0" borderId="11" xfId="0" applyNumberFormat="1" applyBorder="1"/>
    <xf numFmtId="44" fontId="0" fillId="0" borderId="19" xfId="0" applyNumberFormat="1" applyBorder="1"/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44" fontId="8" fillId="0" borderId="12" xfId="0" applyNumberFormat="1" applyFont="1" applyBorder="1"/>
    <xf numFmtId="164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4" fontId="6" fillId="0" borderId="1" xfId="0" applyNumberFormat="1" applyFont="1" applyFill="1" applyBorder="1"/>
    <xf numFmtId="0" fontId="1" fillId="0" borderId="2" xfId="0" applyFont="1" applyFill="1" applyBorder="1" applyAlignment="1">
      <alignment horizontal="right"/>
    </xf>
    <xf numFmtId="44" fontId="1" fillId="0" borderId="2" xfId="0" applyNumberFormat="1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44" fontId="6" fillId="0" borderId="3" xfId="0" applyNumberFormat="1" applyFont="1" applyFill="1" applyBorder="1"/>
    <xf numFmtId="0" fontId="0" fillId="3" borderId="2" xfId="0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44" fontId="1" fillId="3" borderId="2" xfId="0" applyNumberFormat="1" applyFont="1" applyFill="1" applyBorder="1"/>
    <xf numFmtId="0" fontId="0" fillId="3" borderId="1" xfId="0" applyFill="1" applyBorder="1"/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44" fontId="6" fillId="3" borderId="1" xfId="0" applyNumberFormat="1" applyFont="1" applyFill="1" applyBorder="1"/>
    <xf numFmtId="164" fontId="6" fillId="3" borderId="1" xfId="0" applyNumberFormat="1" applyFont="1" applyFill="1" applyBorder="1"/>
    <xf numFmtId="164" fontId="8" fillId="3" borderId="1" xfId="0" applyNumberFormat="1" applyFont="1" applyFill="1" applyBorder="1" applyAlignment="1">
      <alignment horizontal="right"/>
    </xf>
    <xf numFmtId="44" fontId="9" fillId="3" borderId="3" xfId="0" applyNumberFormat="1" applyFont="1" applyFill="1" applyBorder="1"/>
    <xf numFmtId="0" fontId="4" fillId="3" borderId="2" xfId="0" applyFont="1" applyFill="1" applyBorder="1"/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44" fontId="8" fillId="0" borderId="1" xfId="0" applyNumberFormat="1" applyFont="1" applyFill="1" applyBorder="1"/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164" fontId="6" fillId="0" borderId="3" xfId="0" applyNumberFormat="1" applyFont="1" applyFill="1" applyBorder="1"/>
    <xf numFmtId="0" fontId="6" fillId="3" borderId="3" xfId="0" applyFont="1" applyFill="1" applyBorder="1" applyAlignment="1">
      <alignment horizontal="right"/>
    </xf>
    <xf numFmtId="0" fontId="8" fillId="3" borderId="1" xfId="0" applyFont="1" applyFill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wrapText="1"/>
    </xf>
    <xf numFmtId="44" fontId="6" fillId="3" borderId="3" xfId="0" applyNumberFormat="1" applyFont="1" applyFill="1" applyBorder="1"/>
    <xf numFmtId="44" fontId="8" fillId="3" borderId="3" xfId="0" applyNumberFormat="1" applyFont="1" applyFill="1" applyBorder="1"/>
    <xf numFmtId="0" fontId="6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6" fillId="3" borderId="3" xfId="0" applyNumberFormat="1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vertical="center"/>
    </xf>
    <xf numFmtId="44" fontId="8" fillId="0" borderId="3" xfId="0" applyNumberFormat="1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center"/>
    </xf>
    <xf numFmtId="0" fontId="8" fillId="3" borderId="2" xfId="0" applyFont="1" applyFill="1" applyBorder="1" applyAlignment="1">
      <alignment horizontal="right"/>
    </xf>
    <xf numFmtId="44" fontId="8" fillId="3" borderId="2" xfId="0" applyNumberFormat="1" applyFont="1" applyFill="1" applyBorder="1"/>
    <xf numFmtId="44" fontId="8" fillId="0" borderId="1" xfId="0" applyNumberFormat="1" applyFont="1" applyBorder="1"/>
    <xf numFmtId="44" fontId="0" fillId="0" borderId="9" xfId="0" applyNumberFormat="1" applyBorder="1"/>
    <xf numFmtId="44" fontId="0" fillId="0" borderId="20" xfId="0" applyNumberFormat="1" applyBorder="1"/>
    <xf numFmtId="0" fontId="0" fillId="0" borderId="0" xfId="0" applyAlignment="1">
      <alignment horizontal="center"/>
    </xf>
    <xf numFmtId="0" fontId="0" fillId="0" borderId="0" xfId="0" applyBorder="1"/>
    <xf numFmtId="44" fontId="6" fillId="0" borderId="0" xfId="0" applyNumberFormat="1" applyFont="1" applyFill="1" applyBorder="1"/>
    <xf numFmtId="0" fontId="6" fillId="0" borderId="1" xfId="0" applyFont="1" applyBorder="1" applyAlignment="1">
      <alignment horizontal="right" vertical="center"/>
    </xf>
    <xf numFmtId="4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11" fillId="3" borderId="3" xfId="0" applyNumberFormat="1" applyFont="1" applyFill="1" applyBorder="1" applyAlignment="1">
      <alignment vertical="center"/>
    </xf>
    <xf numFmtId="164" fontId="11" fillId="3" borderId="3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horizontal="right" vertical="center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view="pageBreakPreview" topLeftCell="A49" zoomScaleNormal="100" zoomScaleSheetLayoutView="100" workbookViewId="0">
      <selection activeCell="H42" sqref="H42"/>
    </sheetView>
  </sheetViews>
  <sheetFormatPr defaultRowHeight="15" x14ac:dyDescent="0.25"/>
  <cols>
    <col min="1" max="1" width="6.140625" customWidth="1"/>
    <col min="2" max="2" width="39.140625" customWidth="1"/>
    <col min="3" max="3" width="15.28515625" customWidth="1"/>
    <col min="4" max="4" width="9" customWidth="1"/>
    <col min="5" max="5" width="15.28515625" customWidth="1"/>
    <col min="6" max="6" width="15.7109375" customWidth="1"/>
    <col min="7" max="7" width="15.42578125" customWidth="1"/>
    <col min="8" max="8" width="16.5703125" customWidth="1"/>
    <col min="9" max="9" width="25" customWidth="1"/>
    <col min="10" max="10" width="21.140625" customWidth="1"/>
  </cols>
  <sheetData>
    <row r="1" spans="1:8" ht="66" customHeight="1" x14ac:dyDescent="0.25">
      <c r="A1" s="106" t="s">
        <v>60</v>
      </c>
      <c r="B1" s="107"/>
      <c r="C1" s="107"/>
      <c r="D1" s="107"/>
      <c r="E1" s="107"/>
      <c r="F1" s="107"/>
      <c r="G1" s="107"/>
      <c r="H1" s="107"/>
    </row>
    <row r="3" spans="1:8" s="1" customFormat="1" ht="30.75" thickBot="1" x14ac:dyDescent="0.3">
      <c r="A3" s="8" t="s">
        <v>0</v>
      </c>
      <c r="B3" s="8" t="s">
        <v>1</v>
      </c>
      <c r="C3" s="8" t="s">
        <v>12</v>
      </c>
      <c r="D3" s="8" t="s">
        <v>6</v>
      </c>
      <c r="E3" s="8" t="s">
        <v>2</v>
      </c>
      <c r="F3" s="8" t="s">
        <v>3</v>
      </c>
      <c r="G3" s="8" t="s">
        <v>4</v>
      </c>
      <c r="H3" s="8" t="s">
        <v>5</v>
      </c>
    </row>
    <row r="4" spans="1:8" ht="15.75" thickBot="1" x14ac:dyDescent="0.3">
      <c r="A4" s="109" t="s">
        <v>76</v>
      </c>
      <c r="B4" s="110"/>
      <c r="C4" s="110"/>
      <c r="D4" s="110"/>
      <c r="E4" s="110"/>
      <c r="F4" s="110"/>
      <c r="G4" s="110"/>
      <c r="H4" s="111"/>
    </row>
    <row r="5" spans="1:8" x14ac:dyDescent="0.25">
      <c r="A5" s="34"/>
      <c r="B5" s="35" t="s">
        <v>13</v>
      </c>
      <c r="C5" s="34"/>
      <c r="D5" s="34"/>
      <c r="E5" s="34"/>
      <c r="F5" s="36" t="s">
        <v>23</v>
      </c>
      <c r="G5" s="37">
        <f>SUM(G6:G9)</f>
        <v>0</v>
      </c>
      <c r="H5" s="37">
        <f>SUM(H6:H9)</f>
        <v>0</v>
      </c>
    </row>
    <row r="6" spans="1:8" ht="71.25" x14ac:dyDescent="0.25">
      <c r="A6" s="38">
        <v>1</v>
      </c>
      <c r="B6" s="39" t="s">
        <v>58</v>
      </c>
      <c r="C6" s="40" t="s">
        <v>7</v>
      </c>
      <c r="D6" s="41" t="s">
        <v>8</v>
      </c>
      <c r="E6" s="42">
        <v>0</v>
      </c>
      <c r="F6" s="43">
        <v>21.18</v>
      </c>
      <c r="G6" s="42">
        <f t="shared" ref="G6:G9" si="0">E6*F6</f>
        <v>0</v>
      </c>
      <c r="H6" s="42">
        <f t="shared" ref="H6:H9" si="1">G6*1.23</f>
        <v>0</v>
      </c>
    </row>
    <row r="7" spans="1:8" s="10" customFormat="1" ht="42.75" x14ac:dyDescent="0.25">
      <c r="A7" s="38">
        <v>2</v>
      </c>
      <c r="B7" s="39" t="s">
        <v>52</v>
      </c>
      <c r="C7" s="40" t="s">
        <v>9</v>
      </c>
      <c r="D7" s="41" t="s">
        <v>11</v>
      </c>
      <c r="E7" s="42">
        <v>0</v>
      </c>
      <c r="F7" s="43">
        <v>1</v>
      </c>
      <c r="G7" s="42">
        <f t="shared" si="0"/>
        <v>0</v>
      </c>
      <c r="H7" s="42">
        <f t="shared" si="1"/>
        <v>0</v>
      </c>
    </row>
    <row r="8" spans="1:8" s="10" customFormat="1" ht="57" x14ac:dyDescent="0.25">
      <c r="A8" s="38">
        <v>3</v>
      </c>
      <c r="B8" s="39" t="s">
        <v>53</v>
      </c>
      <c r="C8" s="40" t="s">
        <v>10</v>
      </c>
      <c r="D8" s="41" t="s">
        <v>11</v>
      </c>
      <c r="E8" s="42">
        <v>0</v>
      </c>
      <c r="F8" s="43">
        <v>1</v>
      </c>
      <c r="G8" s="42">
        <f t="shared" si="0"/>
        <v>0</v>
      </c>
      <c r="H8" s="42">
        <f t="shared" si="1"/>
        <v>0</v>
      </c>
    </row>
    <row r="9" spans="1:8" ht="57" x14ac:dyDescent="0.25">
      <c r="A9" s="38">
        <v>4</v>
      </c>
      <c r="B9" s="39" t="s">
        <v>54</v>
      </c>
      <c r="C9" s="40" t="s">
        <v>51</v>
      </c>
      <c r="D9" s="41" t="s">
        <v>8</v>
      </c>
      <c r="E9" s="42">
        <v>0</v>
      </c>
      <c r="F9" s="43">
        <v>21.18</v>
      </c>
      <c r="G9" s="42">
        <f t="shared" si="0"/>
        <v>0</v>
      </c>
      <c r="H9" s="42">
        <f t="shared" si="1"/>
        <v>0</v>
      </c>
    </row>
    <row r="10" spans="1:8" x14ac:dyDescent="0.25">
      <c r="A10" s="22"/>
      <c r="B10" s="23" t="s">
        <v>15</v>
      </c>
      <c r="C10" s="24"/>
      <c r="D10" s="25"/>
      <c r="E10" s="26"/>
      <c r="F10" s="27" t="s">
        <v>23</v>
      </c>
      <c r="G10" s="28">
        <f>SUM(G11:G19)</f>
        <v>0</v>
      </c>
      <c r="H10" s="28">
        <f>SUM(H11:H19)</f>
        <v>0</v>
      </c>
    </row>
    <row r="11" spans="1:8" ht="30" x14ac:dyDescent="0.25">
      <c r="A11" s="29">
        <v>1</v>
      </c>
      <c r="B11" s="30" t="s">
        <v>50</v>
      </c>
      <c r="C11" s="24" t="s">
        <v>19</v>
      </c>
      <c r="D11" s="25" t="s">
        <v>8</v>
      </c>
      <c r="E11" s="26">
        <v>0</v>
      </c>
      <c r="F11" s="31">
        <v>21.18</v>
      </c>
      <c r="G11" s="26">
        <f t="shared" ref="G11:G19" si="2">E11*F11</f>
        <v>0</v>
      </c>
      <c r="H11" s="26">
        <f t="shared" ref="H11:H19" si="3">G11*1.23</f>
        <v>0</v>
      </c>
    </row>
    <row r="12" spans="1:8" ht="30" x14ac:dyDescent="0.25">
      <c r="A12" s="29">
        <v>2</v>
      </c>
      <c r="B12" s="30" t="s">
        <v>48</v>
      </c>
      <c r="C12" s="24" t="s">
        <v>19</v>
      </c>
      <c r="D12" s="25" t="s">
        <v>8</v>
      </c>
      <c r="E12" s="26">
        <v>0</v>
      </c>
      <c r="F12" s="31">
        <v>30.38</v>
      </c>
      <c r="G12" s="26">
        <f t="shared" si="2"/>
        <v>0</v>
      </c>
      <c r="H12" s="26">
        <f t="shared" si="3"/>
        <v>0</v>
      </c>
    </row>
    <row r="13" spans="1:8" s="10" customFormat="1" ht="85.5" x14ac:dyDescent="0.25">
      <c r="A13" s="29">
        <v>3</v>
      </c>
      <c r="B13" s="30" t="s">
        <v>42</v>
      </c>
      <c r="C13" s="24" t="s">
        <v>34</v>
      </c>
      <c r="D13" s="25" t="s">
        <v>14</v>
      </c>
      <c r="E13" s="26">
        <v>0</v>
      </c>
      <c r="F13" s="31">
        <f>46.4+21.18</f>
        <v>67.58</v>
      </c>
      <c r="G13" s="26">
        <f t="shared" si="2"/>
        <v>0</v>
      </c>
      <c r="H13" s="26">
        <f t="shared" si="3"/>
        <v>0</v>
      </c>
    </row>
    <row r="14" spans="1:8" s="10" customFormat="1" ht="42.75" x14ac:dyDescent="0.25">
      <c r="A14" s="29">
        <v>4</v>
      </c>
      <c r="B14" s="30" t="s">
        <v>37</v>
      </c>
      <c r="C14" s="50" t="s">
        <v>18</v>
      </c>
      <c r="D14" s="51" t="s">
        <v>14</v>
      </c>
      <c r="E14" s="26">
        <v>0</v>
      </c>
      <c r="F14" s="52">
        <v>29.69</v>
      </c>
      <c r="G14" s="33">
        <f t="shared" si="2"/>
        <v>0</v>
      </c>
      <c r="H14" s="33">
        <f t="shared" si="3"/>
        <v>0</v>
      </c>
    </row>
    <row r="15" spans="1:8" s="10" customFormat="1" ht="71.25" x14ac:dyDescent="0.25">
      <c r="A15" s="29">
        <v>5</v>
      </c>
      <c r="B15" s="30" t="s">
        <v>44</v>
      </c>
      <c r="C15" s="24" t="s">
        <v>18</v>
      </c>
      <c r="D15" s="51" t="s">
        <v>14</v>
      </c>
      <c r="E15" s="26">
        <v>0</v>
      </c>
      <c r="F15" s="52">
        <f>21.18+0.21</f>
        <v>21.39</v>
      </c>
      <c r="G15" s="33">
        <f t="shared" si="2"/>
        <v>0</v>
      </c>
      <c r="H15" s="33">
        <f t="shared" si="3"/>
        <v>0</v>
      </c>
    </row>
    <row r="16" spans="1:8" s="10" customFormat="1" ht="30" x14ac:dyDescent="0.25">
      <c r="A16" s="29"/>
      <c r="B16" s="30" t="s">
        <v>46</v>
      </c>
      <c r="C16" s="50" t="s">
        <v>18</v>
      </c>
      <c r="D16" s="51" t="s">
        <v>45</v>
      </c>
      <c r="E16" s="26">
        <v>0</v>
      </c>
      <c r="F16" s="52">
        <v>2</v>
      </c>
      <c r="G16" s="33">
        <f t="shared" si="2"/>
        <v>0</v>
      </c>
      <c r="H16" s="33">
        <f t="shared" si="3"/>
        <v>0</v>
      </c>
    </row>
    <row r="17" spans="1:21" s="10" customFormat="1" ht="30" x14ac:dyDescent="0.25">
      <c r="A17" s="29">
        <v>6</v>
      </c>
      <c r="B17" s="30" t="s">
        <v>38</v>
      </c>
      <c r="C17" s="50" t="s">
        <v>19</v>
      </c>
      <c r="D17" s="51" t="s">
        <v>8</v>
      </c>
      <c r="E17" s="26">
        <v>0</v>
      </c>
      <c r="F17" s="52">
        <v>21.18</v>
      </c>
      <c r="G17" s="33">
        <f t="shared" si="2"/>
        <v>0</v>
      </c>
      <c r="H17" s="33">
        <f t="shared" si="3"/>
        <v>0</v>
      </c>
    </row>
    <row r="18" spans="1:21" s="10" customFormat="1" ht="30" x14ac:dyDescent="0.25">
      <c r="A18" s="32">
        <v>7</v>
      </c>
      <c r="B18" s="30" t="s">
        <v>39</v>
      </c>
      <c r="C18" s="50" t="s">
        <v>75</v>
      </c>
      <c r="D18" s="25" t="s">
        <v>14</v>
      </c>
      <c r="E18" s="26">
        <v>0</v>
      </c>
      <c r="F18" s="31">
        <v>2.17</v>
      </c>
      <c r="G18" s="33">
        <f t="shared" si="2"/>
        <v>0</v>
      </c>
      <c r="H18" s="33">
        <f t="shared" si="3"/>
        <v>0</v>
      </c>
    </row>
    <row r="19" spans="1:21" ht="30" x14ac:dyDescent="0.25">
      <c r="A19" s="32">
        <v>8</v>
      </c>
      <c r="B19" s="30" t="s">
        <v>40</v>
      </c>
      <c r="C19" s="24" t="s">
        <v>18</v>
      </c>
      <c r="D19" s="25" t="s">
        <v>14</v>
      </c>
      <c r="E19" s="26">
        <v>0</v>
      </c>
      <c r="F19" s="31">
        <v>2</v>
      </c>
      <c r="G19" s="33">
        <f t="shared" si="2"/>
        <v>0</v>
      </c>
      <c r="H19" s="33">
        <f t="shared" si="3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0" customFormat="1" x14ac:dyDescent="0.25">
      <c r="A20" s="53"/>
      <c r="B20" s="54" t="s">
        <v>24</v>
      </c>
      <c r="C20" s="55"/>
      <c r="D20" s="56"/>
      <c r="E20" s="57"/>
      <c r="F20" s="44" t="s">
        <v>23</v>
      </c>
      <c r="G20" s="58">
        <f>SUM(G21:G27)</f>
        <v>0</v>
      </c>
      <c r="H20" s="58">
        <f>SUM(H21:H27)</f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10" customFormat="1" ht="30" x14ac:dyDescent="0.25">
      <c r="A21" s="59">
        <v>1</v>
      </c>
      <c r="B21" s="60" t="s">
        <v>61</v>
      </c>
      <c r="C21" s="61" t="s">
        <v>25</v>
      </c>
      <c r="D21" s="62" t="s">
        <v>8</v>
      </c>
      <c r="E21" s="63">
        <v>0</v>
      </c>
      <c r="F21" s="64">
        <v>21.18</v>
      </c>
      <c r="G21" s="63">
        <f t="shared" ref="G21:G26" si="4">F21*E21</f>
        <v>0</v>
      </c>
      <c r="H21" s="63">
        <f>G21*1.23</f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0" customFormat="1" ht="190.15" customHeight="1" x14ac:dyDescent="0.25">
      <c r="A22" s="59">
        <v>2</v>
      </c>
      <c r="B22" s="60" t="s">
        <v>73</v>
      </c>
      <c r="C22" s="61" t="s">
        <v>31</v>
      </c>
      <c r="D22" s="65" t="s">
        <v>27</v>
      </c>
      <c r="E22" s="63">
        <v>0</v>
      </c>
      <c r="F22" s="64">
        <v>13</v>
      </c>
      <c r="G22" s="63">
        <f t="shared" si="4"/>
        <v>0</v>
      </c>
      <c r="H22" s="63">
        <f t="shared" ref="H22" si="5">G22*1.23</f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0" customFormat="1" ht="30" x14ac:dyDescent="0.25">
      <c r="A23" s="59">
        <v>3</v>
      </c>
      <c r="B23" s="60" t="s">
        <v>62</v>
      </c>
      <c r="C23" s="61" t="s">
        <v>26</v>
      </c>
      <c r="D23" s="65" t="s">
        <v>27</v>
      </c>
      <c r="E23" s="63">
        <v>0</v>
      </c>
      <c r="F23" s="64">
        <v>9</v>
      </c>
      <c r="G23" s="63">
        <f t="shared" si="4"/>
        <v>0</v>
      </c>
      <c r="H23" s="63">
        <f>G23*1.23</f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s="10" customFormat="1" ht="57" x14ac:dyDescent="0.25">
      <c r="A24" s="59">
        <v>4</v>
      </c>
      <c r="B24" s="60" t="s">
        <v>63</v>
      </c>
      <c r="C24" s="61" t="s">
        <v>26</v>
      </c>
      <c r="D24" s="65" t="s">
        <v>27</v>
      </c>
      <c r="E24" s="63">
        <v>0</v>
      </c>
      <c r="F24" s="64">
        <v>4</v>
      </c>
      <c r="G24" s="63">
        <f>F24*E24</f>
        <v>0</v>
      </c>
      <c r="H24" s="63">
        <f t="shared" ref="H24:H26" si="6">G24*1.23</f>
        <v>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  <row r="25" spans="1:21" s="10" customFormat="1" ht="85.5" x14ac:dyDescent="0.25">
      <c r="A25" s="59">
        <v>5</v>
      </c>
      <c r="B25" s="60" t="s">
        <v>65</v>
      </c>
      <c r="C25" s="66" t="s">
        <v>28</v>
      </c>
      <c r="D25" s="62" t="s">
        <v>8</v>
      </c>
      <c r="E25" s="63">
        <v>0</v>
      </c>
      <c r="F25" s="64">
        <v>21.18</v>
      </c>
      <c r="G25" s="63">
        <f t="shared" si="4"/>
        <v>0</v>
      </c>
      <c r="H25" s="63">
        <f t="shared" si="6"/>
        <v>0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21" s="10" customFormat="1" ht="128.25" x14ac:dyDescent="0.25">
      <c r="A26" s="59">
        <v>6</v>
      </c>
      <c r="B26" s="60" t="s">
        <v>64</v>
      </c>
      <c r="C26" s="66" t="s">
        <v>28</v>
      </c>
      <c r="D26" s="62" t="s">
        <v>8</v>
      </c>
      <c r="E26" s="63">
        <v>0</v>
      </c>
      <c r="F26" s="64">
        <v>21.18</v>
      </c>
      <c r="G26" s="63">
        <f t="shared" si="4"/>
        <v>0</v>
      </c>
      <c r="H26" s="63">
        <f t="shared" si="6"/>
        <v>0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s="10" customFormat="1" ht="114" x14ac:dyDescent="0.25">
      <c r="A27" s="59"/>
      <c r="B27" s="92" t="s">
        <v>80</v>
      </c>
      <c r="C27" s="93" t="s">
        <v>28</v>
      </c>
      <c r="D27" s="94" t="s">
        <v>8</v>
      </c>
      <c r="E27" s="95">
        <v>0</v>
      </c>
      <c r="F27" s="96">
        <v>21.18</v>
      </c>
      <c r="G27" s="95">
        <f>F27*E27</f>
        <v>0</v>
      </c>
      <c r="H27" s="95">
        <f>G27*1.23</f>
        <v>0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</row>
    <row r="28" spans="1:21" s="10" customFormat="1" x14ac:dyDescent="0.25">
      <c r="A28" s="67"/>
      <c r="B28" s="19" t="s">
        <v>29</v>
      </c>
      <c r="C28" s="68"/>
      <c r="D28" s="69"/>
      <c r="E28" s="70"/>
      <c r="F28" s="18" t="s">
        <v>23</v>
      </c>
      <c r="G28" s="71">
        <f>SUM(G29:G29)</f>
        <v>0</v>
      </c>
      <c r="H28" s="71">
        <f>SUM(H29:H29)</f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s="10" customFormat="1" ht="42.75" x14ac:dyDescent="0.25">
      <c r="A29" s="67">
        <v>1</v>
      </c>
      <c r="B29" s="20" t="s">
        <v>66</v>
      </c>
      <c r="C29" s="68" t="s">
        <v>30</v>
      </c>
      <c r="D29" s="73" t="s">
        <v>8</v>
      </c>
      <c r="E29" s="70">
        <v>0</v>
      </c>
      <c r="F29" s="74">
        <v>21.18</v>
      </c>
      <c r="G29" s="70">
        <f>F29*E29</f>
        <v>0</v>
      </c>
      <c r="H29" s="70">
        <f>G29*1.23</f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s="10" customFormat="1" x14ac:dyDescent="0.25">
      <c r="A30" s="53"/>
      <c r="B30" s="54" t="s">
        <v>32</v>
      </c>
      <c r="C30" s="55"/>
      <c r="D30" s="56"/>
      <c r="E30" s="57"/>
      <c r="F30" s="44" t="s">
        <v>23</v>
      </c>
      <c r="G30" s="58">
        <f>SUM(G31:G33)</f>
        <v>0</v>
      </c>
      <c r="H30" s="58">
        <f>SUM(H31:H33)</f>
        <v>0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</row>
    <row r="31" spans="1:21" s="10" customFormat="1" ht="30" x14ac:dyDescent="0.25">
      <c r="A31" s="83">
        <v>1</v>
      </c>
      <c r="B31" s="3" t="s">
        <v>61</v>
      </c>
      <c r="C31" s="72" t="s">
        <v>25</v>
      </c>
      <c r="D31" s="73" t="s">
        <v>8</v>
      </c>
      <c r="E31" s="84">
        <v>0</v>
      </c>
      <c r="F31" s="85">
        <v>21.18</v>
      </c>
      <c r="G31" s="84">
        <f>F31*E31</f>
        <v>0</v>
      </c>
      <c r="H31" s="84">
        <f>G31*1.23</f>
        <v>0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</row>
    <row r="32" spans="1:21" s="10" customFormat="1" ht="165" customHeight="1" x14ac:dyDescent="0.25">
      <c r="A32" s="83">
        <v>2</v>
      </c>
      <c r="B32" s="3" t="s">
        <v>67</v>
      </c>
      <c r="C32" s="72" t="s">
        <v>26</v>
      </c>
      <c r="D32" s="73" t="s">
        <v>27</v>
      </c>
      <c r="E32" s="84">
        <v>0</v>
      </c>
      <c r="F32" s="85">
        <v>4</v>
      </c>
      <c r="G32" s="84">
        <f>F32*E32</f>
        <v>0</v>
      </c>
      <c r="H32" s="84">
        <f>G32*1.23</f>
        <v>0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</row>
    <row r="33" spans="1:21" s="10" customFormat="1" ht="30.75" thickBot="1" x14ac:dyDescent="0.3">
      <c r="A33" s="83">
        <v>3</v>
      </c>
      <c r="B33" s="3" t="s">
        <v>68</v>
      </c>
      <c r="C33" s="72" t="s">
        <v>26</v>
      </c>
      <c r="D33" s="73" t="s">
        <v>27</v>
      </c>
      <c r="E33" s="84">
        <v>0</v>
      </c>
      <c r="F33" s="85">
        <v>8</v>
      </c>
      <c r="G33" s="84">
        <f>F33*E33</f>
        <v>0</v>
      </c>
      <c r="H33" s="84">
        <f>G33*1.23</f>
        <v>0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1:21" ht="15.75" thickBot="1" x14ac:dyDescent="0.3">
      <c r="A34" s="16"/>
      <c r="B34" s="112" t="s">
        <v>74</v>
      </c>
      <c r="C34" s="113"/>
      <c r="D34" s="113"/>
      <c r="E34" s="113"/>
      <c r="F34" s="114"/>
      <c r="G34" s="17">
        <f>G30+G28+G20+G10+G5</f>
        <v>0</v>
      </c>
      <c r="H34" s="17">
        <f>H30+H28+H20+H10+H5</f>
        <v>0</v>
      </c>
      <c r="I34" s="9"/>
      <c r="J34" s="9"/>
    </row>
    <row r="35" spans="1:21" ht="28.5" customHeight="1" thickBot="1" x14ac:dyDescent="0.3">
      <c r="A35" s="109" t="s">
        <v>36</v>
      </c>
      <c r="B35" s="110"/>
      <c r="C35" s="110"/>
      <c r="D35" s="110"/>
      <c r="E35" s="110"/>
      <c r="F35" s="110"/>
      <c r="G35" s="110"/>
      <c r="H35" s="111"/>
    </row>
    <row r="36" spans="1:21" ht="18" customHeight="1" x14ac:dyDescent="0.25">
      <c r="A36" s="34"/>
      <c r="B36" s="35" t="s">
        <v>13</v>
      </c>
      <c r="C36" s="46"/>
      <c r="D36" s="46"/>
      <c r="E36" s="46"/>
      <c r="F36" s="44" t="s">
        <v>23</v>
      </c>
      <c r="G36" s="45">
        <f>SUM(G37:G40)</f>
        <v>0</v>
      </c>
      <c r="H36" s="45">
        <f>SUM(H37:H40)</f>
        <v>0</v>
      </c>
    </row>
    <row r="37" spans="1:21" s="10" customFormat="1" ht="58.5" customHeight="1" x14ac:dyDescent="0.25">
      <c r="A37" s="38">
        <v>1</v>
      </c>
      <c r="B37" s="39" t="s">
        <v>79</v>
      </c>
      <c r="C37" s="40" t="s">
        <v>7</v>
      </c>
      <c r="D37" s="41" t="s">
        <v>8</v>
      </c>
      <c r="E37" s="42">
        <v>0</v>
      </c>
      <c r="F37" s="43">
        <v>10.71</v>
      </c>
      <c r="G37" s="42">
        <f t="shared" ref="G37:G40" si="7">E37*F37</f>
        <v>0</v>
      </c>
      <c r="H37" s="42">
        <f t="shared" ref="H37:H40" si="8">G37*1.23</f>
        <v>0</v>
      </c>
    </row>
    <row r="38" spans="1:21" s="10" customFormat="1" ht="48" customHeight="1" x14ac:dyDescent="0.25">
      <c r="A38" s="38">
        <v>2</v>
      </c>
      <c r="B38" s="39" t="s">
        <v>55</v>
      </c>
      <c r="C38" s="40" t="s">
        <v>9</v>
      </c>
      <c r="D38" s="41" t="s">
        <v>11</v>
      </c>
      <c r="E38" s="42">
        <v>0</v>
      </c>
      <c r="F38" s="43">
        <v>1</v>
      </c>
      <c r="G38" s="42">
        <f t="shared" si="7"/>
        <v>0</v>
      </c>
      <c r="H38" s="42">
        <f t="shared" si="8"/>
        <v>0</v>
      </c>
    </row>
    <row r="39" spans="1:21" ht="57" x14ac:dyDescent="0.25">
      <c r="A39" s="38">
        <v>3</v>
      </c>
      <c r="B39" s="39" t="s">
        <v>53</v>
      </c>
      <c r="C39" s="40" t="s">
        <v>10</v>
      </c>
      <c r="D39" s="41" t="s">
        <v>11</v>
      </c>
      <c r="E39" s="42">
        <v>0</v>
      </c>
      <c r="F39" s="43">
        <v>1</v>
      </c>
      <c r="G39" s="42">
        <f t="shared" si="7"/>
        <v>0</v>
      </c>
      <c r="H39" s="42">
        <f t="shared" si="8"/>
        <v>0</v>
      </c>
    </row>
    <row r="40" spans="1:21" ht="57" x14ac:dyDescent="0.25">
      <c r="A40" s="38">
        <v>4</v>
      </c>
      <c r="B40" s="39" t="s">
        <v>56</v>
      </c>
      <c r="C40" s="40" t="s">
        <v>51</v>
      </c>
      <c r="D40" s="41" t="s">
        <v>8</v>
      </c>
      <c r="E40" s="42">
        <v>0</v>
      </c>
      <c r="F40" s="43">
        <v>10.71</v>
      </c>
      <c r="G40" s="42">
        <f t="shared" si="7"/>
        <v>0</v>
      </c>
      <c r="H40" s="42">
        <f t="shared" si="8"/>
        <v>0</v>
      </c>
    </row>
    <row r="41" spans="1:21" x14ac:dyDescent="0.25">
      <c r="A41" s="29"/>
      <c r="B41" s="47" t="s">
        <v>16</v>
      </c>
      <c r="C41" s="24"/>
      <c r="D41" s="25"/>
      <c r="E41" s="26"/>
      <c r="F41" s="48" t="s">
        <v>23</v>
      </c>
      <c r="G41" s="49">
        <f>SUM(G42:G48)</f>
        <v>0</v>
      </c>
      <c r="H41" s="49">
        <f>SUM(H42:H48)</f>
        <v>0</v>
      </c>
    </row>
    <row r="42" spans="1:21" ht="52.5" customHeight="1" x14ac:dyDescent="0.25">
      <c r="A42" s="29">
        <v>1</v>
      </c>
      <c r="B42" s="30" t="s">
        <v>41</v>
      </c>
      <c r="C42" s="24" t="s">
        <v>19</v>
      </c>
      <c r="D42" s="25" t="s">
        <v>8</v>
      </c>
      <c r="E42" s="26">
        <v>0</v>
      </c>
      <c r="F42" s="31">
        <v>10.71</v>
      </c>
      <c r="G42" s="26">
        <f t="shared" ref="G42:G43" si="9">E42*F42</f>
        <v>0</v>
      </c>
      <c r="H42" s="26">
        <f t="shared" ref="H42:H43" si="10">G42*1.23</f>
        <v>0</v>
      </c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98.25" customHeight="1" x14ac:dyDescent="0.25">
      <c r="A43" s="29">
        <v>2</v>
      </c>
      <c r="B43" s="30" t="s">
        <v>43</v>
      </c>
      <c r="C43" s="24" t="s">
        <v>34</v>
      </c>
      <c r="D43" s="25" t="s">
        <v>14</v>
      </c>
      <c r="E43" s="26">
        <v>0</v>
      </c>
      <c r="F43" s="31">
        <v>31.34</v>
      </c>
      <c r="G43" s="26">
        <f t="shared" si="9"/>
        <v>0</v>
      </c>
      <c r="H43" s="26">
        <f t="shared" si="10"/>
        <v>0</v>
      </c>
    </row>
    <row r="44" spans="1:21" s="10" customFormat="1" ht="74.25" customHeight="1" x14ac:dyDescent="0.25">
      <c r="A44" s="29">
        <v>3</v>
      </c>
      <c r="B44" s="30" t="s">
        <v>44</v>
      </c>
      <c r="C44" s="24" t="s">
        <v>18</v>
      </c>
      <c r="D44" s="51" t="s">
        <v>14</v>
      </c>
      <c r="E44" s="26">
        <v>0</v>
      </c>
      <c r="F44" s="52">
        <f>10.71+0.09</f>
        <v>10.8</v>
      </c>
      <c r="G44" s="33">
        <f t="shared" ref="G44:G47" si="11">E44*F44</f>
        <v>0</v>
      </c>
      <c r="H44" s="33">
        <f t="shared" ref="H44:H47" si="12">G44*1.23</f>
        <v>0</v>
      </c>
    </row>
    <row r="45" spans="1:21" s="10" customFormat="1" ht="74.25" customHeight="1" x14ac:dyDescent="0.25">
      <c r="A45" s="29"/>
      <c r="B45" s="30" t="s">
        <v>49</v>
      </c>
      <c r="C45" s="24" t="s">
        <v>19</v>
      </c>
      <c r="D45" s="25" t="s">
        <v>8</v>
      </c>
      <c r="E45" s="26">
        <v>0</v>
      </c>
      <c r="F45" s="31">
        <v>0.65</v>
      </c>
      <c r="G45" s="26">
        <f t="shared" si="11"/>
        <v>0</v>
      </c>
      <c r="H45" s="26">
        <f t="shared" si="12"/>
        <v>0</v>
      </c>
    </row>
    <row r="46" spans="1:21" s="10" customFormat="1" ht="74.25" customHeight="1" x14ac:dyDescent="0.25">
      <c r="A46" s="29">
        <v>4</v>
      </c>
      <c r="B46" s="30" t="s">
        <v>47</v>
      </c>
      <c r="C46" s="50" t="s">
        <v>18</v>
      </c>
      <c r="D46" s="51" t="s">
        <v>14</v>
      </c>
      <c r="E46" s="26">
        <v>0</v>
      </c>
      <c r="F46" s="52">
        <v>0.65</v>
      </c>
      <c r="G46" s="33">
        <f t="shared" si="11"/>
        <v>0</v>
      </c>
      <c r="H46" s="33">
        <f t="shared" si="12"/>
        <v>0</v>
      </c>
    </row>
    <row r="47" spans="1:21" s="10" customFormat="1" ht="43.5" customHeight="1" x14ac:dyDescent="0.25">
      <c r="A47" s="29">
        <v>5</v>
      </c>
      <c r="B47" s="30" t="s">
        <v>38</v>
      </c>
      <c r="C47" s="50" t="s">
        <v>19</v>
      </c>
      <c r="D47" s="51" t="s">
        <v>8</v>
      </c>
      <c r="E47" s="26">
        <v>0</v>
      </c>
      <c r="F47" s="52">
        <v>10.71</v>
      </c>
      <c r="G47" s="33">
        <f t="shared" si="11"/>
        <v>0</v>
      </c>
      <c r="H47" s="33">
        <f t="shared" si="12"/>
        <v>0</v>
      </c>
    </row>
    <row r="48" spans="1:21" s="10" customFormat="1" ht="43.5" customHeight="1" x14ac:dyDescent="0.25">
      <c r="A48" s="29">
        <v>6</v>
      </c>
      <c r="B48" s="30" t="s">
        <v>38</v>
      </c>
      <c r="C48" s="50" t="s">
        <v>19</v>
      </c>
      <c r="D48" s="51" t="s">
        <v>8</v>
      </c>
      <c r="E48" s="26">
        <v>0</v>
      </c>
      <c r="F48" s="52">
        <v>10.71</v>
      </c>
      <c r="G48" s="33">
        <f t="shared" ref="G48" si="13">E48*F48</f>
        <v>0</v>
      </c>
      <c r="H48" s="33">
        <f t="shared" ref="H48" si="14">G48*1.23</f>
        <v>0</v>
      </c>
    </row>
    <row r="49" spans="1:21" s="10" customFormat="1" x14ac:dyDescent="0.25">
      <c r="A49" s="53"/>
      <c r="B49" s="54" t="s">
        <v>24</v>
      </c>
      <c r="C49" s="55"/>
      <c r="D49" s="56"/>
      <c r="E49" s="57"/>
      <c r="F49" s="44" t="s">
        <v>23</v>
      </c>
      <c r="G49" s="58">
        <f>SUM(G50:G56)</f>
        <v>0</v>
      </c>
      <c r="H49" s="58">
        <f>SUM(H50:H56)</f>
        <v>0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</row>
    <row r="50" spans="1:21" s="10" customFormat="1" ht="30" x14ac:dyDescent="0.25">
      <c r="A50" s="59">
        <v>1</v>
      </c>
      <c r="B50" s="60" t="s">
        <v>61</v>
      </c>
      <c r="C50" s="61" t="s">
        <v>25</v>
      </c>
      <c r="D50" s="62" t="s">
        <v>8</v>
      </c>
      <c r="E50" s="63">
        <v>0</v>
      </c>
      <c r="F50" s="64">
        <v>10.71</v>
      </c>
      <c r="G50" s="63">
        <f t="shared" ref="G50:G52" si="15">F50*E50</f>
        <v>0</v>
      </c>
      <c r="H50" s="63">
        <f>G50*1.23</f>
        <v>0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</row>
    <row r="51" spans="1:21" s="10" customFormat="1" ht="174.6" customHeight="1" x14ac:dyDescent="0.25">
      <c r="A51" s="59">
        <v>2</v>
      </c>
      <c r="B51" s="60" t="s">
        <v>69</v>
      </c>
      <c r="C51" s="61" t="s">
        <v>31</v>
      </c>
      <c r="D51" s="65" t="s">
        <v>27</v>
      </c>
      <c r="E51" s="63">
        <v>0</v>
      </c>
      <c r="F51" s="64">
        <v>6</v>
      </c>
      <c r="G51" s="63">
        <f t="shared" si="15"/>
        <v>0</v>
      </c>
      <c r="H51" s="63">
        <f t="shared" ref="H51" si="16">G51*1.23</f>
        <v>0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</row>
    <row r="52" spans="1:21" s="10" customFormat="1" ht="30" x14ac:dyDescent="0.25">
      <c r="A52" s="59">
        <v>3</v>
      </c>
      <c r="B52" s="60" t="s">
        <v>62</v>
      </c>
      <c r="C52" s="61" t="s">
        <v>26</v>
      </c>
      <c r="D52" s="65" t="s">
        <v>27</v>
      </c>
      <c r="E52" s="63">
        <v>0</v>
      </c>
      <c r="F52" s="64">
        <v>6</v>
      </c>
      <c r="G52" s="63">
        <f t="shared" si="15"/>
        <v>0</v>
      </c>
      <c r="H52" s="63">
        <f>G52*1.23</f>
        <v>0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</row>
    <row r="53" spans="1:21" s="10" customFormat="1" ht="57" x14ac:dyDescent="0.25">
      <c r="A53" s="59">
        <v>4</v>
      </c>
      <c r="B53" s="60" t="s">
        <v>63</v>
      </c>
      <c r="C53" s="61" t="s">
        <v>26</v>
      </c>
      <c r="D53" s="65" t="s">
        <v>27</v>
      </c>
      <c r="E53" s="63">
        <v>0</v>
      </c>
      <c r="F53" s="64">
        <v>1</v>
      </c>
      <c r="G53" s="63">
        <f>F53*E53</f>
        <v>0</v>
      </c>
      <c r="H53" s="63">
        <f t="shared" ref="H53:H55" si="17">G53*1.23</f>
        <v>0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</row>
    <row r="54" spans="1:21" s="10" customFormat="1" ht="85.5" x14ac:dyDescent="0.25">
      <c r="A54" s="59">
        <v>5</v>
      </c>
      <c r="B54" s="60" t="s">
        <v>65</v>
      </c>
      <c r="C54" s="66" t="s">
        <v>28</v>
      </c>
      <c r="D54" s="62" t="s">
        <v>8</v>
      </c>
      <c r="E54" s="63">
        <v>0</v>
      </c>
      <c r="F54" s="64">
        <v>10.71</v>
      </c>
      <c r="G54" s="63">
        <f t="shared" ref="G54:G55" si="18">F54*E54</f>
        <v>0</v>
      </c>
      <c r="H54" s="63">
        <f t="shared" si="17"/>
        <v>0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</row>
    <row r="55" spans="1:21" s="10" customFormat="1" ht="128.25" x14ac:dyDescent="0.25">
      <c r="A55" s="59">
        <v>6</v>
      </c>
      <c r="B55" s="60" t="s">
        <v>64</v>
      </c>
      <c r="C55" s="66" t="s">
        <v>28</v>
      </c>
      <c r="D55" s="62" t="s">
        <v>8</v>
      </c>
      <c r="E55" s="63">
        <v>0</v>
      </c>
      <c r="F55" s="64">
        <v>10.71</v>
      </c>
      <c r="G55" s="63">
        <f t="shared" si="18"/>
        <v>0</v>
      </c>
      <c r="H55" s="63">
        <f t="shared" si="17"/>
        <v>0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</row>
    <row r="56" spans="1:21" s="10" customFormat="1" ht="114" x14ac:dyDescent="0.25">
      <c r="A56" s="59">
        <v>7</v>
      </c>
      <c r="B56" s="92" t="s">
        <v>80</v>
      </c>
      <c r="C56" s="93" t="s">
        <v>28</v>
      </c>
      <c r="D56" s="94" t="s">
        <v>8</v>
      </c>
      <c r="E56" s="95">
        <v>0</v>
      </c>
      <c r="F56" s="96">
        <v>10.71</v>
      </c>
      <c r="G56" s="95">
        <f>F56*E56</f>
        <v>0</v>
      </c>
      <c r="H56" s="95">
        <f>G56*1.23</f>
        <v>0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</row>
    <row r="57" spans="1:21" s="10" customFormat="1" x14ac:dyDescent="0.25">
      <c r="A57" s="67"/>
      <c r="B57" s="19" t="s">
        <v>29</v>
      </c>
      <c r="C57" s="68"/>
      <c r="D57" s="69"/>
      <c r="E57" s="70"/>
      <c r="F57" s="18" t="s">
        <v>23</v>
      </c>
      <c r="G57" s="71">
        <f>SUM(G58:G58)</f>
        <v>0</v>
      </c>
      <c r="H57" s="71">
        <f>SUM(H58:H58)</f>
        <v>0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</row>
    <row r="58" spans="1:21" s="10" customFormat="1" ht="42.75" x14ac:dyDescent="0.25">
      <c r="A58" s="67">
        <v>1</v>
      </c>
      <c r="B58" s="20" t="s">
        <v>66</v>
      </c>
      <c r="C58" s="68" t="s">
        <v>30</v>
      </c>
      <c r="D58" s="73" t="s">
        <v>8</v>
      </c>
      <c r="E58" s="70">
        <v>0</v>
      </c>
      <c r="F58" s="74">
        <v>10.71</v>
      </c>
      <c r="G58" s="70">
        <f>F58*E58</f>
        <v>0</v>
      </c>
      <c r="H58" s="70">
        <f>G58*1.23</f>
        <v>0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</row>
    <row r="59" spans="1:21" s="10" customFormat="1" x14ac:dyDescent="0.25">
      <c r="A59" s="53"/>
      <c r="B59" s="54" t="s">
        <v>32</v>
      </c>
      <c r="C59" s="55"/>
      <c r="D59" s="56"/>
      <c r="E59" s="57"/>
      <c r="F59" s="44" t="s">
        <v>23</v>
      </c>
      <c r="G59" s="58">
        <f>SUM(G60:G62)</f>
        <v>0</v>
      </c>
      <c r="H59" s="58">
        <f>SUM(H60:H62)</f>
        <v>0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</row>
    <row r="60" spans="1:21" s="10" customFormat="1" ht="30" x14ac:dyDescent="0.25">
      <c r="A60" s="83">
        <v>1</v>
      </c>
      <c r="B60" s="3" t="s">
        <v>61</v>
      </c>
      <c r="C60" s="72" t="s">
        <v>25</v>
      </c>
      <c r="D60" s="73" t="s">
        <v>8</v>
      </c>
      <c r="E60" s="84">
        <v>0</v>
      </c>
      <c r="F60" s="85">
        <v>10.71</v>
      </c>
      <c r="G60" s="84">
        <f>F60*E60</f>
        <v>0</v>
      </c>
      <c r="H60" s="84">
        <f>G60*1.23</f>
        <v>0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</row>
    <row r="61" spans="1:21" s="10" customFormat="1" ht="165" customHeight="1" x14ac:dyDescent="0.25">
      <c r="A61" s="83">
        <v>2</v>
      </c>
      <c r="B61" s="3" t="s">
        <v>67</v>
      </c>
      <c r="C61" s="72" t="s">
        <v>26</v>
      </c>
      <c r="D61" s="73" t="s">
        <v>27</v>
      </c>
      <c r="E61" s="84">
        <v>0</v>
      </c>
      <c r="F61" s="85">
        <v>2</v>
      </c>
      <c r="G61" s="84">
        <f>F61*E61</f>
        <v>0</v>
      </c>
      <c r="H61" s="84">
        <f>G61*1.23</f>
        <v>0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1:21" s="10" customFormat="1" ht="30.75" thickBot="1" x14ac:dyDescent="0.3">
      <c r="A62" s="83">
        <v>3</v>
      </c>
      <c r="B62" s="3" t="s">
        <v>68</v>
      </c>
      <c r="C62" s="72" t="s">
        <v>26</v>
      </c>
      <c r="D62" s="73" t="s">
        <v>27</v>
      </c>
      <c r="E62" s="84">
        <v>0</v>
      </c>
      <c r="F62" s="85">
        <v>4</v>
      </c>
      <c r="G62" s="84">
        <f>F62*E62</f>
        <v>0</v>
      </c>
      <c r="H62" s="84">
        <f>G62*1.23</f>
        <v>0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1:21" ht="15.75" thickBot="1" x14ac:dyDescent="0.3">
      <c r="A63" s="104" t="s">
        <v>72</v>
      </c>
      <c r="B63" s="105"/>
      <c r="C63" s="105"/>
      <c r="D63" s="105"/>
      <c r="E63" s="105"/>
      <c r="F63" s="105"/>
      <c r="G63" s="17">
        <f>G59+G57+G49+G41+G36</f>
        <v>0</v>
      </c>
      <c r="H63" s="17">
        <f>H59+H57+H49+H41+H36</f>
        <v>0</v>
      </c>
      <c r="I63" s="9"/>
      <c r="J63" s="9"/>
    </row>
    <row r="64" spans="1:21" ht="15.75" customHeight="1" thickBot="1" x14ac:dyDescent="0.3">
      <c r="A64" s="109" t="s">
        <v>77</v>
      </c>
      <c r="B64" s="110"/>
      <c r="C64" s="110"/>
      <c r="D64" s="110"/>
      <c r="E64" s="110"/>
      <c r="F64" s="110"/>
      <c r="G64" s="110"/>
      <c r="H64" s="111"/>
    </row>
    <row r="65" spans="1:21" x14ac:dyDescent="0.25">
      <c r="A65" s="34"/>
      <c r="B65" s="35" t="s">
        <v>13</v>
      </c>
      <c r="C65" s="46"/>
      <c r="D65" s="46"/>
      <c r="E65" s="46"/>
      <c r="F65" s="75" t="s">
        <v>23</v>
      </c>
      <c r="G65" s="76">
        <f>SUM(G66:G69)</f>
        <v>0</v>
      </c>
      <c r="H65" s="76">
        <f>SUM(H66:H69)</f>
        <v>0</v>
      </c>
    </row>
    <row r="66" spans="1:21" ht="57" x14ac:dyDescent="0.25">
      <c r="A66" s="38">
        <v>1</v>
      </c>
      <c r="B66" s="39" t="s">
        <v>78</v>
      </c>
      <c r="C66" s="40" t="s">
        <v>7</v>
      </c>
      <c r="D66" s="41" t="s">
        <v>8</v>
      </c>
      <c r="E66" s="42">
        <v>0</v>
      </c>
      <c r="F66" s="43">
        <v>12.12</v>
      </c>
      <c r="G66" s="42">
        <f t="shared" ref="G66:G69" si="19">E66*F66</f>
        <v>0</v>
      </c>
      <c r="H66" s="42">
        <f t="shared" ref="H66:H69" si="20">G66*1.23</f>
        <v>0</v>
      </c>
    </row>
    <row r="67" spans="1:21" s="10" customFormat="1" ht="30" x14ac:dyDescent="0.25">
      <c r="A67" s="38">
        <v>2</v>
      </c>
      <c r="B67" s="39" t="s">
        <v>57</v>
      </c>
      <c r="C67" s="40" t="s">
        <v>9</v>
      </c>
      <c r="D67" s="41" t="s">
        <v>11</v>
      </c>
      <c r="E67" s="42">
        <v>0</v>
      </c>
      <c r="F67" s="43">
        <v>1</v>
      </c>
      <c r="G67" s="42">
        <f t="shared" si="19"/>
        <v>0</v>
      </c>
      <c r="H67" s="42">
        <f t="shared" si="20"/>
        <v>0</v>
      </c>
    </row>
    <row r="68" spans="1:21" ht="71.25" x14ac:dyDescent="0.25">
      <c r="A68" s="38">
        <v>3</v>
      </c>
      <c r="B68" s="39" t="s">
        <v>59</v>
      </c>
      <c r="C68" s="40" t="s">
        <v>10</v>
      </c>
      <c r="D68" s="41" t="s">
        <v>11</v>
      </c>
      <c r="E68" s="42">
        <v>0</v>
      </c>
      <c r="F68" s="43">
        <v>1</v>
      </c>
      <c r="G68" s="42">
        <f t="shared" si="19"/>
        <v>0</v>
      </c>
      <c r="H68" s="42">
        <f t="shared" si="20"/>
        <v>0</v>
      </c>
    </row>
    <row r="69" spans="1:21" ht="57" x14ac:dyDescent="0.25">
      <c r="A69" s="38">
        <v>4</v>
      </c>
      <c r="B69" s="39" t="s">
        <v>56</v>
      </c>
      <c r="C69" s="40" t="s">
        <v>51</v>
      </c>
      <c r="D69" s="41" t="s">
        <v>8</v>
      </c>
      <c r="E69" s="42">
        <v>0</v>
      </c>
      <c r="F69" s="43">
        <v>12.12</v>
      </c>
      <c r="G69" s="42">
        <f t="shared" si="19"/>
        <v>0</v>
      </c>
      <c r="H69" s="42">
        <f t="shared" si="20"/>
        <v>0</v>
      </c>
    </row>
    <row r="70" spans="1:21" x14ac:dyDescent="0.25">
      <c r="A70" s="15"/>
      <c r="B70" s="19" t="s">
        <v>16</v>
      </c>
      <c r="C70" s="4"/>
      <c r="D70" s="5"/>
      <c r="E70" s="6"/>
      <c r="F70" s="18" t="s">
        <v>23</v>
      </c>
      <c r="G70" s="77">
        <f>SUM(G71:G77)</f>
        <v>0</v>
      </c>
      <c r="H70" s="77">
        <f>SUM(H71:H77)</f>
        <v>0</v>
      </c>
    </row>
    <row r="71" spans="1:21" ht="43.5" customHeight="1" x14ac:dyDescent="0.25">
      <c r="A71" s="15">
        <v>1</v>
      </c>
      <c r="B71" s="3" t="s">
        <v>50</v>
      </c>
      <c r="C71" s="24" t="s">
        <v>19</v>
      </c>
      <c r="D71" s="25" t="s">
        <v>8</v>
      </c>
      <c r="E71" s="26">
        <v>0</v>
      </c>
      <c r="F71" s="7">
        <v>12.12</v>
      </c>
      <c r="G71" s="6">
        <f t="shared" ref="G71:G77" si="21">E71*F71</f>
        <v>0</v>
      </c>
      <c r="H71" s="6">
        <f t="shared" ref="H71:H77" si="22">G71*1.23</f>
        <v>0</v>
      </c>
    </row>
    <row r="72" spans="1:21" ht="34.5" customHeight="1" x14ac:dyDescent="0.25">
      <c r="A72" s="15">
        <v>2</v>
      </c>
      <c r="B72" s="30" t="s">
        <v>48</v>
      </c>
      <c r="C72" s="24" t="s">
        <v>19</v>
      </c>
      <c r="D72" s="25" t="s">
        <v>8</v>
      </c>
      <c r="E72" s="26">
        <v>0</v>
      </c>
      <c r="F72" s="7">
        <v>23.606000000000002</v>
      </c>
      <c r="G72" s="6">
        <f t="shared" si="21"/>
        <v>0</v>
      </c>
      <c r="H72" s="6">
        <f t="shared" si="22"/>
        <v>0</v>
      </c>
    </row>
    <row r="73" spans="1:21" ht="85.5" x14ac:dyDescent="0.25">
      <c r="A73" s="15">
        <v>3</v>
      </c>
      <c r="B73" s="3" t="s">
        <v>43</v>
      </c>
      <c r="C73" s="24" t="s">
        <v>33</v>
      </c>
      <c r="D73" s="25" t="s">
        <v>14</v>
      </c>
      <c r="E73" s="26">
        <v>0</v>
      </c>
      <c r="F73" s="7">
        <v>23.606000000000002</v>
      </c>
      <c r="G73" s="6">
        <f t="shared" si="21"/>
        <v>0</v>
      </c>
      <c r="H73" s="6">
        <f t="shared" si="22"/>
        <v>0</v>
      </c>
    </row>
    <row r="74" spans="1:21" ht="42.75" x14ac:dyDescent="0.25">
      <c r="A74" s="15">
        <v>4</v>
      </c>
      <c r="B74" s="20" t="s">
        <v>37</v>
      </c>
      <c r="C74" s="4" t="s">
        <v>18</v>
      </c>
      <c r="D74" s="21" t="s">
        <v>17</v>
      </c>
      <c r="E74" s="26">
        <v>0</v>
      </c>
      <c r="F74" s="7">
        <v>23.61</v>
      </c>
      <c r="G74" s="6">
        <f t="shared" si="21"/>
        <v>0</v>
      </c>
      <c r="H74" s="6">
        <f t="shared" si="22"/>
        <v>0</v>
      </c>
      <c r="J74" s="81"/>
    </row>
    <row r="75" spans="1:21" s="10" customFormat="1" ht="71.25" x14ac:dyDescent="0.25">
      <c r="A75" s="29">
        <v>5</v>
      </c>
      <c r="B75" s="30" t="s">
        <v>44</v>
      </c>
      <c r="C75" s="24" t="s">
        <v>18</v>
      </c>
      <c r="D75" s="51" t="s">
        <v>14</v>
      </c>
      <c r="E75" s="26">
        <v>0</v>
      </c>
      <c r="F75" s="52">
        <f>12.12*0.1+12.12</f>
        <v>13.331999999999999</v>
      </c>
      <c r="G75" s="33">
        <f t="shared" si="21"/>
        <v>0</v>
      </c>
      <c r="H75" s="33">
        <f t="shared" si="22"/>
        <v>0</v>
      </c>
      <c r="J75" s="82"/>
    </row>
    <row r="76" spans="1:21" ht="30" x14ac:dyDescent="0.25">
      <c r="A76" s="29">
        <v>6</v>
      </c>
      <c r="B76" s="30" t="s">
        <v>38</v>
      </c>
      <c r="C76" s="50" t="s">
        <v>19</v>
      </c>
      <c r="D76" s="51" t="s">
        <v>8</v>
      </c>
      <c r="E76" s="26">
        <v>0</v>
      </c>
      <c r="F76" s="52">
        <v>12.12</v>
      </c>
      <c r="G76" s="33">
        <f t="shared" si="21"/>
        <v>0</v>
      </c>
      <c r="H76" s="33">
        <f t="shared" si="22"/>
        <v>0</v>
      </c>
      <c r="J76" s="81"/>
    </row>
    <row r="77" spans="1:21" ht="30" x14ac:dyDescent="0.25">
      <c r="A77" s="32">
        <v>7</v>
      </c>
      <c r="B77" s="30" t="s">
        <v>39</v>
      </c>
      <c r="C77" s="50" t="s">
        <v>75</v>
      </c>
      <c r="D77" s="25" t="s">
        <v>14</v>
      </c>
      <c r="E77" s="26">
        <v>0</v>
      </c>
      <c r="F77" s="31">
        <v>2</v>
      </c>
      <c r="G77" s="33">
        <f t="shared" si="21"/>
        <v>0</v>
      </c>
      <c r="H77" s="33">
        <f t="shared" si="22"/>
        <v>0</v>
      </c>
      <c r="J77" s="81"/>
    </row>
    <row r="78" spans="1:21" s="10" customFormat="1" x14ac:dyDescent="0.25">
      <c r="A78" s="53"/>
      <c r="B78" s="54" t="s">
        <v>24</v>
      </c>
      <c r="C78" s="55"/>
      <c r="D78" s="56"/>
      <c r="E78" s="57"/>
      <c r="F78" s="44" t="s">
        <v>23</v>
      </c>
      <c r="G78" s="58">
        <f>SUM(G79:G85)</f>
        <v>0</v>
      </c>
      <c r="H78" s="58">
        <f>SUM(H79:H85)</f>
        <v>0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</row>
    <row r="79" spans="1:21" s="10" customFormat="1" ht="30" x14ac:dyDescent="0.25">
      <c r="A79" s="59">
        <v>1</v>
      </c>
      <c r="B79" s="60" t="s">
        <v>61</v>
      </c>
      <c r="C79" s="61" t="s">
        <v>25</v>
      </c>
      <c r="D79" s="62" t="s">
        <v>8</v>
      </c>
      <c r="E79" s="63">
        <v>0</v>
      </c>
      <c r="F79" s="64">
        <v>12.12</v>
      </c>
      <c r="G79" s="63">
        <f t="shared" ref="G79:G81" si="23">F79*E79</f>
        <v>0</v>
      </c>
      <c r="H79" s="63">
        <f>G79*1.23</f>
        <v>0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</row>
    <row r="80" spans="1:21" s="10" customFormat="1" ht="190.15" customHeight="1" x14ac:dyDescent="0.25">
      <c r="A80" s="59">
        <v>2</v>
      </c>
      <c r="B80" s="60" t="s">
        <v>70</v>
      </c>
      <c r="C80" s="61" t="s">
        <v>31</v>
      </c>
      <c r="D80" s="65" t="s">
        <v>27</v>
      </c>
      <c r="E80" s="63">
        <v>0</v>
      </c>
      <c r="F80" s="64">
        <v>8</v>
      </c>
      <c r="G80" s="63">
        <f t="shared" si="23"/>
        <v>0</v>
      </c>
      <c r="H80" s="63">
        <f t="shared" ref="H80" si="24">G80*1.23</f>
        <v>0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1:21" s="10" customFormat="1" ht="30" x14ac:dyDescent="0.25">
      <c r="A81" s="59">
        <v>3</v>
      </c>
      <c r="B81" s="60" t="s">
        <v>62</v>
      </c>
      <c r="C81" s="61" t="s">
        <v>26</v>
      </c>
      <c r="D81" s="65" t="s">
        <v>27</v>
      </c>
      <c r="E81" s="63">
        <v>0</v>
      </c>
      <c r="F81" s="64">
        <v>6</v>
      </c>
      <c r="G81" s="63">
        <f t="shared" si="23"/>
        <v>0</v>
      </c>
      <c r="H81" s="63">
        <f>G81*1.23</f>
        <v>0</v>
      </c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1:21" s="10" customFormat="1" ht="57" x14ac:dyDescent="0.25">
      <c r="A82" s="59">
        <v>4</v>
      </c>
      <c r="B82" s="60" t="s">
        <v>63</v>
      </c>
      <c r="C82" s="61" t="s">
        <v>26</v>
      </c>
      <c r="D82" s="65" t="s">
        <v>27</v>
      </c>
      <c r="E82" s="63">
        <v>0</v>
      </c>
      <c r="F82" s="64">
        <v>2</v>
      </c>
      <c r="G82" s="63">
        <f>F82*E82</f>
        <v>0</v>
      </c>
      <c r="H82" s="63">
        <f t="shared" ref="H82:H85" si="25">G82*1.23</f>
        <v>0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1:21" s="10" customFormat="1" ht="85.5" x14ac:dyDescent="0.25">
      <c r="A83" s="59">
        <v>5</v>
      </c>
      <c r="B83" s="60" t="s">
        <v>65</v>
      </c>
      <c r="C83" s="66" t="s">
        <v>28</v>
      </c>
      <c r="D83" s="62" t="s">
        <v>8</v>
      </c>
      <c r="E83" s="63">
        <v>0</v>
      </c>
      <c r="F83" s="64">
        <v>12.12</v>
      </c>
      <c r="G83" s="63">
        <f t="shared" ref="G83:G85" si="26">F83*E83</f>
        <v>0</v>
      </c>
      <c r="H83" s="63">
        <f t="shared" si="25"/>
        <v>0</v>
      </c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1:21" s="10" customFormat="1" ht="128.25" x14ac:dyDescent="0.25">
      <c r="A84" s="59">
        <v>6</v>
      </c>
      <c r="B84" s="60" t="s">
        <v>64</v>
      </c>
      <c r="C84" s="66" t="s">
        <v>28</v>
      </c>
      <c r="D84" s="62" t="s">
        <v>8</v>
      </c>
      <c r="E84" s="63">
        <v>0</v>
      </c>
      <c r="F84" s="64">
        <v>12.12</v>
      </c>
      <c r="G84" s="63">
        <f t="shared" si="26"/>
        <v>0</v>
      </c>
      <c r="H84" s="63">
        <f t="shared" si="25"/>
        <v>0</v>
      </c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1:21" s="10" customFormat="1" ht="114" x14ac:dyDescent="0.25">
      <c r="A85" s="97">
        <v>7</v>
      </c>
      <c r="B85" s="92" t="s">
        <v>80</v>
      </c>
      <c r="C85" s="93" t="s">
        <v>28</v>
      </c>
      <c r="D85" s="94" t="s">
        <v>8</v>
      </c>
      <c r="E85" s="95">
        <v>0</v>
      </c>
      <c r="F85" s="96">
        <v>12.12</v>
      </c>
      <c r="G85" s="95">
        <f t="shared" si="26"/>
        <v>0</v>
      </c>
      <c r="H85" s="95">
        <f t="shared" si="25"/>
        <v>0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1:21" s="10" customFormat="1" x14ac:dyDescent="0.25">
      <c r="A86" s="67"/>
      <c r="B86" s="19" t="s">
        <v>29</v>
      </c>
      <c r="C86" s="68"/>
      <c r="D86" s="69"/>
      <c r="E86" s="70"/>
      <c r="F86" s="18" t="s">
        <v>23</v>
      </c>
      <c r="G86" s="71">
        <f>SUM(G87:G87)</f>
        <v>0</v>
      </c>
      <c r="H86" s="71">
        <f>SUM(H87:H87)</f>
        <v>0</v>
      </c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1:21" s="10" customFormat="1" ht="42.75" x14ac:dyDescent="0.25">
      <c r="A87" s="67">
        <v>1</v>
      </c>
      <c r="B87" s="20" t="s">
        <v>66</v>
      </c>
      <c r="C87" s="68" t="s">
        <v>30</v>
      </c>
      <c r="D87" s="73" t="s">
        <v>8</v>
      </c>
      <c r="E87" s="70">
        <v>0</v>
      </c>
      <c r="F87" s="74">
        <v>12.12</v>
      </c>
      <c r="G87" s="70">
        <f>F87*E87</f>
        <v>0</v>
      </c>
      <c r="H87" s="70">
        <f>G87*1.23</f>
        <v>0</v>
      </c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1:21" s="10" customFormat="1" x14ac:dyDescent="0.25">
      <c r="A88" s="53"/>
      <c r="B88" s="54" t="s">
        <v>32</v>
      </c>
      <c r="C88" s="55"/>
      <c r="D88" s="56"/>
      <c r="E88" s="57"/>
      <c r="F88" s="44" t="s">
        <v>23</v>
      </c>
      <c r="G88" s="58">
        <f>SUM(G89:G91)</f>
        <v>0</v>
      </c>
      <c r="H88" s="58">
        <f>SUM(H89:H91)</f>
        <v>0</v>
      </c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1:21" s="10" customFormat="1" ht="30" x14ac:dyDescent="0.25">
      <c r="A89" s="86">
        <v>1</v>
      </c>
      <c r="B89" s="87" t="s">
        <v>61</v>
      </c>
      <c r="C89" s="88" t="s">
        <v>25</v>
      </c>
      <c r="D89" s="89" t="s">
        <v>8</v>
      </c>
      <c r="E89" s="90">
        <v>0</v>
      </c>
      <c r="F89" s="91">
        <v>12.12</v>
      </c>
      <c r="G89" s="90">
        <f>F89*E89</f>
        <v>0</v>
      </c>
      <c r="H89" s="90">
        <f>G89*1.23</f>
        <v>0</v>
      </c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1:21" s="10" customFormat="1" ht="165" customHeight="1" x14ac:dyDescent="0.25">
      <c r="A90" s="86">
        <v>2</v>
      </c>
      <c r="B90" s="87" t="s">
        <v>67</v>
      </c>
      <c r="C90" s="88" t="s">
        <v>26</v>
      </c>
      <c r="D90" s="89" t="s">
        <v>27</v>
      </c>
      <c r="E90" s="90">
        <v>0</v>
      </c>
      <c r="F90" s="91">
        <v>2</v>
      </c>
      <c r="G90" s="90">
        <f>F90*E90</f>
        <v>0</v>
      </c>
      <c r="H90" s="90">
        <f>G90*1.23</f>
        <v>0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1:21" s="10" customFormat="1" ht="30.75" thickBot="1" x14ac:dyDescent="0.3">
      <c r="A91" s="86">
        <v>3</v>
      </c>
      <c r="B91" s="87" t="s">
        <v>68</v>
      </c>
      <c r="C91" s="88" t="s">
        <v>26</v>
      </c>
      <c r="D91" s="89" t="s">
        <v>27</v>
      </c>
      <c r="E91" s="90">
        <v>0</v>
      </c>
      <c r="F91" s="91">
        <v>4</v>
      </c>
      <c r="G91" s="90">
        <f>F91*E91</f>
        <v>0</v>
      </c>
      <c r="H91" s="90">
        <f>G91*1.23</f>
        <v>0</v>
      </c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1:21" ht="15.75" thickBot="1" x14ac:dyDescent="0.3">
      <c r="A92" s="104" t="s">
        <v>71</v>
      </c>
      <c r="B92" s="105"/>
      <c r="C92" s="105"/>
      <c r="D92" s="105"/>
      <c r="E92" s="105"/>
      <c r="F92" s="105"/>
      <c r="G92" s="17">
        <f>G88+G86+G78+G70+G65</f>
        <v>0</v>
      </c>
      <c r="H92" s="17">
        <f>H88+H86+H78+H70+H65</f>
        <v>0</v>
      </c>
      <c r="I92" s="9"/>
      <c r="J92" s="9"/>
    </row>
    <row r="93" spans="1:21" ht="15.75" thickBot="1" x14ac:dyDescent="0.3">
      <c r="A93" s="10"/>
      <c r="B93" s="101" t="s">
        <v>20</v>
      </c>
      <c r="C93" s="102"/>
      <c r="D93" s="102"/>
      <c r="E93" s="102"/>
      <c r="F93" s="103"/>
      <c r="G93" s="11">
        <f>G65+G36+G5</f>
        <v>0</v>
      </c>
      <c r="H93" s="11">
        <f>H65+H36+H5</f>
        <v>0</v>
      </c>
    </row>
    <row r="94" spans="1:21" ht="15.75" thickBot="1" x14ac:dyDescent="0.3">
      <c r="A94" s="10"/>
      <c r="B94" s="98" t="s">
        <v>21</v>
      </c>
      <c r="C94" s="99"/>
      <c r="D94" s="99"/>
      <c r="E94" s="99"/>
      <c r="F94" s="100"/>
      <c r="G94" s="78">
        <f>G70+G41+G10</f>
        <v>0</v>
      </c>
      <c r="H94" s="78">
        <f>H70+H41+H10</f>
        <v>0</v>
      </c>
      <c r="I94" s="9"/>
      <c r="J94" s="9"/>
    </row>
    <row r="95" spans="1:21" s="10" customFormat="1" ht="15.75" thickBot="1" x14ac:dyDescent="0.3">
      <c r="B95" s="98" t="s">
        <v>24</v>
      </c>
      <c r="C95" s="99"/>
      <c r="D95" s="99"/>
      <c r="E95" s="99"/>
      <c r="F95" s="100"/>
      <c r="G95" s="79">
        <f>G78+G49+G20</f>
        <v>0</v>
      </c>
      <c r="H95" s="79">
        <f>H78+H49+H20</f>
        <v>0</v>
      </c>
      <c r="I95" s="9"/>
      <c r="J95" s="9"/>
    </row>
    <row r="96" spans="1:21" s="10" customFormat="1" ht="15.75" thickBot="1" x14ac:dyDescent="0.3">
      <c r="B96" s="98" t="s">
        <v>32</v>
      </c>
      <c r="C96" s="99"/>
      <c r="D96" s="99"/>
      <c r="E96" s="99"/>
      <c r="F96" s="100"/>
      <c r="G96" s="79">
        <f>G88+G59+G30</f>
        <v>0</v>
      </c>
      <c r="H96" s="79">
        <f>H88+H59+H30</f>
        <v>0</v>
      </c>
      <c r="I96" s="9"/>
      <c r="J96" s="9"/>
    </row>
    <row r="97" spans="1:10" s="10" customFormat="1" ht="15.75" thickBot="1" x14ac:dyDescent="0.3">
      <c r="B97" s="98" t="s">
        <v>29</v>
      </c>
      <c r="C97" s="99"/>
      <c r="D97" s="99"/>
      <c r="E97" s="99"/>
      <c r="F97" s="100"/>
      <c r="G97" s="79">
        <f>G86+G57+G28</f>
        <v>0</v>
      </c>
      <c r="H97" s="79">
        <f>H86+H57+H28</f>
        <v>0</v>
      </c>
      <c r="I97" s="9"/>
      <c r="J97" s="9"/>
    </row>
    <row r="98" spans="1:10" ht="15.75" thickBot="1" x14ac:dyDescent="0.3">
      <c r="A98" s="10"/>
      <c r="B98" s="98" t="s">
        <v>22</v>
      </c>
      <c r="C98" s="99"/>
      <c r="D98" s="99"/>
      <c r="E98" s="99"/>
      <c r="F98" s="100"/>
      <c r="G98" s="13">
        <f>SUM(G93:G97)</f>
        <v>0</v>
      </c>
      <c r="H98" s="12">
        <f>SUM(H93:H97)</f>
        <v>0</v>
      </c>
    </row>
    <row r="100" spans="1:10" x14ac:dyDescent="0.25">
      <c r="F100" t="s">
        <v>35</v>
      </c>
      <c r="G100" s="9"/>
      <c r="H100" s="9"/>
    </row>
    <row r="102" spans="1:10" x14ac:dyDescent="0.25">
      <c r="G102" s="9"/>
      <c r="H102" s="9"/>
    </row>
    <row r="103" spans="1:10" x14ac:dyDescent="0.25">
      <c r="G103" s="9"/>
      <c r="H103" s="9"/>
    </row>
    <row r="104" spans="1:10" x14ac:dyDescent="0.25">
      <c r="G104" s="9"/>
    </row>
    <row r="110" spans="1:10" x14ac:dyDescent="0.25">
      <c r="G110" s="9"/>
    </row>
  </sheetData>
  <mergeCells count="14">
    <mergeCell ref="A92:F92"/>
    <mergeCell ref="A63:F63"/>
    <mergeCell ref="A1:H1"/>
    <mergeCell ref="I42:U42"/>
    <mergeCell ref="A4:H4"/>
    <mergeCell ref="A35:H35"/>
    <mergeCell ref="A64:H64"/>
    <mergeCell ref="B34:F34"/>
    <mergeCell ref="B98:F98"/>
    <mergeCell ref="B94:F94"/>
    <mergeCell ref="B93:F93"/>
    <mergeCell ref="B95:F95"/>
    <mergeCell ref="B96:F96"/>
    <mergeCell ref="B97:F9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PRACOWNIA HEMATOLOGII</vt:lpstr>
      <vt:lpstr>'PRACOWNIA HEMATOLOGII'!Obszar_wydruku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Roman Domański</cp:lastModifiedBy>
  <cp:lastPrinted>2023-04-06T12:29:53Z</cp:lastPrinted>
  <dcterms:created xsi:type="dcterms:W3CDTF">2022-10-20T10:31:24Z</dcterms:created>
  <dcterms:modified xsi:type="dcterms:W3CDTF">2023-07-03T11:27:22Z</dcterms:modified>
</cp:coreProperties>
</file>