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Zamówienia publiczne\Martyna Lubelska\2024\Ustawowe\12-2024-ML - warsztaty BUY POLAND\2. Na stronę (SWZ)\"/>
    </mc:Choice>
  </mc:AlternateContent>
  <xr:revisionPtr revIDLastSave="0" documentId="13_ncr:1_{05078851-6959-4268-9F8C-A02BDB84FD7A}" xr6:coauthVersionLast="47" xr6:coauthVersionMax="47" xr10:uidLastSave="{00000000-0000-0000-0000-000000000000}"/>
  <bookViews>
    <workbookView xWindow="-120" yWindow="-120" windowWidth="29040" windowHeight="15720" tabRatio="662" firstSheet="1" activeTab="1" xr2:uid="{00000000-000D-0000-FFFF-FFFF00000000}"/>
  </bookViews>
  <sheets>
    <sheet name="NIEEEEE WILNO-TROKI" sheetId="8" state="hidden" r:id="rId1"/>
    <sheet name="BUY POLAND 2024" sheetId="14" r:id="rId2"/>
  </sheets>
  <definedNames>
    <definedName name="_xlnm.Print_Area" localSheetId="1">'BUY POLAND 2024'!$A$2:$C$33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0" i="8" l="1"/>
  <c r="I80" i="8"/>
  <c r="D80" i="8"/>
  <c r="J91" i="8"/>
  <c r="I91" i="8"/>
  <c r="D91" i="8"/>
  <c r="J90" i="8"/>
  <c r="I90" i="8"/>
  <c r="D90" i="8"/>
  <c r="J89" i="8"/>
  <c r="I89" i="8"/>
  <c r="D89" i="8"/>
  <c r="J88" i="8"/>
  <c r="J92" i="8"/>
  <c r="I88" i="8"/>
  <c r="I92" i="8"/>
  <c r="D88" i="8"/>
  <c r="J85" i="8"/>
  <c r="I85" i="8"/>
  <c r="D85" i="8"/>
  <c r="J84" i="8"/>
  <c r="I84" i="8"/>
  <c r="D84" i="8"/>
  <c r="J83" i="8"/>
  <c r="I83" i="8"/>
  <c r="D83" i="8"/>
  <c r="J82" i="8"/>
  <c r="I82" i="8"/>
  <c r="D82" i="8"/>
  <c r="J81" i="8"/>
  <c r="I81" i="8"/>
  <c r="D81" i="8"/>
  <c r="J79" i="8"/>
  <c r="J86" i="8"/>
  <c r="I79" i="8"/>
  <c r="I86" i="8"/>
  <c r="D79" i="8"/>
  <c r="J76" i="8"/>
  <c r="I76" i="8"/>
  <c r="D76" i="8"/>
  <c r="J75" i="8"/>
  <c r="I75" i="8"/>
  <c r="D75" i="8"/>
  <c r="J74" i="8"/>
  <c r="I74" i="8"/>
  <c r="D74" i="8"/>
  <c r="J73" i="8"/>
  <c r="I73" i="8"/>
  <c r="D73" i="8"/>
  <c r="J72" i="8"/>
  <c r="I72" i="8"/>
  <c r="D72" i="8"/>
  <c r="J71" i="8"/>
  <c r="I71" i="8"/>
  <c r="D71" i="8"/>
  <c r="J70" i="8"/>
  <c r="I70" i="8"/>
  <c r="D70" i="8"/>
  <c r="J69" i="8"/>
  <c r="I69" i="8"/>
  <c r="D69" i="8"/>
  <c r="J68" i="8"/>
  <c r="I68" i="8"/>
  <c r="D68" i="8"/>
  <c r="J67" i="8"/>
  <c r="I67" i="8"/>
  <c r="D67" i="8"/>
  <c r="J66" i="8"/>
  <c r="I66" i="8"/>
  <c r="I77" i="8"/>
  <c r="D66" i="8"/>
  <c r="J65" i="8"/>
  <c r="I65" i="8"/>
  <c r="D65" i="8"/>
  <c r="J64" i="8"/>
  <c r="I64" i="8"/>
  <c r="D64" i="8"/>
  <c r="J63" i="8"/>
  <c r="I63" i="8"/>
  <c r="D63" i="8"/>
  <c r="J62" i="8"/>
  <c r="I62" i="8"/>
  <c r="D62" i="8"/>
  <c r="J61" i="8"/>
  <c r="I61" i="8"/>
  <c r="D61" i="8"/>
  <c r="J60" i="8"/>
  <c r="I60" i="8"/>
  <c r="D60" i="8"/>
  <c r="J59" i="8"/>
  <c r="I59" i="8"/>
  <c r="D59" i="8"/>
  <c r="J58" i="8"/>
  <c r="J77" i="8"/>
  <c r="I58" i="8"/>
  <c r="D58" i="8"/>
  <c r="J57" i="8"/>
  <c r="I57" i="8"/>
  <c r="D57" i="8"/>
  <c r="J54" i="8"/>
  <c r="I54" i="8"/>
  <c r="D54" i="8"/>
  <c r="J53" i="8"/>
  <c r="I53" i="8"/>
  <c r="D53" i="8"/>
  <c r="J52" i="8"/>
  <c r="I52" i="8"/>
  <c r="D52" i="8"/>
  <c r="J51" i="8"/>
  <c r="I51" i="8"/>
  <c r="D51" i="8"/>
  <c r="J50" i="8"/>
  <c r="I50" i="8"/>
  <c r="D50" i="8"/>
  <c r="J49" i="8"/>
  <c r="I49" i="8"/>
  <c r="D49" i="8"/>
  <c r="J48" i="8"/>
  <c r="I48" i="8"/>
  <c r="D48" i="8"/>
  <c r="J47" i="8"/>
  <c r="I47" i="8"/>
  <c r="D47" i="8"/>
  <c r="J46" i="8"/>
  <c r="J55" i="8"/>
  <c r="I46" i="8"/>
  <c r="D46" i="8"/>
  <c r="J45" i="8"/>
  <c r="I45" i="8"/>
  <c r="I55" i="8"/>
  <c r="D45" i="8"/>
  <c r="J42" i="8"/>
  <c r="I42" i="8"/>
  <c r="D42" i="8"/>
  <c r="J41" i="8"/>
  <c r="I41" i="8"/>
  <c r="D41" i="8"/>
  <c r="J40" i="8"/>
  <c r="I40" i="8"/>
  <c r="D40" i="8"/>
  <c r="J39" i="8"/>
  <c r="I39" i="8"/>
  <c r="D39" i="8"/>
  <c r="J38" i="8"/>
  <c r="I38" i="8"/>
  <c r="D38" i="8"/>
  <c r="J37" i="8"/>
  <c r="I37" i="8"/>
  <c r="D37" i="8"/>
  <c r="J36" i="8"/>
  <c r="I36" i="8"/>
  <c r="D36" i="8"/>
  <c r="J35" i="8"/>
  <c r="I35" i="8"/>
  <c r="D35" i="8"/>
  <c r="J34" i="8"/>
  <c r="I34" i="8"/>
  <c r="D34" i="8"/>
  <c r="J33" i="8"/>
  <c r="I33" i="8"/>
  <c r="D33" i="8"/>
  <c r="J32" i="8"/>
  <c r="I32" i="8"/>
  <c r="D32" i="8"/>
  <c r="J31" i="8"/>
  <c r="I31" i="8"/>
  <c r="D31" i="8"/>
  <c r="J30" i="8"/>
  <c r="I30" i="8"/>
  <c r="D30" i="8"/>
  <c r="J29" i="8"/>
  <c r="I29" i="8"/>
  <c r="D29" i="8"/>
  <c r="J28" i="8"/>
  <c r="I28" i="8"/>
  <c r="D28" i="8"/>
  <c r="J27" i="8"/>
  <c r="I27" i="8"/>
  <c r="D27" i="8"/>
  <c r="J26" i="8"/>
  <c r="I26" i="8"/>
  <c r="D26" i="8"/>
  <c r="J25" i="8"/>
  <c r="I25" i="8"/>
  <c r="D25" i="8"/>
  <c r="J24" i="8"/>
  <c r="I24" i="8"/>
  <c r="D24" i="8"/>
  <c r="J23" i="8"/>
  <c r="I23" i="8"/>
  <c r="D23" i="8"/>
  <c r="J22" i="8"/>
  <c r="I22" i="8"/>
  <c r="D22" i="8"/>
  <c r="J21" i="8"/>
  <c r="I21" i="8"/>
  <c r="I43" i="8"/>
  <c r="D21" i="8"/>
  <c r="J20" i="8"/>
  <c r="J43" i="8"/>
  <c r="I20" i="8"/>
  <c r="D20" i="8"/>
  <c r="J19" i="8"/>
  <c r="I19" i="8"/>
  <c r="D19" i="8"/>
  <c r="J16" i="8"/>
  <c r="I16" i="8"/>
  <c r="D16" i="8"/>
  <c r="J15" i="8"/>
  <c r="I15" i="8"/>
  <c r="D15" i="8"/>
  <c r="J14" i="8"/>
  <c r="I14" i="8"/>
  <c r="D14" i="8"/>
  <c r="J13" i="8"/>
  <c r="I13" i="8"/>
  <c r="D13" i="8"/>
  <c r="J12" i="8"/>
  <c r="I12" i="8"/>
  <c r="D12" i="8"/>
  <c r="J11" i="8"/>
  <c r="J17" i="8"/>
  <c r="J94" i="8"/>
  <c r="J95" i="8"/>
  <c r="I11" i="8"/>
  <c r="D11" i="8"/>
  <c r="J10" i="8"/>
  <c r="I10" i="8"/>
  <c r="I17" i="8"/>
  <c r="D10" i="8"/>
  <c r="I94" i="8"/>
</calcChain>
</file>

<file path=xl/sharedStrings.xml><?xml version="1.0" encoding="utf-8"?>
<sst xmlns="http://schemas.openxmlformats.org/spreadsheetml/2006/main" count="188" uniqueCount="90">
  <si>
    <t>Destynacja</t>
  </si>
  <si>
    <t>Liczba uczestników</t>
  </si>
  <si>
    <t>Suma</t>
  </si>
  <si>
    <t>ilość</t>
  </si>
  <si>
    <t>Dni</t>
  </si>
  <si>
    <t>OPCJA</t>
  </si>
  <si>
    <t>W polu OPCJA proszę wybrać:</t>
  </si>
  <si>
    <t>TAK</t>
  </si>
  <si>
    <t>NIE</t>
  </si>
  <si>
    <t>Opis</t>
  </si>
  <si>
    <t>Kwota</t>
  </si>
  <si>
    <t xml:space="preserve">Daty : </t>
  </si>
  <si>
    <t xml:space="preserve">RAZEM </t>
  </si>
  <si>
    <t xml:space="preserve">Nasza cena </t>
  </si>
  <si>
    <t xml:space="preserve">DO WYKASOWANIA </t>
  </si>
  <si>
    <t>marza dodatkowa</t>
  </si>
  <si>
    <t xml:space="preserve">nasze koszty i               realna marza </t>
  </si>
  <si>
    <t xml:space="preserve">Nazwa projektu : </t>
  </si>
  <si>
    <t xml:space="preserve">Kosztorys dla: </t>
  </si>
  <si>
    <t xml:space="preserve"> </t>
  </si>
  <si>
    <t>Koszty w PLN</t>
  </si>
  <si>
    <t>ATRAKCJE</t>
  </si>
  <si>
    <t>Suma brutto kosztów w PLN</t>
  </si>
  <si>
    <t xml:space="preserve">ZAKWATEROWANIE </t>
  </si>
  <si>
    <t>WYNAJEM SAL</t>
  </si>
  <si>
    <t>WYŻYWIENIE (PRZERWY KAWOWE)</t>
  </si>
  <si>
    <t>INNE</t>
  </si>
  <si>
    <t>WYŻYWIENIE (LUNCHE, KOLACJA)</t>
  </si>
  <si>
    <t xml:space="preserve">QS Team </t>
  </si>
  <si>
    <t xml:space="preserve">Koszt brutto na uczestnika </t>
  </si>
  <si>
    <t>TRANSPORT AUTOKAROWY, 3 AUTOKARY 50 OSOBOWE</t>
  </si>
  <si>
    <t>przejazd + nocleg i wyżywienie dla kierowcy</t>
  </si>
  <si>
    <t>INTEGRACJA</t>
  </si>
  <si>
    <t>dzień 1</t>
  </si>
  <si>
    <t>dzień 2</t>
  </si>
  <si>
    <t>UBEZPIECZENIE GRUPOWE</t>
  </si>
  <si>
    <t>NNW</t>
  </si>
  <si>
    <t>WILNO + OKOLICE</t>
  </si>
  <si>
    <t>Ostra Brama (kaplica Matki Boskiej Ostrobramskiej) - cerkiew św. Ducha (pochowani trzej pierwsi święci prawosławni na Litwie) - ratusz (tu był dyrygentem S. Moniuszko) - dawna dzielnica żydowska - Sanktuarium Miłosierdzia Bożego (znajduje się oryginał obrazu „Jezu, ufam Tobie”) – spacer ul. Niemiecką, świętojańską, Zamkową, Bernardyńską (miejsca związane z A. Mickiewiczem, J. Słowackim, J.I. Kraszewskim, S. Moniuszką, Cz. Miłoszem) – Uniwersytet Wileński (tu studiował J. Słowacki, A. Mickiewicz, Cz. Miłosz, tu pracował J. Lelewel) – podwórko Alumnatu - pałac prezydencki (tu mieszkał Napoleon, J. Piłsudski)  – katedra św. Stanisława (nekropolia królów polskich).  Kościół św. Piotra i Pawła („perła” wileńskiego baroku) –  panorama miasta z Góry Trzech Krzyży - cmentarz na Rossie (spoczywa tu wielu wybitnych Polaków) - zakątek gotycki i pomnik A. Mickiewicza - Zarzecze z pięknymi mostkami na Wilence – wieża TV(oglądanie miasta z wysokości 165 m)</t>
  </si>
  <si>
    <t>1 dzień - Wilno - zwiedzanie z przewodnikiem 5 godz. Śladami wybitnych Polaków i znanych postaci historycznych - zwiedzanie Wilna i okolic</t>
  </si>
  <si>
    <t>Lunch w Restauracji na mieście (zupa, danie głowne, deser, kawa/herbata)</t>
  </si>
  <si>
    <t>Pokój dwuosobowy</t>
  </si>
  <si>
    <t>Pokój jednoosobowy (zarząd)</t>
  </si>
  <si>
    <t xml:space="preserve">bilet wstępu </t>
  </si>
  <si>
    <t>Uniwersytet Wileński Vilnus</t>
  </si>
  <si>
    <t>Wieża TV Vilnus</t>
  </si>
  <si>
    <t>DOSTĘPNOŚĆ NA 22-23.09.2017.</t>
  </si>
  <si>
    <r>
      <t xml:space="preserve"> </t>
    </r>
    <r>
      <rPr>
        <sz val="11"/>
        <color indexed="8"/>
        <rFont val="Calibri"/>
        <family val="2"/>
        <charset val="238"/>
      </rPr>
      <t>(30 km od Wilna). Zamek gotycki na wyspie (rezydencja księcia Witolda i królów polskich) - zapoznanie się z historią i życiem Karaimów (domy karaimskie, kienessa, degustacja karaimskich pierogów - kibinów) -  zakup pamiątek.</t>
    </r>
  </si>
  <si>
    <t>2  dzień – Troki– zwiedzanie z przewdnikiem 5 godz.</t>
  </si>
  <si>
    <t>Zamek w Trokach</t>
  </si>
  <si>
    <t>CORNER HOTEL VILNUS***  (T.Sevcenkos 16 str, Vilnus). W cenie noclegu wliczone śniadanie, wifi.</t>
  </si>
  <si>
    <t>Kolacja w formie bufetu w Hotelu (zupa, ciepłe dania, sałatki, desery, napoje bezalkoholowe)</t>
  </si>
  <si>
    <t>usługa DJa</t>
  </si>
  <si>
    <t xml:space="preserve">Wynajem Sali + DJ do 4 godz. do kolacji w Hotelu </t>
  </si>
  <si>
    <t>1 dzień - Wilno - GRA MIEJSKA</t>
  </si>
  <si>
    <t>Gra Photo Points lub Labirynt</t>
  </si>
  <si>
    <t>POZOSTAŁE KOSZTY</t>
  </si>
  <si>
    <t>Przewodnik</t>
  </si>
  <si>
    <t>Transfery lotniskowe</t>
  </si>
  <si>
    <t>2 dodatkowe atrakcje</t>
  </si>
  <si>
    <t>KOSZTORYS</t>
  </si>
  <si>
    <t>WIELKOPOLSKA 17-19/20.10.2024</t>
  </si>
  <si>
    <t>MAŁOPOLSKA 17-19/20.10.2024</t>
  </si>
  <si>
    <t>DOLNY ŚLĄSK 17-19/20.10.2024</t>
  </si>
  <si>
    <t>WARMIA I MAZURY 17-19/20.10.2024</t>
  </si>
  <si>
    <t>Pilot</t>
  </si>
  <si>
    <t>Bilety wstępu do wizytowanych miejsc</t>
  </si>
  <si>
    <t>Transport</t>
  </si>
  <si>
    <t>Strona www</t>
  </si>
  <si>
    <t>Filmy na social media</t>
  </si>
  <si>
    <t>WARSZAWA 15-17.10.2024</t>
  </si>
  <si>
    <t>Suma kosztów w PLN</t>
  </si>
  <si>
    <t>FORMULARZ CENOWY</t>
  </si>
  <si>
    <t>netto/zł</t>
  </si>
  <si>
    <t>brutto/zł</t>
  </si>
  <si>
    <t>Stawka podatku</t>
  </si>
  <si>
    <t>VAT/%</t>
  </si>
  <si>
    <t>Netto:</t>
  </si>
  <si>
    <t xml:space="preserve"> Brutto:</t>
  </si>
  <si>
    <t>Zakwaterowanie dla 120 osób</t>
  </si>
  <si>
    <t>Wynajem Sal Konferencyjnych (w tym przerwa kawowa + lunch dla 250 osób)</t>
  </si>
  <si>
    <t>Kolacja 15.10.2024 dla 120 osób</t>
  </si>
  <si>
    <t>Kolacja 16.10.2024 dla 120 osób</t>
  </si>
  <si>
    <t>Zestawy prezentowe (welcome pack) dla 250 osób</t>
  </si>
  <si>
    <t>Wyprodukowanie kasetonów świetlnych (3 szt.)</t>
  </si>
  <si>
    <t>Zakwaterowanie dla 30 osób</t>
  </si>
  <si>
    <t>Wyżywienie dla 30 osób</t>
  </si>
  <si>
    <t>Zakwaterowanie dla 30 osob</t>
  </si>
  <si>
    <t>Opis (należy podać szczegóły dot. danej pozycji)</t>
  </si>
  <si>
    <t>Podpis(y) osoby(osób) upoważnionej(ych) do podpisania kwalifikowanym podpisem elektronicznym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</si>
</sst>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"/>
    <numFmt numFmtId="166" formatCode="_-* #,##0.00\ [$zł-415]_-;\-* #,##0.00\ [$zł-415]_-;_-* &quot;-&quot;??\ [$zł-415]_-;_-@_-"/>
    <numFmt numFmtId="167" formatCode="_-[$€-2]\ * #,##0.00_-;\-[$€-2]\ * #,##0.00_-;_-[$€-2]\ * &quot;-&quot;??_-;_-@_-"/>
  </numFmts>
  <fonts count="2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6"/>
      <name val="Calibri Light"/>
      <family val="2"/>
      <charset val="238"/>
    </font>
    <font>
      <sz val="16"/>
      <name val="Calibri Light"/>
      <family val="2"/>
      <charset val="238"/>
    </font>
    <font>
      <b/>
      <sz val="16"/>
      <color indexed="9"/>
      <name val="Calibri Light"/>
      <family val="2"/>
      <charset val="238"/>
    </font>
    <font>
      <b/>
      <sz val="16"/>
      <color theme="0"/>
      <name val="Calibri Light"/>
      <family val="2"/>
      <charset val="238"/>
    </font>
    <font>
      <i/>
      <u/>
      <sz val="1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8" fillId="0" borderId="0"/>
    <xf numFmtId="0" fontId="1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4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3" fillId="2" borderId="1" xfId="0" applyFont="1" applyFill="1" applyBorder="1"/>
    <xf numFmtId="0" fontId="3" fillId="3" borderId="2" xfId="0" applyFont="1" applyFill="1" applyBorder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2" borderId="3" xfId="0" applyFont="1" applyFill="1" applyBorder="1"/>
    <xf numFmtId="0" fontId="3" fillId="3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9" fontId="6" fillId="0" borderId="1" xfId="3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167" fontId="6" fillId="5" borderId="1" xfId="0" applyNumberFormat="1" applyFont="1" applyFill="1" applyBorder="1" applyAlignment="1">
      <alignment wrapText="1"/>
    </xf>
    <xf numFmtId="9" fontId="6" fillId="5" borderId="1" xfId="3" applyFont="1" applyFill="1" applyBorder="1" applyAlignment="1">
      <alignment wrapText="1"/>
    </xf>
    <xf numFmtId="1" fontId="3" fillId="5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64" fontId="6" fillId="0" borderId="1" xfId="4" applyNumberFormat="1" applyFont="1" applyFill="1" applyBorder="1" applyAlignment="1">
      <alignment wrapText="1"/>
    </xf>
    <xf numFmtId="9" fontId="6" fillId="0" borderId="1" xfId="3" applyFont="1" applyFill="1" applyBorder="1" applyAlignment="1">
      <alignment wrapText="1"/>
    </xf>
    <xf numFmtId="1" fontId="4" fillId="0" borderId="1" xfId="4" applyNumberFormat="1" applyFont="1" applyFill="1" applyBorder="1" applyAlignment="1">
      <alignment horizontal="right" vertical="center" wrapText="1"/>
    </xf>
    <xf numFmtId="164" fontId="6" fillId="0" borderId="1" xfId="4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4" fontId="3" fillId="3" borderId="1" xfId="4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/>
    </xf>
    <xf numFmtId="1" fontId="3" fillId="6" borderId="1" xfId="0" applyNumberFormat="1" applyFont="1" applyFill="1" applyBorder="1" applyAlignment="1">
      <alignment horizontal="right" wrapText="1"/>
    </xf>
    <xf numFmtId="165" fontId="3" fillId="6" borderId="1" xfId="0" applyNumberFormat="1" applyFont="1" applyFill="1" applyBorder="1" applyAlignment="1">
      <alignment horizontal="center" wrapText="1"/>
    </xf>
    <xf numFmtId="166" fontId="3" fillId="6" borderId="1" xfId="4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6" borderId="1" xfId="0" applyFont="1" applyFill="1" applyBorder="1" applyAlignment="1">
      <alignment horizontal="left" wrapText="1"/>
    </xf>
    <xf numFmtId="7" fontId="4" fillId="5" borderId="1" xfId="4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left" wrapText="1"/>
    </xf>
    <xf numFmtId="164" fontId="6" fillId="7" borderId="1" xfId="4" applyNumberFormat="1" applyFont="1" applyFill="1" applyBorder="1" applyAlignment="1">
      <alignment wrapText="1"/>
    </xf>
    <xf numFmtId="9" fontId="6" fillId="7" borderId="1" xfId="3" applyFont="1" applyFill="1" applyBorder="1" applyAlignment="1">
      <alignment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4" fillId="7" borderId="1" xfId="4" applyNumberFormat="1" applyFont="1" applyFill="1" applyBorder="1" applyAlignment="1">
      <alignment horizontal="right" vertical="center" wrapText="1"/>
    </xf>
    <xf numFmtId="1" fontId="4" fillId="7" borderId="1" xfId="4" applyNumberFormat="1" applyFont="1" applyFill="1" applyBorder="1" applyAlignment="1">
      <alignment horizontal="right" vertical="center" wrapText="1"/>
    </xf>
    <xf numFmtId="164" fontId="3" fillId="7" borderId="1" xfId="4" applyNumberFormat="1" applyFont="1" applyFill="1" applyBorder="1" applyAlignment="1">
      <alignment horizontal="right" vertical="center" wrapText="1"/>
    </xf>
    <xf numFmtId="164" fontId="6" fillId="0" borderId="1" xfId="4" applyNumberFormat="1" applyFont="1" applyBorder="1" applyAlignment="1">
      <alignment horizontal="right" vertical="center" wrapText="1"/>
    </xf>
    <xf numFmtId="164" fontId="4" fillId="0" borderId="1" xfId="4" applyNumberFormat="1" applyFont="1" applyBorder="1" applyAlignment="1">
      <alignment horizontal="righ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wrapText="1"/>
    </xf>
    <xf numFmtId="0" fontId="4" fillId="7" borderId="7" xfId="0" applyFont="1" applyFill="1" applyBorder="1" applyAlignment="1">
      <alignment horizontal="left" wrapText="1"/>
    </xf>
    <xf numFmtId="0" fontId="4" fillId="7" borderId="8" xfId="0" applyFont="1" applyFill="1" applyBorder="1" applyAlignment="1">
      <alignment horizontal="left" vertical="center" wrapText="1"/>
    </xf>
    <xf numFmtId="164" fontId="6" fillId="7" borderId="8" xfId="4" applyNumberFormat="1" applyFont="1" applyFill="1" applyBorder="1" applyAlignment="1">
      <alignment wrapText="1"/>
    </xf>
    <xf numFmtId="9" fontId="6" fillId="7" borderId="8" xfId="3" applyFont="1" applyFill="1" applyBorder="1" applyAlignment="1">
      <alignment wrapText="1"/>
    </xf>
    <xf numFmtId="164" fontId="4" fillId="7" borderId="8" xfId="0" applyNumberFormat="1" applyFont="1" applyFill="1" applyBorder="1" applyAlignment="1">
      <alignment horizontal="center" vertical="center" wrapText="1"/>
    </xf>
    <xf numFmtId="164" fontId="4" fillId="7" borderId="8" xfId="4" applyNumberFormat="1" applyFont="1" applyFill="1" applyBorder="1" applyAlignment="1">
      <alignment horizontal="right" vertical="center" wrapText="1"/>
    </xf>
    <xf numFmtId="1" fontId="4" fillId="7" borderId="8" xfId="4" applyNumberFormat="1" applyFont="1" applyFill="1" applyBorder="1" applyAlignment="1">
      <alignment horizontal="right" vertical="center" wrapText="1"/>
    </xf>
    <xf numFmtId="0" fontId="3" fillId="7" borderId="8" xfId="0" applyFont="1" applyFill="1" applyBorder="1" applyAlignment="1">
      <alignment wrapText="1"/>
    </xf>
    <xf numFmtId="164" fontId="3" fillId="7" borderId="9" xfId="4" applyNumberFormat="1" applyFont="1" applyFill="1" applyBorder="1" applyAlignment="1">
      <alignment horizontal="right" vertical="center" wrapText="1"/>
    </xf>
    <xf numFmtId="1" fontId="4" fillId="7" borderId="1" xfId="4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7" borderId="8" xfId="4" applyNumberFormat="1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164" fontId="6" fillId="0" borderId="1" xfId="4" applyNumberFormat="1" applyFont="1" applyFill="1" applyBorder="1" applyAlignment="1">
      <alignment vertical="center" wrapText="1"/>
    </xf>
    <xf numFmtId="9" fontId="6" fillId="0" borderId="1" xfId="3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6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164" fontId="17" fillId="0" borderId="1" xfId="4" applyNumberFormat="1" applyFont="1" applyFill="1" applyBorder="1" applyAlignment="1">
      <alignment horizontal="right" vertical="center" wrapText="1"/>
    </xf>
    <xf numFmtId="164" fontId="17" fillId="0" borderId="1" xfId="4" applyNumberFormat="1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2" fontId="17" fillId="8" borderId="1" xfId="1" applyNumberFormat="1" applyFont="1" applyFill="1" applyBorder="1" applyAlignment="1">
      <alignment horizontal="left" vertical="center" wrapText="1"/>
    </xf>
    <xf numFmtId="0" fontId="16" fillId="11" borderId="1" xfId="0" applyFont="1" applyFill="1" applyBorder="1" applyAlignment="1">
      <alignment horizontal="left" vertical="center" wrapText="1"/>
    </xf>
    <xf numFmtId="7" fontId="17" fillId="11" borderId="1" xfId="4" applyNumberFormat="1" applyFont="1" applyFill="1" applyBorder="1" applyAlignment="1">
      <alignment horizontal="right" vertical="center" wrapText="1"/>
    </xf>
    <xf numFmtId="0" fontId="19" fillId="10" borderId="7" xfId="0" applyFont="1" applyFill="1" applyBorder="1" applyAlignment="1">
      <alignment horizontal="center" vertical="center"/>
    </xf>
    <xf numFmtId="164" fontId="17" fillId="0" borderId="7" xfId="4" applyNumberFormat="1" applyFont="1" applyFill="1" applyBorder="1" applyAlignment="1">
      <alignment horizontal="right" vertical="center" wrapText="1"/>
    </xf>
    <xf numFmtId="7" fontId="17" fillId="11" borderId="7" xfId="4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7" fontId="16" fillId="11" borderId="1" xfId="4" applyNumberFormat="1" applyFont="1" applyFill="1" applyBorder="1" applyAlignment="1">
      <alignment horizontal="right" vertical="center" wrapText="1"/>
    </xf>
    <xf numFmtId="0" fontId="16" fillId="11" borderId="1" xfId="0" applyFont="1" applyFill="1" applyBorder="1" applyAlignment="1">
      <alignment horizontal="right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vertical="center"/>
    </xf>
    <xf numFmtId="0" fontId="17" fillId="10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wrapText="1"/>
    </xf>
    <xf numFmtId="0" fontId="13" fillId="6" borderId="7" xfId="0" applyFont="1" applyFill="1" applyBorder="1" applyAlignment="1">
      <alignment horizontal="center" wrapText="1"/>
    </xf>
    <xf numFmtId="0" fontId="13" fillId="6" borderId="8" xfId="0" applyFont="1" applyFill="1" applyBorder="1" applyAlignment="1">
      <alignment horizontal="center" wrapText="1"/>
    </xf>
    <xf numFmtId="0" fontId="13" fillId="6" borderId="9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10" borderId="7" xfId="0" applyFont="1" applyFill="1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/>
    </xf>
    <xf numFmtId="0" fontId="19" fillId="10" borderId="8" xfId="0" applyFont="1" applyFill="1" applyBorder="1" applyAlignment="1">
      <alignment horizontal="center" vertical="center"/>
    </xf>
  </cellXfs>
  <cellStyles count="8">
    <cellStyle name="Normalny" xfId="0" builtinId="0"/>
    <cellStyle name="Normalny 2" xfId="1" xr:uid="{00000000-0005-0000-0000-000001000000}"/>
    <cellStyle name="Normalny 2 2" xfId="6" xr:uid="{BFA467CE-89D2-4F6E-8928-24C3B1F93553}"/>
    <cellStyle name="Normalny 3" xfId="2" xr:uid="{00000000-0005-0000-0000-000002000000}"/>
    <cellStyle name="Normalny 4" xfId="5" xr:uid="{DB909122-4276-46A7-837E-F57187EC981C}"/>
    <cellStyle name="Procentowy" xfId="3" builtinId="5"/>
    <cellStyle name="Walutowy" xfId="4" builtinId="4"/>
    <cellStyle name="Walutowy 2" xfId="7" xr:uid="{4B555A35-546C-430B-B85B-AA73AD0C383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zoomScale="70" zoomScaleNormal="70" workbookViewId="0">
      <pane ySplit="7" topLeftCell="A8" activePane="bottomLeft" state="frozen"/>
      <selection pane="bottomLeft" activeCell="K10" sqref="K10:O47"/>
    </sheetView>
  </sheetViews>
  <sheetFormatPr defaultRowHeight="12.75"/>
  <cols>
    <col min="1" max="1" width="50" customWidth="1"/>
    <col min="2" max="2" width="53.7109375" customWidth="1"/>
    <col min="3" max="4" width="19.42578125" customWidth="1"/>
    <col min="6" max="6" width="11.5703125" customWidth="1"/>
    <col min="9" max="9" width="19.42578125" customWidth="1"/>
    <col min="10" max="10" width="15.7109375" customWidth="1"/>
  </cols>
  <sheetData>
    <row r="1" spans="1:10" ht="15">
      <c r="A1" s="1" t="s">
        <v>18</v>
      </c>
      <c r="B1" s="36" t="s">
        <v>28</v>
      </c>
      <c r="C1" s="2"/>
      <c r="D1" s="2"/>
      <c r="E1" s="3"/>
      <c r="F1" s="3"/>
      <c r="G1" s="3"/>
      <c r="H1" s="4"/>
      <c r="I1" s="5"/>
      <c r="J1" s="3"/>
    </row>
    <row r="2" spans="1:10" ht="15">
      <c r="A2" s="1" t="s">
        <v>1</v>
      </c>
      <c r="B2" s="35">
        <v>140</v>
      </c>
      <c r="C2" s="6"/>
      <c r="D2" s="6"/>
      <c r="E2" s="3"/>
      <c r="F2" s="3"/>
      <c r="G2" s="3"/>
      <c r="H2" s="4"/>
      <c r="I2" s="5"/>
      <c r="J2" s="3"/>
    </row>
    <row r="3" spans="1:10" ht="30">
      <c r="A3" s="1" t="s">
        <v>11</v>
      </c>
      <c r="B3" s="35" t="s">
        <v>46</v>
      </c>
      <c r="C3" s="6" t="s">
        <v>13</v>
      </c>
      <c r="D3" s="6" t="s">
        <v>15</v>
      </c>
      <c r="E3" s="3"/>
      <c r="F3" s="3"/>
      <c r="G3" s="3"/>
      <c r="H3" s="4"/>
      <c r="I3" s="7" t="s">
        <v>16</v>
      </c>
      <c r="J3" s="3"/>
    </row>
    <row r="4" spans="1:10" ht="15.75" thickBot="1">
      <c r="A4" s="1" t="s">
        <v>0</v>
      </c>
      <c r="B4" s="36" t="s">
        <v>37</v>
      </c>
      <c r="C4" s="2" t="s">
        <v>14</v>
      </c>
      <c r="D4" s="2" t="s">
        <v>14</v>
      </c>
      <c r="E4" s="3"/>
      <c r="F4" s="3"/>
      <c r="G4" s="3"/>
      <c r="H4" s="4"/>
      <c r="I4" s="8" t="s">
        <v>14</v>
      </c>
      <c r="J4" s="3"/>
    </row>
    <row r="5" spans="1:10" ht="15" customHeight="1">
      <c r="A5" s="9" t="s">
        <v>17</v>
      </c>
      <c r="B5" s="37" t="s">
        <v>32</v>
      </c>
      <c r="C5" s="10"/>
      <c r="D5" s="10"/>
      <c r="E5" s="100" t="s">
        <v>6</v>
      </c>
      <c r="F5" s="101"/>
      <c r="G5" s="102"/>
      <c r="H5" s="11" t="s">
        <v>7</v>
      </c>
      <c r="I5" s="12"/>
      <c r="J5" s="13" t="s">
        <v>8</v>
      </c>
    </row>
    <row r="6" spans="1:10" ht="15">
      <c r="A6" s="103" t="s">
        <v>19</v>
      </c>
      <c r="B6" s="104" t="s">
        <v>9</v>
      </c>
      <c r="C6" s="27"/>
      <c r="D6" s="27"/>
      <c r="E6" s="105" t="s">
        <v>5</v>
      </c>
      <c r="F6" s="104" t="s">
        <v>10</v>
      </c>
      <c r="G6" s="107" t="s">
        <v>3</v>
      </c>
      <c r="H6" s="107" t="s">
        <v>4</v>
      </c>
      <c r="I6" s="28"/>
      <c r="J6" s="104" t="s">
        <v>2</v>
      </c>
    </row>
    <row r="7" spans="1:10" ht="15">
      <c r="A7" s="103"/>
      <c r="B7" s="104"/>
      <c r="C7" s="27"/>
      <c r="D7" s="27"/>
      <c r="E7" s="106"/>
      <c r="F7" s="104"/>
      <c r="G7" s="107"/>
      <c r="H7" s="107"/>
      <c r="I7" s="28"/>
      <c r="J7" s="104"/>
    </row>
    <row r="8" spans="1:10" ht="15">
      <c r="A8" s="108" t="s">
        <v>20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ht="15">
      <c r="A9" s="94" t="s">
        <v>23</v>
      </c>
      <c r="B9" s="94"/>
      <c r="C9" s="94"/>
      <c r="D9" s="94"/>
      <c r="E9" s="94"/>
      <c r="F9" s="94"/>
      <c r="G9" s="94"/>
      <c r="H9" s="94"/>
      <c r="I9" s="94"/>
      <c r="J9" s="94"/>
    </row>
    <row r="10" spans="1:10" ht="26.1" customHeight="1">
      <c r="A10" s="22" t="s">
        <v>42</v>
      </c>
      <c r="B10" s="109" t="s">
        <v>50</v>
      </c>
      <c r="C10" s="23">
        <v>153</v>
      </c>
      <c r="D10" s="24">
        <f t="shared" ref="D10:D16" si="0">(F10-C10)/C10</f>
        <v>1.0261437908496731</v>
      </c>
      <c r="E10" s="15" t="s">
        <v>7</v>
      </c>
      <c r="F10" s="16">
        <v>310</v>
      </c>
      <c r="G10" s="25">
        <v>6</v>
      </c>
      <c r="H10" s="25">
        <v>1</v>
      </c>
      <c r="I10" s="26">
        <f t="shared" ref="I10:I16" si="1">IF(E10="TAK",C10*G10*H10,IF(E10="NIE",0))</f>
        <v>918</v>
      </c>
      <c r="J10" s="16">
        <f t="shared" ref="J10:J16" si="2">IF(E10="TAK",F10*G10*H10,IF(E10="NIE",0))</f>
        <v>1860</v>
      </c>
    </row>
    <row r="11" spans="1:10" ht="26.1" customHeight="1">
      <c r="A11" s="22" t="s">
        <v>41</v>
      </c>
      <c r="B11" s="110"/>
      <c r="C11" s="23">
        <v>171</v>
      </c>
      <c r="D11" s="24">
        <f>(F11-C11)/C11</f>
        <v>0.98830409356725146</v>
      </c>
      <c r="E11" s="15" t="s">
        <v>7</v>
      </c>
      <c r="F11" s="16">
        <v>340</v>
      </c>
      <c r="G11" s="25">
        <v>67</v>
      </c>
      <c r="H11" s="25">
        <v>1</v>
      </c>
      <c r="I11" s="26">
        <f t="shared" si="1"/>
        <v>11457</v>
      </c>
      <c r="J11" s="16">
        <f t="shared" si="2"/>
        <v>22780</v>
      </c>
    </row>
    <row r="12" spans="1:10" ht="15" hidden="1">
      <c r="A12" s="17"/>
      <c r="B12" s="22"/>
      <c r="C12" s="23"/>
      <c r="D12" s="24" t="e">
        <f t="shared" si="0"/>
        <v>#DIV/0!</v>
      </c>
      <c r="E12" s="15" t="s">
        <v>7</v>
      </c>
      <c r="F12" s="16"/>
      <c r="G12" s="25"/>
      <c r="H12" s="25"/>
      <c r="I12" s="26">
        <f t="shared" si="1"/>
        <v>0</v>
      </c>
      <c r="J12" s="16">
        <f t="shared" si="2"/>
        <v>0</v>
      </c>
    </row>
    <row r="13" spans="1:10" ht="15" hidden="1">
      <c r="A13" s="17"/>
      <c r="B13" s="22"/>
      <c r="C13" s="23"/>
      <c r="D13" s="24" t="e">
        <f t="shared" si="0"/>
        <v>#DIV/0!</v>
      </c>
      <c r="E13" s="15" t="s">
        <v>7</v>
      </c>
      <c r="F13" s="16"/>
      <c r="G13" s="25"/>
      <c r="H13" s="25"/>
      <c r="I13" s="26">
        <f t="shared" si="1"/>
        <v>0</v>
      </c>
      <c r="J13" s="16">
        <f t="shared" si="2"/>
        <v>0</v>
      </c>
    </row>
    <row r="14" spans="1:10" ht="15" hidden="1">
      <c r="A14" s="17"/>
      <c r="B14" s="22"/>
      <c r="C14" s="23"/>
      <c r="D14" s="24" t="e">
        <f t="shared" si="0"/>
        <v>#DIV/0!</v>
      </c>
      <c r="E14" s="15" t="s">
        <v>7</v>
      </c>
      <c r="F14" s="16"/>
      <c r="G14" s="25"/>
      <c r="H14" s="25"/>
      <c r="I14" s="26">
        <f t="shared" si="1"/>
        <v>0</v>
      </c>
      <c r="J14" s="16">
        <f t="shared" si="2"/>
        <v>0</v>
      </c>
    </row>
    <row r="15" spans="1:10" ht="15" hidden="1">
      <c r="A15" s="17"/>
      <c r="B15" s="22"/>
      <c r="C15" s="23"/>
      <c r="D15" s="24" t="e">
        <f t="shared" si="0"/>
        <v>#DIV/0!</v>
      </c>
      <c r="E15" s="15" t="s">
        <v>7</v>
      </c>
      <c r="F15" s="16"/>
      <c r="G15" s="25"/>
      <c r="H15" s="25"/>
      <c r="I15" s="26">
        <f t="shared" si="1"/>
        <v>0</v>
      </c>
      <c r="J15" s="16">
        <f t="shared" si="2"/>
        <v>0</v>
      </c>
    </row>
    <row r="16" spans="1:10" ht="15" hidden="1">
      <c r="A16" s="17"/>
      <c r="B16" s="22"/>
      <c r="C16" s="23"/>
      <c r="D16" s="24" t="e">
        <f t="shared" si="0"/>
        <v>#DIV/0!</v>
      </c>
      <c r="E16" s="15" t="s">
        <v>7</v>
      </c>
      <c r="F16" s="16"/>
      <c r="G16" s="25"/>
      <c r="H16" s="25"/>
      <c r="I16" s="26">
        <f t="shared" si="1"/>
        <v>0</v>
      </c>
      <c r="J16" s="16">
        <f t="shared" si="2"/>
        <v>0</v>
      </c>
    </row>
    <row r="17" spans="1:10" ht="15">
      <c r="A17" s="40"/>
      <c r="B17" s="40"/>
      <c r="C17" s="41"/>
      <c r="D17" s="42"/>
      <c r="E17" s="43"/>
      <c r="F17" s="44"/>
      <c r="G17" s="45"/>
      <c r="H17" s="45"/>
      <c r="I17" s="46">
        <f>SUM(I10:I16)</f>
        <v>12375</v>
      </c>
      <c r="J17" s="46">
        <f>SUM(J10:J16)</f>
        <v>24640</v>
      </c>
    </row>
    <row r="18" spans="1:10" ht="15" hidden="1">
      <c r="A18" s="94" t="s">
        <v>24</v>
      </c>
      <c r="B18" s="94"/>
      <c r="C18" s="94"/>
      <c r="D18" s="94"/>
      <c r="E18" s="94"/>
      <c r="F18" s="94"/>
      <c r="G18" s="94"/>
      <c r="H18" s="94"/>
      <c r="I18" s="94"/>
      <c r="J18" s="94"/>
    </row>
    <row r="19" spans="1:10" ht="15" hidden="1">
      <c r="A19" s="22"/>
      <c r="B19" s="22"/>
      <c r="C19" s="23"/>
      <c r="D19" s="14" t="e">
        <f t="shared" ref="D19:D42" si="3">(F19-C19)/C19</f>
        <v>#DIV/0!</v>
      </c>
      <c r="E19" s="15" t="s">
        <v>7</v>
      </c>
      <c r="F19" s="16"/>
      <c r="G19" s="25"/>
      <c r="H19" s="61"/>
      <c r="I19" s="47">
        <f>IF(E19="TAK",C19*G19*H19,IF(E19="NIE",0))</f>
        <v>0</v>
      </c>
      <c r="J19" s="48">
        <f t="shared" ref="J19:J42" si="4">IF(E19="TAK",F19*G19*H19,IF(E19="NIE",0))</f>
        <v>0</v>
      </c>
    </row>
    <row r="20" spans="1:10" ht="15" hidden="1">
      <c r="A20" s="22"/>
      <c r="B20" s="22"/>
      <c r="C20" s="23"/>
      <c r="D20" s="14" t="e">
        <f t="shared" si="3"/>
        <v>#DIV/0!</v>
      </c>
      <c r="E20" s="15" t="s">
        <v>7</v>
      </c>
      <c r="F20" s="16"/>
      <c r="G20" s="25"/>
      <c r="H20" s="61"/>
      <c r="I20" s="47">
        <f t="shared" ref="I20:I37" si="5">IF(E20="TAK",C20*G20*H20,IF(E20="NIE",0))</f>
        <v>0</v>
      </c>
      <c r="J20" s="48">
        <f t="shared" si="4"/>
        <v>0</v>
      </c>
    </row>
    <row r="21" spans="1:10" ht="15" hidden="1">
      <c r="A21" s="22"/>
      <c r="B21" s="22"/>
      <c r="C21" s="23"/>
      <c r="D21" s="14" t="e">
        <f t="shared" si="3"/>
        <v>#DIV/0!</v>
      </c>
      <c r="E21" s="15" t="s">
        <v>7</v>
      </c>
      <c r="F21" s="16"/>
      <c r="G21" s="25"/>
      <c r="H21" s="61"/>
      <c r="I21" s="47">
        <f t="shared" si="5"/>
        <v>0</v>
      </c>
      <c r="J21" s="48">
        <f t="shared" si="4"/>
        <v>0</v>
      </c>
    </row>
    <row r="22" spans="1:10" ht="15" hidden="1">
      <c r="A22" s="22"/>
      <c r="B22" s="22"/>
      <c r="C22" s="23"/>
      <c r="D22" s="14" t="e">
        <f t="shared" si="3"/>
        <v>#DIV/0!</v>
      </c>
      <c r="E22" s="15" t="s">
        <v>7</v>
      </c>
      <c r="F22" s="16"/>
      <c r="G22" s="25"/>
      <c r="H22" s="61"/>
      <c r="I22" s="47">
        <f t="shared" si="5"/>
        <v>0</v>
      </c>
      <c r="J22" s="48">
        <f t="shared" si="4"/>
        <v>0</v>
      </c>
    </row>
    <row r="23" spans="1:10" ht="15" hidden="1">
      <c r="A23" s="22"/>
      <c r="B23" s="22"/>
      <c r="C23" s="23"/>
      <c r="D23" s="14" t="e">
        <f t="shared" si="3"/>
        <v>#DIV/0!</v>
      </c>
      <c r="E23" s="15" t="s">
        <v>7</v>
      </c>
      <c r="F23" s="16"/>
      <c r="G23" s="25"/>
      <c r="H23" s="61"/>
      <c r="I23" s="47">
        <f t="shared" si="5"/>
        <v>0</v>
      </c>
      <c r="J23" s="48">
        <f t="shared" si="4"/>
        <v>0</v>
      </c>
    </row>
    <row r="24" spans="1:10" ht="15" hidden="1">
      <c r="A24" s="22"/>
      <c r="B24" s="22"/>
      <c r="C24" s="23"/>
      <c r="D24" s="14" t="e">
        <f t="shared" si="3"/>
        <v>#DIV/0!</v>
      </c>
      <c r="E24" s="15" t="s">
        <v>7</v>
      </c>
      <c r="F24" s="16"/>
      <c r="G24" s="25"/>
      <c r="H24" s="61"/>
      <c r="I24" s="47">
        <f t="shared" si="5"/>
        <v>0</v>
      </c>
      <c r="J24" s="48">
        <f t="shared" si="4"/>
        <v>0</v>
      </c>
    </row>
    <row r="25" spans="1:10" ht="15" hidden="1">
      <c r="A25" s="17"/>
      <c r="B25" s="22"/>
      <c r="C25" s="23"/>
      <c r="D25" s="14" t="e">
        <f t="shared" si="3"/>
        <v>#DIV/0!</v>
      </c>
      <c r="E25" s="15" t="s">
        <v>7</v>
      </c>
      <c r="F25" s="16"/>
      <c r="G25" s="25"/>
      <c r="H25" s="61"/>
      <c r="I25" s="47">
        <f t="shared" si="5"/>
        <v>0</v>
      </c>
      <c r="J25" s="48">
        <f t="shared" si="4"/>
        <v>0</v>
      </c>
    </row>
    <row r="26" spans="1:10" ht="15" hidden="1">
      <c r="A26" s="17"/>
      <c r="B26" s="22"/>
      <c r="C26" s="23"/>
      <c r="D26" s="14" t="e">
        <f t="shared" si="3"/>
        <v>#DIV/0!</v>
      </c>
      <c r="E26" s="15" t="s">
        <v>7</v>
      </c>
      <c r="F26" s="16"/>
      <c r="G26" s="25"/>
      <c r="H26" s="61"/>
      <c r="I26" s="47">
        <f t="shared" si="5"/>
        <v>0</v>
      </c>
      <c r="J26" s="48">
        <f t="shared" si="4"/>
        <v>0</v>
      </c>
    </row>
    <row r="27" spans="1:10" ht="15" hidden="1">
      <c r="A27" s="17"/>
      <c r="B27" s="22"/>
      <c r="C27" s="23"/>
      <c r="D27" s="14" t="e">
        <f t="shared" si="3"/>
        <v>#DIV/0!</v>
      </c>
      <c r="E27" s="15" t="s">
        <v>7</v>
      </c>
      <c r="F27" s="16"/>
      <c r="G27" s="25"/>
      <c r="H27" s="61"/>
      <c r="I27" s="47">
        <f t="shared" si="5"/>
        <v>0</v>
      </c>
      <c r="J27" s="48">
        <f t="shared" si="4"/>
        <v>0</v>
      </c>
    </row>
    <row r="28" spans="1:10" ht="15" hidden="1">
      <c r="A28" s="17"/>
      <c r="B28" s="22"/>
      <c r="C28" s="23"/>
      <c r="D28" s="14" t="e">
        <f t="shared" si="3"/>
        <v>#DIV/0!</v>
      </c>
      <c r="E28" s="15" t="s">
        <v>7</v>
      </c>
      <c r="F28" s="16"/>
      <c r="G28" s="25"/>
      <c r="H28" s="61"/>
      <c r="I28" s="47">
        <f t="shared" si="5"/>
        <v>0</v>
      </c>
      <c r="J28" s="48">
        <f t="shared" si="4"/>
        <v>0</v>
      </c>
    </row>
    <row r="29" spans="1:10" ht="15" hidden="1">
      <c r="A29" s="17"/>
      <c r="B29" s="22"/>
      <c r="C29" s="23"/>
      <c r="D29" s="14" t="e">
        <f t="shared" si="3"/>
        <v>#DIV/0!</v>
      </c>
      <c r="E29" s="15" t="s">
        <v>7</v>
      </c>
      <c r="F29" s="16"/>
      <c r="G29" s="25"/>
      <c r="H29" s="61"/>
      <c r="I29" s="47">
        <f t="shared" si="5"/>
        <v>0</v>
      </c>
      <c r="J29" s="48">
        <f t="shared" si="4"/>
        <v>0</v>
      </c>
    </row>
    <row r="30" spans="1:10" ht="15" hidden="1">
      <c r="A30" s="17"/>
      <c r="B30" s="22"/>
      <c r="C30" s="23"/>
      <c r="D30" s="14" t="e">
        <f t="shared" si="3"/>
        <v>#DIV/0!</v>
      </c>
      <c r="E30" s="15" t="s">
        <v>7</v>
      </c>
      <c r="F30" s="16"/>
      <c r="G30" s="25"/>
      <c r="H30" s="61"/>
      <c r="I30" s="47">
        <f t="shared" si="5"/>
        <v>0</v>
      </c>
      <c r="J30" s="48">
        <f t="shared" si="4"/>
        <v>0</v>
      </c>
    </row>
    <row r="31" spans="1:10" ht="15" hidden="1">
      <c r="A31" s="17"/>
      <c r="B31" s="22"/>
      <c r="C31" s="23"/>
      <c r="D31" s="14" t="e">
        <f t="shared" si="3"/>
        <v>#DIV/0!</v>
      </c>
      <c r="E31" s="15" t="s">
        <v>7</v>
      </c>
      <c r="F31" s="16"/>
      <c r="G31" s="25"/>
      <c r="H31" s="61"/>
      <c r="I31" s="47">
        <f t="shared" si="5"/>
        <v>0</v>
      </c>
      <c r="J31" s="48">
        <f t="shared" si="4"/>
        <v>0</v>
      </c>
    </row>
    <row r="32" spans="1:10" ht="15" hidden="1">
      <c r="A32" s="17"/>
      <c r="B32" s="22"/>
      <c r="C32" s="23"/>
      <c r="D32" s="14" t="e">
        <f t="shared" si="3"/>
        <v>#DIV/0!</v>
      </c>
      <c r="E32" s="15" t="s">
        <v>7</v>
      </c>
      <c r="F32" s="16"/>
      <c r="G32" s="25"/>
      <c r="H32" s="61"/>
      <c r="I32" s="47">
        <f t="shared" si="5"/>
        <v>0</v>
      </c>
      <c r="J32" s="48">
        <f t="shared" si="4"/>
        <v>0</v>
      </c>
    </row>
    <row r="33" spans="1:10" ht="15" hidden="1">
      <c r="A33" s="17"/>
      <c r="B33" s="22"/>
      <c r="C33" s="23"/>
      <c r="D33" s="14" t="e">
        <f t="shared" si="3"/>
        <v>#DIV/0!</v>
      </c>
      <c r="E33" s="15" t="s">
        <v>7</v>
      </c>
      <c r="F33" s="16"/>
      <c r="G33" s="25"/>
      <c r="H33" s="61"/>
      <c r="I33" s="47">
        <f t="shared" si="5"/>
        <v>0</v>
      </c>
      <c r="J33" s="48">
        <f t="shared" si="4"/>
        <v>0</v>
      </c>
    </row>
    <row r="34" spans="1:10" ht="15" hidden="1">
      <c r="A34" s="17"/>
      <c r="B34" s="22"/>
      <c r="C34" s="23"/>
      <c r="D34" s="14" t="e">
        <f t="shared" si="3"/>
        <v>#DIV/0!</v>
      </c>
      <c r="E34" s="15" t="s">
        <v>7</v>
      </c>
      <c r="F34" s="16"/>
      <c r="G34" s="25"/>
      <c r="H34" s="61"/>
      <c r="I34" s="47">
        <f t="shared" si="5"/>
        <v>0</v>
      </c>
      <c r="J34" s="48">
        <f t="shared" si="4"/>
        <v>0</v>
      </c>
    </row>
    <row r="35" spans="1:10" ht="15" hidden="1">
      <c r="A35" s="17"/>
      <c r="B35" s="22"/>
      <c r="C35" s="23"/>
      <c r="D35" s="14" t="e">
        <f t="shared" si="3"/>
        <v>#DIV/0!</v>
      </c>
      <c r="E35" s="15" t="s">
        <v>7</v>
      </c>
      <c r="F35" s="16"/>
      <c r="G35" s="25"/>
      <c r="H35" s="61"/>
      <c r="I35" s="47">
        <f t="shared" si="5"/>
        <v>0</v>
      </c>
      <c r="J35" s="48">
        <f t="shared" si="4"/>
        <v>0</v>
      </c>
    </row>
    <row r="36" spans="1:10" ht="15" hidden="1">
      <c r="A36" s="17"/>
      <c r="B36" s="22"/>
      <c r="C36" s="23"/>
      <c r="D36" s="14" t="e">
        <f t="shared" si="3"/>
        <v>#DIV/0!</v>
      </c>
      <c r="E36" s="15" t="s">
        <v>7</v>
      </c>
      <c r="F36" s="16"/>
      <c r="G36" s="25"/>
      <c r="H36" s="61"/>
      <c r="I36" s="47">
        <f t="shared" si="5"/>
        <v>0</v>
      </c>
      <c r="J36" s="48">
        <f t="shared" si="4"/>
        <v>0</v>
      </c>
    </row>
    <row r="37" spans="1:10" ht="15" hidden="1">
      <c r="A37" s="17"/>
      <c r="B37" s="22"/>
      <c r="C37" s="23"/>
      <c r="D37" s="14" t="e">
        <f t="shared" si="3"/>
        <v>#DIV/0!</v>
      </c>
      <c r="E37" s="15" t="s">
        <v>7</v>
      </c>
      <c r="F37" s="16"/>
      <c r="G37" s="25"/>
      <c r="H37" s="61"/>
      <c r="I37" s="47">
        <f t="shared" si="5"/>
        <v>0</v>
      </c>
      <c r="J37" s="48">
        <f t="shared" si="4"/>
        <v>0</v>
      </c>
    </row>
    <row r="38" spans="1:10" ht="15" hidden="1">
      <c r="A38" s="17"/>
      <c r="B38" s="22"/>
      <c r="C38" s="23"/>
      <c r="D38" s="14" t="e">
        <f>(F38-C38)/C38</f>
        <v>#DIV/0!</v>
      </c>
      <c r="E38" s="15" t="s">
        <v>7</v>
      </c>
      <c r="F38" s="16"/>
      <c r="G38" s="25"/>
      <c r="H38" s="61"/>
      <c r="I38" s="47">
        <f>IF(E38="TAK",C38*G38*H38,IF(E38="NIE",0))</f>
        <v>0</v>
      </c>
      <c r="J38" s="48">
        <f t="shared" si="4"/>
        <v>0</v>
      </c>
    </row>
    <row r="39" spans="1:10" ht="15" hidden="1">
      <c r="A39" s="17"/>
      <c r="B39" s="22"/>
      <c r="C39" s="23"/>
      <c r="D39" s="14" t="e">
        <f>(F39-C39)/C39</f>
        <v>#DIV/0!</v>
      </c>
      <c r="E39" s="15" t="s">
        <v>7</v>
      </c>
      <c r="F39" s="16"/>
      <c r="G39" s="25"/>
      <c r="H39" s="61"/>
      <c r="I39" s="47">
        <f>IF(E39="TAK",C39*G39*H39,IF(E39="NIE",0))</f>
        <v>0</v>
      </c>
      <c r="J39" s="48">
        <f t="shared" si="4"/>
        <v>0</v>
      </c>
    </row>
    <row r="40" spans="1:10" ht="15" hidden="1">
      <c r="A40" s="17"/>
      <c r="B40" s="22"/>
      <c r="C40" s="23"/>
      <c r="D40" s="14" t="e">
        <f>(F40-C40)/C40</f>
        <v>#DIV/0!</v>
      </c>
      <c r="E40" s="15" t="s">
        <v>7</v>
      </c>
      <c r="F40" s="16"/>
      <c r="G40" s="25"/>
      <c r="H40" s="61"/>
      <c r="I40" s="47">
        <f>IF(E40="TAK",C40*G40*H40,IF(E40="NIE",0))</f>
        <v>0</v>
      </c>
      <c r="J40" s="48">
        <f t="shared" si="4"/>
        <v>0</v>
      </c>
    </row>
    <row r="41" spans="1:10" ht="15" hidden="1">
      <c r="A41" s="17"/>
      <c r="B41" s="22"/>
      <c r="C41" s="23"/>
      <c r="D41" s="14" t="e">
        <f>(F41-C41)/C41</f>
        <v>#DIV/0!</v>
      </c>
      <c r="E41" s="15" t="s">
        <v>7</v>
      </c>
      <c r="F41" s="16"/>
      <c r="G41" s="25"/>
      <c r="H41" s="61"/>
      <c r="I41" s="47">
        <f>IF(E41="TAK",C41*G41*H41,IF(E41="NIE",0))</f>
        <v>0</v>
      </c>
      <c r="J41" s="48">
        <f t="shared" si="4"/>
        <v>0</v>
      </c>
    </row>
    <row r="42" spans="1:10" ht="15" hidden="1">
      <c r="A42" s="17"/>
      <c r="B42" s="22"/>
      <c r="C42" s="23"/>
      <c r="D42" s="14" t="e">
        <f t="shared" si="3"/>
        <v>#DIV/0!</v>
      </c>
      <c r="E42" s="15" t="s">
        <v>7</v>
      </c>
      <c r="F42" s="16"/>
      <c r="G42" s="25"/>
      <c r="H42" s="61"/>
      <c r="I42" s="47">
        <f>IF(E42="TAK",C42*G42*H42,IF(E42="NIE",0))</f>
        <v>0</v>
      </c>
      <c r="J42" s="48">
        <f t="shared" si="4"/>
        <v>0</v>
      </c>
    </row>
    <row r="43" spans="1:10" ht="15" hidden="1">
      <c r="A43" s="40"/>
      <c r="B43" s="49"/>
      <c r="C43" s="41"/>
      <c r="D43" s="42"/>
      <c r="E43" s="43"/>
      <c r="F43" s="44"/>
      <c r="G43" s="45"/>
      <c r="H43" s="50"/>
      <c r="I43" s="46">
        <f>SUM(I19:I42)</f>
        <v>0</v>
      </c>
      <c r="J43" s="46">
        <f>SUM(J19:J42)</f>
        <v>0</v>
      </c>
    </row>
    <row r="44" spans="1:10" ht="15">
      <c r="A44" s="94" t="s">
        <v>27</v>
      </c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30">
      <c r="A45" s="22" t="s">
        <v>40</v>
      </c>
      <c r="B45" s="22" t="s">
        <v>33</v>
      </c>
      <c r="C45" s="23">
        <v>36</v>
      </c>
      <c r="D45" s="14">
        <f t="shared" ref="D45:D54" si="6">(F45-C45)/C45</f>
        <v>0.52777777777777779</v>
      </c>
      <c r="E45" s="15" t="s">
        <v>7</v>
      </c>
      <c r="F45" s="16">
        <v>55</v>
      </c>
      <c r="G45" s="25">
        <v>140</v>
      </c>
      <c r="H45" s="61">
        <v>1</v>
      </c>
      <c r="I45" s="47">
        <f>IF(E45="TAK",C45*G45*H45,IF(E45="NIE",0))</f>
        <v>5040</v>
      </c>
      <c r="J45" s="48">
        <f>IF(E45="TAK",F45*G45*H45,IF(E45="NIE",0))</f>
        <v>7700</v>
      </c>
    </row>
    <row r="46" spans="1:10" ht="30">
      <c r="A46" s="22" t="s">
        <v>51</v>
      </c>
      <c r="B46" s="22" t="s">
        <v>33</v>
      </c>
      <c r="C46" s="23">
        <v>60</v>
      </c>
      <c r="D46" s="14">
        <f t="shared" si="6"/>
        <v>0.6333333333333333</v>
      </c>
      <c r="E46" s="15" t="s">
        <v>7</v>
      </c>
      <c r="F46" s="16">
        <v>98</v>
      </c>
      <c r="G46" s="25">
        <v>140</v>
      </c>
      <c r="H46" s="61">
        <v>1</v>
      </c>
      <c r="I46" s="47">
        <f t="shared" ref="I46:I54" si="7">IF(E46="TAK",C46*G46*H46,IF(E46="NIE",0))</f>
        <v>8400</v>
      </c>
      <c r="J46" s="48">
        <f t="shared" ref="J46:J54" si="8">IF(E46="TAK",F46*G46*H46,IF(E46="NIE",0))</f>
        <v>13720</v>
      </c>
    </row>
    <row r="47" spans="1:10" ht="30">
      <c r="A47" s="22" t="s">
        <v>40</v>
      </c>
      <c r="B47" s="22" t="s">
        <v>34</v>
      </c>
      <c r="C47" s="23">
        <v>36</v>
      </c>
      <c r="D47" s="14">
        <f t="shared" si="6"/>
        <v>0.52777777777777779</v>
      </c>
      <c r="E47" s="15" t="s">
        <v>7</v>
      </c>
      <c r="F47" s="16">
        <v>55</v>
      </c>
      <c r="G47" s="25">
        <v>140</v>
      </c>
      <c r="H47" s="61">
        <v>1</v>
      </c>
      <c r="I47" s="47">
        <f t="shared" si="7"/>
        <v>5040</v>
      </c>
      <c r="J47" s="48">
        <f t="shared" si="8"/>
        <v>7700</v>
      </c>
    </row>
    <row r="48" spans="1:10" ht="15" hidden="1">
      <c r="A48" s="17"/>
      <c r="B48" s="22"/>
      <c r="C48" s="23"/>
      <c r="D48" s="14" t="e">
        <f t="shared" si="6"/>
        <v>#DIV/0!</v>
      </c>
      <c r="E48" s="15" t="s">
        <v>7</v>
      </c>
      <c r="F48" s="16"/>
      <c r="G48" s="25"/>
      <c r="H48" s="61"/>
      <c r="I48" s="47">
        <f t="shared" si="7"/>
        <v>0</v>
      </c>
      <c r="J48" s="48">
        <f t="shared" si="8"/>
        <v>0</v>
      </c>
    </row>
    <row r="49" spans="1:10" ht="15" hidden="1">
      <c r="A49" s="17"/>
      <c r="B49" s="17"/>
      <c r="C49" s="23"/>
      <c r="D49" s="14" t="e">
        <f t="shared" si="6"/>
        <v>#DIV/0!</v>
      </c>
      <c r="E49" s="15" t="s">
        <v>7</v>
      </c>
      <c r="F49" s="16"/>
      <c r="G49" s="25"/>
      <c r="H49" s="61"/>
      <c r="I49" s="47">
        <f t="shared" si="7"/>
        <v>0</v>
      </c>
      <c r="J49" s="48">
        <f t="shared" si="8"/>
        <v>0</v>
      </c>
    </row>
    <row r="50" spans="1:10" ht="15" hidden="1">
      <c r="A50" s="17"/>
      <c r="B50" s="22"/>
      <c r="C50" s="23"/>
      <c r="D50" s="14" t="e">
        <f t="shared" si="6"/>
        <v>#DIV/0!</v>
      </c>
      <c r="E50" s="15" t="s">
        <v>7</v>
      </c>
      <c r="F50" s="16"/>
      <c r="G50" s="25"/>
      <c r="H50" s="61"/>
      <c r="I50" s="47">
        <f t="shared" si="7"/>
        <v>0</v>
      </c>
      <c r="J50" s="48">
        <f t="shared" si="8"/>
        <v>0</v>
      </c>
    </row>
    <row r="51" spans="1:10" ht="15" hidden="1">
      <c r="A51" s="17"/>
      <c r="B51" s="22"/>
      <c r="C51" s="23"/>
      <c r="D51" s="14" t="e">
        <f t="shared" si="6"/>
        <v>#DIV/0!</v>
      </c>
      <c r="E51" s="15" t="s">
        <v>7</v>
      </c>
      <c r="F51" s="16"/>
      <c r="G51" s="25"/>
      <c r="H51" s="61"/>
      <c r="I51" s="47">
        <f t="shared" si="7"/>
        <v>0</v>
      </c>
      <c r="J51" s="48">
        <f t="shared" si="8"/>
        <v>0</v>
      </c>
    </row>
    <row r="52" spans="1:10" ht="15" hidden="1">
      <c r="A52" s="17"/>
      <c r="B52" s="17"/>
      <c r="C52" s="23"/>
      <c r="D52" s="14" t="e">
        <f t="shared" si="6"/>
        <v>#DIV/0!</v>
      </c>
      <c r="E52" s="15" t="s">
        <v>7</v>
      </c>
      <c r="F52" s="16"/>
      <c r="G52" s="25"/>
      <c r="H52" s="61"/>
      <c r="I52" s="47">
        <f t="shared" si="7"/>
        <v>0</v>
      </c>
      <c r="J52" s="48">
        <f t="shared" si="8"/>
        <v>0</v>
      </c>
    </row>
    <row r="53" spans="1:10" ht="15" hidden="1">
      <c r="A53" s="17"/>
      <c r="B53" s="22"/>
      <c r="C53" s="23"/>
      <c r="D53" s="14" t="e">
        <f t="shared" si="6"/>
        <v>#DIV/0!</v>
      </c>
      <c r="E53" s="15" t="s">
        <v>7</v>
      </c>
      <c r="F53" s="16"/>
      <c r="G53" s="25"/>
      <c r="H53" s="61"/>
      <c r="I53" s="47">
        <f t="shared" si="7"/>
        <v>0</v>
      </c>
      <c r="J53" s="48">
        <f t="shared" si="8"/>
        <v>0</v>
      </c>
    </row>
    <row r="54" spans="1:10" ht="15" hidden="1">
      <c r="A54" s="17"/>
      <c r="B54" s="22"/>
      <c r="C54" s="23"/>
      <c r="D54" s="14" t="e">
        <f t="shared" si="6"/>
        <v>#DIV/0!</v>
      </c>
      <c r="E54" s="15" t="s">
        <v>7</v>
      </c>
      <c r="F54" s="16"/>
      <c r="G54" s="25"/>
      <c r="H54" s="61"/>
      <c r="I54" s="47">
        <f t="shared" si="7"/>
        <v>0</v>
      </c>
      <c r="J54" s="48">
        <f t="shared" si="8"/>
        <v>0</v>
      </c>
    </row>
    <row r="55" spans="1:10" ht="15">
      <c r="A55" s="49"/>
      <c r="B55" s="49"/>
      <c r="C55" s="41"/>
      <c r="D55" s="42"/>
      <c r="E55" s="43"/>
      <c r="F55" s="44"/>
      <c r="G55" s="45"/>
      <c r="H55" s="50"/>
      <c r="I55" s="46">
        <f>SUM(I45:I54)</f>
        <v>18480</v>
      </c>
      <c r="J55" s="46">
        <f>SUM(J45:J54)</f>
        <v>29120</v>
      </c>
    </row>
    <row r="56" spans="1:10" ht="15" hidden="1" customHeight="1">
      <c r="A56" s="95" t="s">
        <v>25</v>
      </c>
      <c r="B56" s="95"/>
      <c r="C56" s="95"/>
      <c r="D56" s="95"/>
      <c r="E56" s="95"/>
      <c r="F56" s="95"/>
      <c r="G56" s="95"/>
      <c r="H56" s="95"/>
      <c r="I56" s="95"/>
      <c r="J56" s="95"/>
    </row>
    <row r="57" spans="1:10" ht="15" hidden="1">
      <c r="A57" s="22"/>
      <c r="B57" s="22"/>
      <c r="C57" s="23"/>
      <c r="D57" s="14" t="e">
        <f t="shared" ref="D57:D75" si="9">(F57-C57)/C57</f>
        <v>#DIV/0!</v>
      </c>
      <c r="E57" s="15" t="s">
        <v>7</v>
      </c>
      <c r="F57" s="16"/>
      <c r="G57" s="25"/>
      <c r="H57" s="61"/>
      <c r="I57" s="47">
        <f>IF(E57="TAK",C57*G57*H57,IF(E57="NIE",0))</f>
        <v>0</v>
      </c>
      <c r="J57" s="48">
        <f t="shared" ref="J57:J76" si="10">IF(E57="TAK",F57*G57*H57,IF(E57="NIE",0))</f>
        <v>0</v>
      </c>
    </row>
    <row r="58" spans="1:10" ht="15" hidden="1">
      <c r="A58" s="22"/>
      <c r="B58" s="22"/>
      <c r="C58" s="23"/>
      <c r="D58" s="14" t="e">
        <f t="shared" si="9"/>
        <v>#DIV/0!</v>
      </c>
      <c r="E58" s="15" t="s">
        <v>7</v>
      </c>
      <c r="F58" s="16"/>
      <c r="G58" s="25"/>
      <c r="H58" s="61"/>
      <c r="I58" s="47">
        <f t="shared" ref="I58:I66" si="11">IF(E58="TAK",C58*G58*H58,IF(E58="NIE",0))</f>
        <v>0</v>
      </c>
      <c r="J58" s="48">
        <f t="shared" si="10"/>
        <v>0</v>
      </c>
    </row>
    <row r="59" spans="1:10" ht="15" hidden="1">
      <c r="A59" s="22"/>
      <c r="B59" s="22"/>
      <c r="C59" s="23"/>
      <c r="D59" s="14" t="e">
        <f t="shared" si="9"/>
        <v>#DIV/0!</v>
      </c>
      <c r="E59" s="15" t="s">
        <v>7</v>
      </c>
      <c r="F59" s="16"/>
      <c r="G59" s="25"/>
      <c r="H59" s="61"/>
      <c r="I59" s="47">
        <f t="shared" si="11"/>
        <v>0</v>
      </c>
      <c r="J59" s="48">
        <f t="shared" si="10"/>
        <v>0</v>
      </c>
    </row>
    <row r="60" spans="1:10" ht="15" hidden="1">
      <c r="A60" s="22"/>
      <c r="B60" s="22"/>
      <c r="C60" s="23"/>
      <c r="D60" s="14" t="e">
        <f t="shared" si="9"/>
        <v>#DIV/0!</v>
      </c>
      <c r="E60" s="15" t="s">
        <v>7</v>
      </c>
      <c r="F60" s="16"/>
      <c r="G60" s="25"/>
      <c r="H60" s="61"/>
      <c r="I60" s="47">
        <f t="shared" si="11"/>
        <v>0</v>
      </c>
      <c r="J60" s="48">
        <f t="shared" si="10"/>
        <v>0</v>
      </c>
    </row>
    <row r="61" spans="1:10" ht="15" hidden="1">
      <c r="A61" s="22"/>
      <c r="B61" s="22"/>
      <c r="C61" s="23"/>
      <c r="D61" s="14" t="e">
        <f t="shared" si="9"/>
        <v>#DIV/0!</v>
      </c>
      <c r="E61" s="15" t="s">
        <v>7</v>
      </c>
      <c r="F61" s="16"/>
      <c r="G61" s="25"/>
      <c r="H61" s="61"/>
      <c r="I61" s="47">
        <f t="shared" si="11"/>
        <v>0</v>
      </c>
      <c r="J61" s="48">
        <f t="shared" si="10"/>
        <v>0</v>
      </c>
    </row>
    <row r="62" spans="1:10" ht="15" hidden="1">
      <c r="A62" s="17"/>
      <c r="B62" s="22"/>
      <c r="C62" s="23"/>
      <c r="D62" s="14" t="e">
        <f t="shared" si="9"/>
        <v>#DIV/0!</v>
      </c>
      <c r="E62" s="15" t="s">
        <v>7</v>
      </c>
      <c r="F62" s="16"/>
      <c r="G62" s="25"/>
      <c r="H62" s="61"/>
      <c r="I62" s="47">
        <f t="shared" si="11"/>
        <v>0</v>
      </c>
      <c r="J62" s="48">
        <f t="shared" si="10"/>
        <v>0</v>
      </c>
    </row>
    <row r="63" spans="1:10" ht="15" hidden="1">
      <c r="A63" s="17"/>
      <c r="B63" s="22"/>
      <c r="C63" s="23"/>
      <c r="D63" s="14" t="e">
        <f t="shared" si="9"/>
        <v>#DIV/0!</v>
      </c>
      <c r="E63" s="15" t="s">
        <v>7</v>
      </c>
      <c r="F63" s="16"/>
      <c r="G63" s="25"/>
      <c r="H63" s="61"/>
      <c r="I63" s="47">
        <f t="shared" si="11"/>
        <v>0</v>
      </c>
      <c r="J63" s="48">
        <f t="shared" si="10"/>
        <v>0</v>
      </c>
    </row>
    <row r="64" spans="1:10" ht="15" hidden="1">
      <c r="A64" s="17"/>
      <c r="B64" s="22"/>
      <c r="C64" s="23"/>
      <c r="D64" s="14" t="e">
        <f t="shared" si="9"/>
        <v>#DIV/0!</v>
      </c>
      <c r="E64" s="15" t="s">
        <v>7</v>
      </c>
      <c r="F64" s="16"/>
      <c r="G64" s="25"/>
      <c r="H64" s="61"/>
      <c r="I64" s="47">
        <f t="shared" si="11"/>
        <v>0</v>
      </c>
      <c r="J64" s="48">
        <f t="shared" si="10"/>
        <v>0</v>
      </c>
    </row>
    <row r="65" spans="1:10" ht="15" hidden="1">
      <c r="A65" s="17"/>
      <c r="B65" s="22"/>
      <c r="C65" s="23"/>
      <c r="D65" s="14" t="e">
        <f t="shared" si="9"/>
        <v>#DIV/0!</v>
      </c>
      <c r="E65" s="15" t="s">
        <v>7</v>
      </c>
      <c r="F65" s="16"/>
      <c r="G65" s="25"/>
      <c r="H65" s="61"/>
      <c r="I65" s="47">
        <f t="shared" si="11"/>
        <v>0</v>
      </c>
      <c r="J65" s="48">
        <f t="shared" si="10"/>
        <v>0</v>
      </c>
    </row>
    <row r="66" spans="1:10" ht="15" hidden="1">
      <c r="A66" s="17"/>
      <c r="B66" s="22"/>
      <c r="C66" s="23"/>
      <c r="D66" s="14" t="e">
        <f t="shared" si="9"/>
        <v>#DIV/0!</v>
      </c>
      <c r="E66" s="15" t="s">
        <v>7</v>
      </c>
      <c r="F66" s="16"/>
      <c r="G66" s="25"/>
      <c r="H66" s="61"/>
      <c r="I66" s="47">
        <f t="shared" si="11"/>
        <v>0</v>
      </c>
      <c r="J66" s="48">
        <f t="shared" si="10"/>
        <v>0</v>
      </c>
    </row>
    <row r="67" spans="1:10" ht="15" hidden="1">
      <c r="A67" s="17"/>
      <c r="B67" s="22"/>
      <c r="C67" s="23"/>
      <c r="D67" s="14" t="e">
        <f>(F67-C67)/C67</f>
        <v>#DIV/0!</v>
      </c>
      <c r="E67" s="15" t="s">
        <v>7</v>
      </c>
      <c r="F67" s="16"/>
      <c r="G67" s="25"/>
      <c r="H67" s="61"/>
      <c r="I67" s="47">
        <f>IF(E67="TAK",C67*G67*H67,IF(E67="NIE",0))</f>
        <v>0</v>
      </c>
      <c r="J67" s="48">
        <f>IF(E67="TAK",F67*G67*H67,IF(E67="NIE",0))</f>
        <v>0</v>
      </c>
    </row>
    <row r="68" spans="1:10" ht="15" hidden="1">
      <c r="A68" s="17"/>
      <c r="B68" s="22"/>
      <c r="C68" s="23"/>
      <c r="D68" s="14" t="e">
        <f t="shared" ref="D68:D74" si="12">(F68-C68)/C68</f>
        <v>#DIV/0!</v>
      </c>
      <c r="E68" s="15" t="s">
        <v>7</v>
      </c>
      <c r="F68" s="16"/>
      <c r="G68" s="25"/>
      <c r="H68" s="61"/>
      <c r="I68" s="47">
        <f>IF(E68="TAK",C68*G68*H68,IF(E68="NIE",0))</f>
        <v>0</v>
      </c>
      <c r="J68" s="48">
        <f t="shared" ref="J68:J74" si="13">IF(E68="TAK",F68*G68*H68,IF(E68="NIE",0))</f>
        <v>0</v>
      </c>
    </row>
    <row r="69" spans="1:10" ht="15" hidden="1">
      <c r="A69" s="17"/>
      <c r="B69" s="22"/>
      <c r="C69" s="23"/>
      <c r="D69" s="14" t="e">
        <f t="shared" si="12"/>
        <v>#DIV/0!</v>
      </c>
      <c r="E69" s="15" t="s">
        <v>7</v>
      </c>
      <c r="F69" s="16"/>
      <c r="G69" s="25"/>
      <c r="H69" s="61"/>
      <c r="I69" s="47">
        <f t="shared" ref="I69:I74" si="14">IF(E69="TAK",C69*G69*H69,IF(E69="NIE",0))</f>
        <v>0</v>
      </c>
      <c r="J69" s="48">
        <f t="shared" si="13"/>
        <v>0</v>
      </c>
    </row>
    <row r="70" spans="1:10" ht="15" hidden="1">
      <c r="A70" s="17"/>
      <c r="B70" s="22"/>
      <c r="C70" s="23"/>
      <c r="D70" s="14" t="e">
        <f t="shared" si="12"/>
        <v>#DIV/0!</v>
      </c>
      <c r="E70" s="15" t="s">
        <v>7</v>
      </c>
      <c r="F70" s="16"/>
      <c r="G70" s="25"/>
      <c r="H70" s="61"/>
      <c r="I70" s="47">
        <f t="shared" si="14"/>
        <v>0</v>
      </c>
      <c r="J70" s="48">
        <f t="shared" si="13"/>
        <v>0</v>
      </c>
    </row>
    <row r="71" spans="1:10" ht="15" hidden="1">
      <c r="A71" s="17"/>
      <c r="B71" s="22"/>
      <c r="C71" s="23"/>
      <c r="D71" s="14" t="e">
        <f t="shared" si="12"/>
        <v>#DIV/0!</v>
      </c>
      <c r="E71" s="15" t="s">
        <v>7</v>
      </c>
      <c r="F71" s="16"/>
      <c r="G71" s="25"/>
      <c r="H71" s="61"/>
      <c r="I71" s="47">
        <f t="shared" si="14"/>
        <v>0</v>
      </c>
      <c r="J71" s="48">
        <f t="shared" si="13"/>
        <v>0</v>
      </c>
    </row>
    <row r="72" spans="1:10" ht="15" hidden="1">
      <c r="A72" s="17"/>
      <c r="B72" s="22"/>
      <c r="C72" s="23"/>
      <c r="D72" s="14" t="e">
        <f t="shared" si="12"/>
        <v>#DIV/0!</v>
      </c>
      <c r="E72" s="15" t="s">
        <v>7</v>
      </c>
      <c r="F72" s="16"/>
      <c r="G72" s="25"/>
      <c r="H72" s="61"/>
      <c r="I72" s="47">
        <f t="shared" si="14"/>
        <v>0</v>
      </c>
      <c r="J72" s="48">
        <f t="shared" si="13"/>
        <v>0</v>
      </c>
    </row>
    <row r="73" spans="1:10" ht="15" hidden="1">
      <c r="A73" s="17"/>
      <c r="B73" s="22"/>
      <c r="C73" s="23"/>
      <c r="D73" s="14" t="e">
        <f t="shared" si="12"/>
        <v>#DIV/0!</v>
      </c>
      <c r="E73" s="15" t="s">
        <v>7</v>
      </c>
      <c r="F73" s="16"/>
      <c r="G73" s="25"/>
      <c r="H73" s="61"/>
      <c r="I73" s="47">
        <f t="shared" si="14"/>
        <v>0</v>
      </c>
      <c r="J73" s="48">
        <f t="shared" si="13"/>
        <v>0</v>
      </c>
    </row>
    <row r="74" spans="1:10" ht="15" hidden="1">
      <c r="A74" s="17"/>
      <c r="B74" s="22"/>
      <c r="C74" s="23"/>
      <c r="D74" s="24" t="e">
        <f t="shared" si="12"/>
        <v>#DIV/0!</v>
      </c>
      <c r="E74" s="15" t="s">
        <v>7</v>
      </c>
      <c r="F74" s="16"/>
      <c r="G74" s="25"/>
      <c r="H74" s="61"/>
      <c r="I74" s="47">
        <f t="shared" si="14"/>
        <v>0</v>
      </c>
      <c r="J74" s="48">
        <f t="shared" si="13"/>
        <v>0</v>
      </c>
    </row>
    <row r="75" spans="1:10" ht="15" hidden="1">
      <c r="A75" s="17"/>
      <c r="B75" s="17"/>
      <c r="C75" s="23"/>
      <c r="D75" s="24" t="e">
        <f t="shared" si="9"/>
        <v>#DIV/0!</v>
      </c>
      <c r="E75" s="15" t="s">
        <v>7</v>
      </c>
      <c r="F75" s="16"/>
      <c r="G75" s="25"/>
      <c r="H75" s="61"/>
      <c r="I75" s="47">
        <f>IF(E75="TAK",C75*G75*H75,IF(E75="NIE",0))</f>
        <v>0</v>
      </c>
      <c r="J75" s="48">
        <f t="shared" si="10"/>
        <v>0</v>
      </c>
    </row>
    <row r="76" spans="1:10" ht="15" hidden="1">
      <c r="A76" s="17"/>
      <c r="B76" s="22"/>
      <c r="C76" s="23"/>
      <c r="D76" s="24" t="e">
        <f>(F76-C76)/C76</f>
        <v>#DIV/0!</v>
      </c>
      <c r="E76" s="15" t="s">
        <v>7</v>
      </c>
      <c r="F76" s="16"/>
      <c r="G76" s="25"/>
      <c r="H76" s="61"/>
      <c r="I76" s="47">
        <f>IF(E76="TAK",C76*G76*H76,IF(E76="NIE",0))</f>
        <v>0</v>
      </c>
      <c r="J76" s="48">
        <f t="shared" si="10"/>
        <v>0</v>
      </c>
    </row>
    <row r="77" spans="1:10" ht="15" hidden="1">
      <c r="A77" s="51"/>
      <c r="B77" s="52"/>
      <c r="C77" s="53"/>
      <c r="D77" s="54"/>
      <c r="E77" s="55"/>
      <c r="F77" s="56"/>
      <c r="G77" s="57"/>
      <c r="H77" s="58"/>
      <c r="I77" s="62">
        <f>SUM(I57:I76)</f>
        <v>0</v>
      </c>
      <c r="J77" s="59">
        <f>SUM(J57:J76)</f>
        <v>0</v>
      </c>
    </row>
    <row r="78" spans="1:10" ht="15" customHeight="1">
      <c r="A78" s="96" t="s">
        <v>21</v>
      </c>
      <c r="B78" s="97"/>
      <c r="C78" s="97"/>
      <c r="D78" s="97"/>
      <c r="E78" s="97"/>
      <c r="F78" s="97"/>
      <c r="G78" s="97"/>
      <c r="H78" s="97"/>
      <c r="I78" s="97"/>
      <c r="J78" s="98"/>
    </row>
    <row r="79" spans="1:10" ht="285">
      <c r="A79" s="22" t="s">
        <v>39</v>
      </c>
      <c r="B79" s="68" t="s">
        <v>38</v>
      </c>
      <c r="C79" s="66">
        <v>340</v>
      </c>
      <c r="D79" s="67">
        <f t="shared" ref="D79:D85" si="15">(F79-C79)/C79</f>
        <v>0.47058823529411764</v>
      </c>
      <c r="E79" s="15" t="s">
        <v>7</v>
      </c>
      <c r="F79" s="16">
        <v>500</v>
      </c>
      <c r="G79" s="25">
        <v>1</v>
      </c>
      <c r="H79" s="65">
        <v>1</v>
      </c>
      <c r="I79" s="47">
        <f t="shared" ref="I79:I85" si="16">IF(E79="TAK",C79*G79*H79,IF(E79="NIE",0))</f>
        <v>340</v>
      </c>
      <c r="J79" s="48">
        <f t="shared" ref="J79:J85" si="17">IF(E79="TAK",F79*G79*H79,IF(E79="NIE",0))</f>
        <v>500</v>
      </c>
    </row>
    <row r="80" spans="1:10" ht="15">
      <c r="A80" s="70" t="s">
        <v>54</v>
      </c>
      <c r="B80" s="68" t="s">
        <v>55</v>
      </c>
      <c r="C80" s="66">
        <v>94</v>
      </c>
      <c r="D80" s="67">
        <f t="shared" si="15"/>
        <v>0.38297872340425532</v>
      </c>
      <c r="E80" s="15" t="s">
        <v>7</v>
      </c>
      <c r="F80" s="16">
        <v>130</v>
      </c>
      <c r="G80" s="25">
        <v>140</v>
      </c>
      <c r="H80" s="65">
        <v>1</v>
      </c>
      <c r="I80" s="47">
        <f t="shared" si="16"/>
        <v>13160</v>
      </c>
      <c r="J80" s="48">
        <f t="shared" si="17"/>
        <v>18200</v>
      </c>
    </row>
    <row r="81" spans="1:10" ht="75">
      <c r="A81" s="64" t="s">
        <v>48</v>
      </c>
      <c r="B81" s="69" t="s">
        <v>47</v>
      </c>
      <c r="C81" s="66">
        <v>270</v>
      </c>
      <c r="D81" s="67">
        <f t="shared" si="15"/>
        <v>0.85185185185185186</v>
      </c>
      <c r="E81" s="15" t="s">
        <v>7</v>
      </c>
      <c r="F81" s="16">
        <v>500</v>
      </c>
      <c r="G81" s="25">
        <v>1</v>
      </c>
      <c r="H81" s="61">
        <v>1</v>
      </c>
      <c r="I81" s="47">
        <f t="shared" si="16"/>
        <v>270</v>
      </c>
      <c r="J81" s="48">
        <f t="shared" si="17"/>
        <v>500</v>
      </c>
    </row>
    <row r="82" spans="1:10" ht="15">
      <c r="A82" s="22" t="s">
        <v>44</v>
      </c>
      <c r="B82" s="22" t="s">
        <v>43</v>
      </c>
      <c r="C82" s="23">
        <v>7</v>
      </c>
      <c r="D82" s="14">
        <f t="shared" si="15"/>
        <v>0.14285714285714285</v>
      </c>
      <c r="E82" s="15" t="s">
        <v>7</v>
      </c>
      <c r="F82" s="16">
        <v>8</v>
      </c>
      <c r="G82" s="25">
        <v>140</v>
      </c>
      <c r="H82" s="34">
        <v>1</v>
      </c>
      <c r="I82" s="47">
        <f t="shared" si="16"/>
        <v>980</v>
      </c>
      <c r="J82" s="48">
        <f t="shared" si="17"/>
        <v>1120</v>
      </c>
    </row>
    <row r="83" spans="1:10" ht="15">
      <c r="A83" s="22" t="s">
        <v>45</v>
      </c>
      <c r="B83" s="22" t="s">
        <v>43</v>
      </c>
      <c r="C83" s="23">
        <v>41</v>
      </c>
      <c r="D83" s="14">
        <f t="shared" si="15"/>
        <v>9.7560975609756101E-2</v>
      </c>
      <c r="E83" s="15" t="s">
        <v>7</v>
      </c>
      <c r="F83" s="16">
        <v>45</v>
      </c>
      <c r="G83" s="25">
        <v>140</v>
      </c>
      <c r="H83" s="61">
        <v>1</v>
      </c>
      <c r="I83" s="47">
        <f t="shared" si="16"/>
        <v>5740</v>
      </c>
      <c r="J83" s="48">
        <f t="shared" si="17"/>
        <v>6300</v>
      </c>
    </row>
    <row r="84" spans="1:10" ht="15">
      <c r="A84" s="22" t="s">
        <v>49</v>
      </c>
      <c r="B84" s="22" t="s">
        <v>43</v>
      </c>
      <c r="C84" s="23">
        <v>14</v>
      </c>
      <c r="D84" s="14">
        <f t="shared" si="15"/>
        <v>0.2857142857142857</v>
      </c>
      <c r="E84" s="15" t="s">
        <v>7</v>
      </c>
      <c r="F84" s="16">
        <v>18</v>
      </c>
      <c r="G84" s="25">
        <v>140</v>
      </c>
      <c r="H84" s="34">
        <v>1</v>
      </c>
      <c r="I84" s="47">
        <f t="shared" si="16"/>
        <v>1960</v>
      </c>
      <c r="J84" s="48">
        <f t="shared" si="17"/>
        <v>2520</v>
      </c>
    </row>
    <row r="85" spans="1:10" ht="15">
      <c r="A85" s="22" t="s">
        <v>53</v>
      </c>
      <c r="B85" s="22" t="s">
        <v>52</v>
      </c>
      <c r="C85" s="23">
        <v>1800</v>
      </c>
      <c r="D85" s="14">
        <f t="shared" si="15"/>
        <v>0.66666666666666663</v>
      </c>
      <c r="E85" s="15" t="s">
        <v>7</v>
      </c>
      <c r="F85" s="16">
        <v>3000</v>
      </c>
      <c r="G85" s="25">
        <v>1</v>
      </c>
      <c r="H85" s="34">
        <v>1</v>
      </c>
      <c r="I85" s="47">
        <f t="shared" si="16"/>
        <v>1800</v>
      </c>
      <c r="J85" s="48">
        <f t="shared" si="17"/>
        <v>3000</v>
      </c>
    </row>
    <row r="86" spans="1:10" ht="15">
      <c r="A86" s="40"/>
      <c r="B86" s="40"/>
      <c r="C86" s="41"/>
      <c r="D86" s="42"/>
      <c r="E86" s="43"/>
      <c r="F86" s="44"/>
      <c r="G86" s="45"/>
      <c r="H86" s="50"/>
      <c r="I86" s="46">
        <f>SUM(I79:I85)</f>
        <v>24250</v>
      </c>
      <c r="J86" s="46">
        <f>SUM(J79:J85)</f>
        <v>32140</v>
      </c>
    </row>
    <row r="87" spans="1:10" ht="15">
      <c r="A87" s="95" t="s">
        <v>26</v>
      </c>
      <c r="B87" s="95"/>
      <c r="C87" s="95"/>
      <c r="D87" s="95"/>
      <c r="E87" s="95"/>
      <c r="F87" s="95"/>
      <c r="G87" s="95"/>
      <c r="H87" s="95"/>
      <c r="I87" s="95"/>
      <c r="J87" s="95"/>
    </row>
    <row r="88" spans="1:10" ht="30">
      <c r="A88" s="63" t="s">
        <v>30</v>
      </c>
      <c r="B88" s="63" t="s">
        <v>31</v>
      </c>
      <c r="C88" s="23">
        <v>6200</v>
      </c>
      <c r="D88" s="14">
        <f>(F88-C88)/C88</f>
        <v>0.25</v>
      </c>
      <c r="E88" s="15" t="s">
        <v>7</v>
      </c>
      <c r="F88" s="16">
        <v>7750</v>
      </c>
      <c r="G88" s="25">
        <v>3</v>
      </c>
      <c r="H88" s="61">
        <v>1</v>
      </c>
      <c r="I88" s="47">
        <f>IF(E88="TAK",C88*G88*H88,IF(E88="NIE",0))</f>
        <v>18600</v>
      </c>
      <c r="J88" s="48">
        <f>IF(E88="TAK",F88*G88*H88,IF(E88="NIE",0))</f>
        <v>23250</v>
      </c>
    </row>
    <row r="89" spans="1:10" ht="15">
      <c r="A89" s="63" t="s">
        <v>35</v>
      </c>
      <c r="B89" s="63" t="s">
        <v>36</v>
      </c>
      <c r="C89" s="23">
        <v>5</v>
      </c>
      <c r="D89" s="14">
        <f>(F89-C89)/C89</f>
        <v>0.2</v>
      </c>
      <c r="E89" s="15" t="s">
        <v>7</v>
      </c>
      <c r="F89" s="16">
        <v>6</v>
      </c>
      <c r="G89" s="25">
        <v>140</v>
      </c>
      <c r="H89" s="61">
        <v>2</v>
      </c>
      <c r="I89" s="47">
        <f>IF(E89="TAK",C89*G89*H89,IF(E89="NIE",0))</f>
        <v>1400</v>
      </c>
      <c r="J89" s="48">
        <f>IF(E89="TAK",F89*G89*H89,IF(E89="NIE",0))</f>
        <v>1680</v>
      </c>
    </row>
    <row r="90" spans="1:10" ht="15" hidden="1">
      <c r="A90" s="17"/>
      <c r="B90" s="17"/>
      <c r="C90" s="23"/>
      <c r="D90" s="14" t="e">
        <f>(F90-C90)/C90</f>
        <v>#DIV/0!</v>
      </c>
      <c r="E90" s="15" t="s">
        <v>7</v>
      </c>
      <c r="F90" s="16"/>
      <c r="G90" s="25"/>
      <c r="H90" s="61"/>
      <c r="I90" s="47">
        <f>IF(E90="TAK",C90*G90*H90,IF(E90="NIE",0))</f>
        <v>0</v>
      </c>
      <c r="J90" s="48">
        <f>IF(E90="TAK",F90*G90*H90,IF(E90="NIE",0))</f>
        <v>0</v>
      </c>
    </row>
    <row r="91" spans="1:10" ht="15" hidden="1">
      <c r="A91" s="17"/>
      <c r="B91" s="17"/>
      <c r="C91" s="23"/>
      <c r="D91" s="14" t="e">
        <f>(F91-C91)/C91</f>
        <v>#DIV/0!</v>
      </c>
      <c r="E91" s="15" t="s">
        <v>7</v>
      </c>
      <c r="F91" s="16"/>
      <c r="G91" s="25"/>
      <c r="H91" s="61"/>
      <c r="I91" s="47">
        <f>IF(E91="TAK",C91*G91*H91,IF(E91="NIE",0))</f>
        <v>0</v>
      </c>
      <c r="J91" s="48">
        <f>IF(E91="TAK",F91*G91*H91,IF(E91="NIE",0))</f>
        <v>0</v>
      </c>
    </row>
    <row r="92" spans="1:10" ht="15">
      <c r="A92" s="40"/>
      <c r="B92" s="40"/>
      <c r="C92" s="41"/>
      <c r="D92" s="42"/>
      <c r="E92" s="43"/>
      <c r="F92" s="44"/>
      <c r="G92" s="60"/>
      <c r="H92" s="45"/>
      <c r="I92" s="46">
        <f>SUM(I88:I91)</f>
        <v>20000</v>
      </c>
      <c r="J92" s="46">
        <f>SUM(J88:J91)</f>
        <v>24930</v>
      </c>
    </row>
    <row r="93" spans="1:10" ht="15">
      <c r="A93" s="99"/>
      <c r="B93" s="99"/>
      <c r="C93" s="99"/>
      <c r="D93" s="99"/>
      <c r="E93" s="99"/>
      <c r="F93" s="99"/>
      <c r="G93" s="99"/>
      <c r="H93" s="99"/>
      <c r="I93" s="99"/>
      <c r="J93" s="99"/>
    </row>
    <row r="94" spans="1:10" ht="15">
      <c r="A94" s="18" t="s">
        <v>22</v>
      </c>
      <c r="B94" s="18"/>
      <c r="C94" s="19"/>
      <c r="D94" s="20"/>
      <c r="E94" s="20"/>
      <c r="F94" s="39"/>
      <c r="G94" s="21" t="s">
        <v>12</v>
      </c>
      <c r="H94" s="21"/>
      <c r="I94" s="29">
        <f>I17+I55+I77+I86+I92</f>
        <v>75105</v>
      </c>
      <c r="J94" s="29">
        <f>J17+J55+J77+J86+J92</f>
        <v>110830</v>
      </c>
    </row>
    <row r="95" spans="1:10" ht="15">
      <c r="A95" s="30" t="s">
        <v>29</v>
      </c>
      <c r="B95" s="38"/>
      <c r="C95" s="30"/>
      <c r="D95" s="30"/>
      <c r="E95" s="31"/>
      <c r="F95" s="31"/>
      <c r="G95" s="32"/>
      <c r="H95" s="32"/>
      <c r="I95" s="32"/>
      <c r="J95" s="33">
        <f>J94/B2</f>
        <v>791.64285714285711</v>
      </c>
    </row>
  </sheetData>
  <mergeCells count="17">
    <mergeCell ref="H6:H7"/>
    <mergeCell ref="J6:J7"/>
    <mergeCell ref="A87:J87"/>
    <mergeCell ref="A8:J8"/>
    <mergeCell ref="B10:B11"/>
    <mergeCell ref="A18:J18"/>
    <mergeCell ref="E5:G5"/>
    <mergeCell ref="A6:A7"/>
    <mergeCell ref="B6:B7"/>
    <mergeCell ref="E6:E7"/>
    <mergeCell ref="F6:F7"/>
    <mergeCell ref="G6:G7"/>
    <mergeCell ref="A44:J44"/>
    <mergeCell ref="A56:J56"/>
    <mergeCell ref="A78:J78"/>
    <mergeCell ref="A9:J9"/>
    <mergeCell ref="A93:J93"/>
  </mergeCells>
  <dataValidations count="1">
    <dataValidation type="list" allowBlank="1" showInputMessage="1" showErrorMessage="1" sqref="E57:E77 E19:E43 E88:E92 E45:E55 E10:E17 E79:E86" xr:uid="{00000000-0002-0000-0000-000000000000}">
      <formula1>$H$5:$J$5</formula1>
    </dataValidation>
  </dataValidations>
  <pageMargins left="0.7" right="0.7" top="0.75" bottom="0.75" header="0.3" footer="0.3"/>
  <headerFooter>
    <oddFooter>&amp;C_x000D_&amp;1#&amp;"arial"&amp;9&amp;K008000 C1 - 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77437-9351-4C1F-90F5-2CA0ABF618BE}">
  <sheetPr>
    <pageSetUpPr fitToPage="1"/>
  </sheetPr>
  <dimension ref="A1:E46"/>
  <sheetViews>
    <sheetView tabSelected="1" topLeftCell="A33" zoomScale="89" zoomScaleNormal="89" zoomScaleSheetLayoutView="70" workbookViewId="0">
      <selection activeCell="A35" sqref="A35"/>
    </sheetView>
  </sheetViews>
  <sheetFormatPr defaultColWidth="8.85546875" defaultRowHeight="21"/>
  <cols>
    <col min="1" max="1" width="45" style="71" customWidth="1"/>
    <col min="2" max="2" width="83.7109375" style="71" customWidth="1"/>
    <col min="3" max="3" width="13.5703125" style="71" customWidth="1"/>
    <col min="4" max="5" width="15.28515625" style="71" customWidth="1"/>
    <col min="6" max="16384" width="8.85546875" style="71"/>
  </cols>
  <sheetData>
    <row r="1" spans="1:5">
      <c r="B1" s="86" t="s">
        <v>72</v>
      </c>
    </row>
    <row r="2" spans="1:5" ht="48" customHeight="1">
      <c r="A2" s="72" t="s">
        <v>19</v>
      </c>
      <c r="B2" s="73" t="s">
        <v>88</v>
      </c>
      <c r="C2" s="89" t="s">
        <v>10</v>
      </c>
      <c r="D2" s="89" t="s">
        <v>75</v>
      </c>
      <c r="E2" s="89" t="s">
        <v>10</v>
      </c>
    </row>
    <row r="3" spans="1:5" ht="28.15" customHeight="1">
      <c r="A3" s="111" t="s">
        <v>60</v>
      </c>
      <c r="B3" s="112"/>
      <c r="C3" s="83" t="s">
        <v>73</v>
      </c>
      <c r="D3" s="90" t="s">
        <v>76</v>
      </c>
      <c r="E3" s="90" t="s">
        <v>74</v>
      </c>
    </row>
    <row r="4" spans="1:5" ht="28.15" customHeight="1">
      <c r="A4" s="113" t="s">
        <v>70</v>
      </c>
      <c r="B4" s="114"/>
      <c r="C4" s="114"/>
      <c r="D4" s="91"/>
      <c r="E4" s="91"/>
    </row>
    <row r="5" spans="1:5" ht="28.15" customHeight="1">
      <c r="A5" s="74" t="s">
        <v>79</v>
      </c>
      <c r="B5" s="75"/>
      <c r="C5" s="84"/>
      <c r="D5" s="76"/>
      <c r="E5" s="76"/>
    </row>
    <row r="6" spans="1:5" ht="57.75" customHeight="1">
      <c r="A6" s="75" t="s">
        <v>80</v>
      </c>
      <c r="B6" s="75"/>
      <c r="C6" s="84"/>
      <c r="D6" s="76"/>
      <c r="E6" s="76"/>
    </row>
    <row r="7" spans="1:5" ht="28.15" customHeight="1">
      <c r="A7" s="75" t="s">
        <v>81</v>
      </c>
      <c r="B7" s="75"/>
      <c r="C7" s="84"/>
      <c r="D7" s="76"/>
      <c r="E7" s="76"/>
    </row>
    <row r="8" spans="1:5" ht="28.15" customHeight="1">
      <c r="A8" s="75" t="s">
        <v>82</v>
      </c>
      <c r="B8" s="75"/>
      <c r="C8" s="84"/>
      <c r="D8" s="76"/>
      <c r="E8" s="76"/>
    </row>
    <row r="9" spans="1:5" ht="28.15" customHeight="1">
      <c r="A9" s="75" t="s">
        <v>59</v>
      </c>
      <c r="B9" s="77"/>
      <c r="C9" s="84"/>
      <c r="D9" s="76"/>
      <c r="E9" s="76"/>
    </row>
    <row r="10" spans="1:5" ht="46.5" customHeight="1">
      <c r="A10" s="75" t="s">
        <v>83</v>
      </c>
      <c r="B10" s="77"/>
      <c r="C10" s="84"/>
      <c r="D10" s="76"/>
      <c r="E10" s="76"/>
    </row>
    <row r="11" spans="1:5" ht="46.5" customHeight="1">
      <c r="A11" s="75" t="s">
        <v>84</v>
      </c>
      <c r="B11" s="77"/>
      <c r="C11" s="84"/>
      <c r="D11" s="76"/>
      <c r="E11" s="76"/>
    </row>
    <row r="12" spans="1:5" ht="28.15" customHeight="1">
      <c r="A12" s="75" t="s">
        <v>58</v>
      </c>
      <c r="B12" s="75"/>
      <c r="C12" s="84"/>
      <c r="D12" s="76"/>
      <c r="E12" s="76"/>
    </row>
    <row r="13" spans="1:5" ht="28.15" customHeight="1">
      <c r="A13" s="113" t="s">
        <v>61</v>
      </c>
      <c r="B13" s="114"/>
      <c r="C13" s="114"/>
      <c r="D13" s="91"/>
      <c r="E13" s="91"/>
    </row>
    <row r="14" spans="1:5" ht="28.15" customHeight="1">
      <c r="A14" s="75" t="s">
        <v>85</v>
      </c>
      <c r="B14" s="75"/>
      <c r="C14" s="84"/>
      <c r="D14" s="76"/>
      <c r="E14" s="76"/>
    </row>
    <row r="15" spans="1:5" ht="28.15" customHeight="1">
      <c r="A15" s="75" t="s">
        <v>86</v>
      </c>
      <c r="B15" s="75"/>
      <c r="C15" s="84"/>
      <c r="D15" s="76"/>
      <c r="E15" s="76"/>
    </row>
    <row r="16" spans="1:5" ht="28.15" customHeight="1">
      <c r="A16" s="78" t="s">
        <v>57</v>
      </c>
      <c r="B16" s="75"/>
      <c r="C16" s="84"/>
      <c r="D16" s="76"/>
      <c r="E16" s="76"/>
    </row>
    <row r="17" spans="1:5" ht="28.15" customHeight="1">
      <c r="A17" s="75" t="s">
        <v>65</v>
      </c>
      <c r="B17" s="75"/>
      <c r="C17" s="84"/>
      <c r="D17" s="76"/>
      <c r="E17" s="76"/>
    </row>
    <row r="18" spans="1:5" ht="28.15" customHeight="1">
      <c r="A18" s="75" t="s">
        <v>67</v>
      </c>
      <c r="B18" s="75"/>
      <c r="C18" s="84"/>
      <c r="D18" s="76"/>
      <c r="E18" s="76"/>
    </row>
    <row r="19" spans="1:5" ht="54.75" customHeight="1">
      <c r="A19" s="75" t="s">
        <v>66</v>
      </c>
      <c r="B19" s="75"/>
      <c r="C19" s="84"/>
      <c r="D19" s="76"/>
      <c r="E19" s="76"/>
    </row>
    <row r="20" spans="1:5" s="79" customFormat="1" ht="28.15" customHeight="1">
      <c r="A20" s="113" t="s">
        <v>62</v>
      </c>
      <c r="B20" s="114"/>
      <c r="C20" s="114"/>
      <c r="D20" s="92"/>
      <c r="E20" s="92"/>
    </row>
    <row r="21" spans="1:5" ht="28.15" customHeight="1">
      <c r="A21" s="75" t="s">
        <v>85</v>
      </c>
      <c r="B21" s="75"/>
      <c r="C21" s="84"/>
      <c r="D21" s="76"/>
      <c r="E21" s="76"/>
    </row>
    <row r="22" spans="1:5" ht="28.15" customHeight="1">
      <c r="A22" s="75" t="s">
        <v>86</v>
      </c>
      <c r="B22" s="75"/>
      <c r="C22" s="84"/>
      <c r="D22" s="76"/>
      <c r="E22" s="76"/>
    </row>
    <row r="23" spans="1:5" ht="28.15" customHeight="1">
      <c r="A23" s="78" t="s">
        <v>57</v>
      </c>
      <c r="B23" s="75"/>
      <c r="C23" s="84"/>
      <c r="D23" s="76"/>
      <c r="E23" s="76"/>
    </row>
    <row r="24" spans="1:5">
      <c r="A24" s="75" t="s">
        <v>65</v>
      </c>
      <c r="B24" s="75"/>
      <c r="C24" s="84"/>
      <c r="D24" s="76"/>
      <c r="E24" s="76"/>
    </row>
    <row r="25" spans="1:5" ht="28.15" customHeight="1">
      <c r="A25" s="75" t="s">
        <v>67</v>
      </c>
      <c r="B25" s="75"/>
      <c r="C25" s="84"/>
      <c r="D25" s="76"/>
      <c r="E25" s="76"/>
    </row>
    <row r="26" spans="1:5" ht="59.25" customHeight="1">
      <c r="A26" s="75" t="s">
        <v>66</v>
      </c>
      <c r="B26" s="75"/>
      <c r="C26" s="84"/>
      <c r="D26" s="76"/>
      <c r="E26" s="76"/>
    </row>
    <row r="27" spans="1:5" s="79" customFormat="1" ht="28.15" customHeight="1">
      <c r="A27" s="113" t="s">
        <v>63</v>
      </c>
      <c r="B27" s="114"/>
      <c r="C27" s="114"/>
      <c r="D27" s="92"/>
      <c r="E27" s="92"/>
    </row>
    <row r="28" spans="1:5" ht="28.15" customHeight="1">
      <c r="A28" s="75" t="s">
        <v>87</v>
      </c>
      <c r="B28" s="75"/>
      <c r="C28" s="84"/>
      <c r="D28" s="76"/>
      <c r="E28" s="76"/>
    </row>
    <row r="29" spans="1:5" ht="28.15" customHeight="1">
      <c r="A29" s="75" t="s">
        <v>86</v>
      </c>
      <c r="B29" s="75"/>
      <c r="C29" s="84"/>
      <c r="D29" s="76"/>
      <c r="E29" s="76"/>
    </row>
    <row r="30" spans="1:5" ht="28.15" customHeight="1">
      <c r="A30" s="78" t="s">
        <v>57</v>
      </c>
      <c r="B30" s="75"/>
      <c r="C30" s="84"/>
      <c r="D30" s="76"/>
      <c r="E30" s="76"/>
    </row>
    <row r="31" spans="1:5" ht="28.15" customHeight="1">
      <c r="A31" s="75" t="s">
        <v>65</v>
      </c>
      <c r="B31" s="75"/>
      <c r="C31" s="84"/>
      <c r="D31" s="76"/>
      <c r="E31" s="76"/>
    </row>
    <row r="32" spans="1:5" ht="28.15" customHeight="1">
      <c r="A32" s="75" t="s">
        <v>67</v>
      </c>
      <c r="B32" s="75"/>
      <c r="C32" s="84"/>
      <c r="D32" s="76"/>
      <c r="E32" s="76"/>
    </row>
    <row r="33" spans="1:5" ht="67.5" customHeight="1">
      <c r="A33" s="75" t="s">
        <v>66</v>
      </c>
      <c r="B33" s="75"/>
      <c r="C33" s="84"/>
      <c r="D33" s="76"/>
      <c r="E33" s="76"/>
    </row>
    <row r="34" spans="1:5" s="79" customFormat="1" ht="28.15" customHeight="1">
      <c r="A34" s="113" t="s">
        <v>64</v>
      </c>
      <c r="B34" s="114"/>
      <c r="C34" s="114"/>
      <c r="D34" s="92"/>
      <c r="E34" s="92"/>
    </row>
    <row r="35" spans="1:5" ht="28.15" customHeight="1">
      <c r="A35" s="75" t="s">
        <v>85</v>
      </c>
      <c r="B35" s="75"/>
      <c r="C35" s="84"/>
      <c r="D35" s="76"/>
      <c r="E35" s="76"/>
    </row>
    <row r="36" spans="1:5" ht="28.15" customHeight="1">
      <c r="A36" s="75" t="s">
        <v>86</v>
      </c>
      <c r="B36" s="75"/>
      <c r="C36" s="84"/>
      <c r="D36" s="76"/>
      <c r="E36" s="76"/>
    </row>
    <row r="37" spans="1:5" ht="28.15" customHeight="1">
      <c r="A37" s="78" t="s">
        <v>57</v>
      </c>
      <c r="B37" s="75"/>
      <c r="C37" s="84"/>
      <c r="D37" s="76"/>
      <c r="E37" s="76"/>
    </row>
    <row r="38" spans="1:5" ht="28.15" customHeight="1">
      <c r="A38" s="75" t="s">
        <v>65</v>
      </c>
      <c r="B38" s="75"/>
      <c r="C38" s="84"/>
      <c r="D38" s="76"/>
      <c r="E38" s="76"/>
    </row>
    <row r="39" spans="1:5" ht="28.15" customHeight="1">
      <c r="A39" s="75" t="s">
        <v>67</v>
      </c>
      <c r="B39" s="75"/>
      <c r="C39" s="84"/>
      <c r="D39" s="76"/>
      <c r="E39" s="76"/>
    </row>
    <row r="40" spans="1:5" ht="49.5" customHeight="1">
      <c r="A40" s="75" t="s">
        <v>66</v>
      </c>
      <c r="B40" s="75"/>
      <c r="C40" s="84"/>
      <c r="D40" s="76"/>
      <c r="E40" s="76"/>
    </row>
    <row r="41" spans="1:5" ht="28.15" customHeight="1">
      <c r="A41" s="113" t="s">
        <v>56</v>
      </c>
      <c r="B41" s="114"/>
      <c r="C41" s="114"/>
      <c r="D41" s="91"/>
      <c r="E41" s="91"/>
    </row>
    <row r="42" spans="1:5" ht="28.15" customHeight="1">
      <c r="A42" s="80" t="s">
        <v>68</v>
      </c>
      <c r="B42" s="75"/>
      <c r="C42" s="84"/>
      <c r="D42" s="76"/>
      <c r="E42" s="76"/>
    </row>
    <row r="43" spans="1:5" ht="28.15" customHeight="1">
      <c r="A43" s="80" t="s">
        <v>69</v>
      </c>
      <c r="B43" s="75"/>
      <c r="C43" s="84"/>
      <c r="D43" s="76"/>
      <c r="E43" s="76"/>
    </row>
    <row r="44" spans="1:5" ht="41.25" customHeight="1">
      <c r="A44" s="81" t="s">
        <v>71</v>
      </c>
      <c r="B44" s="88" t="s">
        <v>77</v>
      </c>
      <c r="C44" s="85"/>
      <c r="D44" s="87" t="s">
        <v>78</v>
      </c>
      <c r="E44" s="82"/>
    </row>
    <row r="46" spans="1:5">
      <c r="B46" s="93" t="s">
        <v>89</v>
      </c>
    </row>
  </sheetData>
  <mergeCells count="7">
    <mergeCell ref="A3:B3"/>
    <mergeCell ref="A41:C41"/>
    <mergeCell ref="A27:C27"/>
    <mergeCell ref="A13:C13"/>
    <mergeCell ref="A20:C20"/>
    <mergeCell ref="A4:C4"/>
    <mergeCell ref="A34:C34"/>
  </mergeCells>
  <phoneticPr fontId="15" type="noConversion"/>
  <pageMargins left="0.7" right="0.7" top="0.75" bottom="0.75" header="0.3" footer="0.3"/>
  <pageSetup paperSize="8" scale="94" orientation="portrait" r:id="rId1"/>
  <headerFooter>
    <oddFooter>&amp;C_x000D_&amp;1#&amp;"arial"&amp;9&amp;K008000 C1 - 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NIEEEEE WILNO-TROKI</vt:lpstr>
      <vt:lpstr>BUY POLAND 2024</vt:lpstr>
      <vt:lpstr>'BUY POLAND 2024'!Obszar_wydruku</vt:lpstr>
    </vt:vector>
  </TitlesOfParts>
  <Company>Hardwork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Borowska</dc:creator>
  <cp:lastModifiedBy>Lubelska Martyna</cp:lastModifiedBy>
  <cp:lastPrinted>2024-04-29T13:16:54Z</cp:lastPrinted>
  <dcterms:created xsi:type="dcterms:W3CDTF">2008-11-29T12:23:01Z</dcterms:created>
  <dcterms:modified xsi:type="dcterms:W3CDTF">2024-05-15T10:04:45Z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3b7177-c66c-4b22-a350-7ee86f9a1e74_Enabled">
    <vt:lpwstr>true</vt:lpwstr>
  </property>
  <property fmtid="{D5CDD505-2E9C-101B-9397-08002B2CF9AE}" pid="3" name="MSIP_Label_f43b7177-c66c-4b22-a350-7ee86f9a1e74_SetDate">
    <vt:lpwstr>2023-09-11T08:49:13Z</vt:lpwstr>
  </property>
  <property fmtid="{D5CDD505-2E9C-101B-9397-08002B2CF9AE}" pid="4" name="MSIP_Label_f43b7177-c66c-4b22-a350-7ee86f9a1e74_Method">
    <vt:lpwstr>Standard</vt:lpwstr>
  </property>
  <property fmtid="{D5CDD505-2E9C-101B-9397-08002B2CF9AE}" pid="5" name="MSIP_Label_f43b7177-c66c-4b22-a350-7ee86f9a1e74_Name">
    <vt:lpwstr>C1_Internal use</vt:lpwstr>
  </property>
  <property fmtid="{D5CDD505-2E9C-101B-9397-08002B2CF9AE}" pid="6" name="MSIP_Label_f43b7177-c66c-4b22-a350-7ee86f9a1e74_SiteId">
    <vt:lpwstr>e4e1abd9-eac7-4a71-ab52-da5c998aa7ba</vt:lpwstr>
  </property>
  <property fmtid="{D5CDD505-2E9C-101B-9397-08002B2CF9AE}" pid="7" name="MSIP_Label_f43b7177-c66c-4b22-a350-7ee86f9a1e74_ActionId">
    <vt:lpwstr>0a3e02cb-c083-4373-b236-42aae465fdb9</vt:lpwstr>
  </property>
  <property fmtid="{D5CDD505-2E9C-101B-9397-08002B2CF9AE}" pid="8" name="MSIP_Label_f43b7177-c66c-4b22-a350-7ee86f9a1e74_ContentBits">
    <vt:lpwstr>2</vt:lpwstr>
  </property>
</Properties>
</file>