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sloboda\OneDrive - Politechnika Warszawska\Pulpit\ZP.D.SE.3.2023 woda 2023\na stronę WWW\"/>
    </mc:Choice>
  </mc:AlternateContent>
  <xr:revisionPtr revIDLastSave="0" documentId="13_ncr:1_{FCB281C5-7D18-4743-9229-D3132DD96D71}" xr6:coauthVersionLast="44" xr6:coauthVersionMax="44" xr10:uidLastSave="{00000000-0000-0000-0000-000000000000}"/>
  <bookViews>
    <workbookView xWindow="-120" yWindow="-120" windowWidth="29040" windowHeight="15720" tabRatio="783" activeTab="4" xr2:uid="{61FCC8C1-EB84-40EE-AAF0-603C2C7FB58E}"/>
  </bookViews>
  <sheets>
    <sheet name="Część 1 - Jednostki Adm. Centr." sheetId="1" r:id="rId1"/>
    <sheet name="Część 2 - Jednostki Wydziałowe" sheetId="2" r:id="rId2"/>
    <sheet name="Część 3 - Zespół Domów Studenck" sheetId="3" r:id="rId3"/>
    <sheet name="Wykaz pracowników do kontaktu" sheetId="4" r:id="rId4"/>
    <sheet name="Wykaz ilościowy wg cyklu dostaw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0" i="5" l="1"/>
  <c r="J110" i="5"/>
  <c r="I110" i="5"/>
  <c r="H110" i="5"/>
  <c r="K109" i="5"/>
  <c r="J109" i="5"/>
  <c r="I109" i="5"/>
  <c r="H109" i="5"/>
  <c r="K103" i="5"/>
  <c r="J103" i="5"/>
  <c r="I103" i="5"/>
  <c r="H103" i="5"/>
  <c r="K97" i="5"/>
  <c r="J97" i="5"/>
  <c r="I97" i="5"/>
  <c r="H97" i="5"/>
  <c r="K96" i="5"/>
  <c r="J96" i="5"/>
  <c r="I96" i="5"/>
  <c r="H96" i="5"/>
  <c r="K86" i="5"/>
  <c r="J86" i="5"/>
  <c r="I86" i="5"/>
  <c r="H86" i="5"/>
  <c r="K69" i="5"/>
  <c r="J69" i="5"/>
  <c r="H69" i="5"/>
  <c r="K68" i="5"/>
  <c r="J68" i="5"/>
  <c r="I68" i="5"/>
  <c r="H68" i="5"/>
  <c r="K58" i="5"/>
  <c r="J58" i="5"/>
  <c r="I58" i="5"/>
  <c r="H58" i="5"/>
  <c r="K25" i="5"/>
  <c r="J25" i="5"/>
  <c r="I25" i="5"/>
  <c r="I69" i="5" s="1"/>
  <c r="H25" i="5"/>
  <c r="H7" i="3" l="1"/>
  <c r="J7" i="3" s="1"/>
  <c r="H8" i="3"/>
  <c r="J8" i="3" s="1"/>
  <c r="H9" i="3"/>
  <c r="J9" i="3" s="1"/>
  <c r="H6" i="3"/>
  <c r="J6" i="3" s="1"/>
  <c r="H7" i="2"/>
  <c r="J7" i="2" s="1"/>
  <c r="H8" i="2"/>
  <c r="J8" i="2" s="1"/>
  <c r="H9" i="2"/>
  <c r="J9" i="2" s="1"/>
  <c r="H6" i="2"/>
  <c r="H7" i="1"/>
  <c r="J7" i="1" s="1"/>
  <c r="H8" i="1"/>
  <c r="J8" i="1" s="1"/>
  <c r="H9" i="1"/>
  <c r="J9" i="1" s="1"/>
  <c r="H6" i="1"/>
  <c r="J10" i="3" l="1"/>
  <c r="H10" i="2"/>
  <c r="H10" i="3"/>
  <c r="J6" i="2"/>
  <c r="J10" i="2" s="1"/>
  <c r="H10" i="1"/>
  <c r="J6" i="1"/>
  <c r="J10" i="1" s="1"/>
</calcChain>
</file>

<file path=xl/sharedStrings.xml><?xml version="1.0" encoding="utf-8"?>
<sst xmlns="http://schemas.openxmlformats.org/spreadsheetml/2006/main" count="1243" uniqueCount="697">
  <si>
    <t>Część asortymentowa Formularza</t>
  </si>
  <si>
    <t>Część cenowa Formularza</t>
  </si>
  <si>
    <t>Lp.</t>
  </si>
  <si>
    <t xml:space="preserve">Rodzaj wody </t>
  </si>
  <si>
    <t xml:space="preserve">Pojemność </t>
  </si>
  <si>
    <t>Jedostka miary</t>
  </si>
  <si>
    <t xml:space="preserve">Ilość </t>
  </si>
  <si>
    <t>Cena jedno-stkowa netto</t>
  </si>
  <si>
    <t>Wartość netto</t>
  </si>
  <si>
    <t>Stawka podatku Vat</t>
  </si>
  <si>
    <t>Wartość brutto</t>
  </si>
  <si>
    <t>1.</t>
  </si>
  <si>
    <t>0,5 l</t>
  </si>
  <si>
    <t>2.</t>
  </si>
  <si>
    <t>3.</t>
  </si>
  <si>
    <t>1,5 l</t>
  </si>
  <si>
    <t>4.</t>
  </si>
  <si>
    <t>RAZEM</t>
  </si>
  <si>
    <t>Załącznik nr 2 do SWZ Formularz asortymentowo-cenowy. Część 1 Administracja Centralna Politechniki Warszawskiej.</t>
  </si>
  <si>
    <t>Załącznik nr 2 do SWZ Formularz asortymentowo-cenowy. Część 2 Jednostki Wydziałowe Politechniki Warszawskiej.</t>
  </si>
  <si>
    <t>Załącznik nr 2 do SWZ Formularz asortymentowo-cenowy. Część 3 Zespół Domów Studenckich Politechniki Warszawskiej.</t>
  </si>
  <si>
    <t>zgrzewki (12 szt.)</t>
  </si>
  <si>
    <t>zgrzewki (6 szt.)</t>
  </si>
  <si>
    <t xml:space="preserve">Nazwa Jednostki </t>
  </si>
  <si>
    <t>Adres Jednostki, miejsce dostawy</t>
  </si>
  <si>
    <t>Osoba odpowiedzialna za odbiór dostawy</t>
  </si>
  <si>
    <t>Adres e-mail</t>
  </si>
  <si>
    <t>Telefon</t>
  </si>
  <si>
    <t xml:space="preserve">Dane odbiorcy do wystawienia faktury </t>
  </si>
  <si>
    <t>Jacek Ślubowski - samodzielne stanowisko</t>
  </si>
  <si>
    <t>Budynek Biurowy, ul. Noakowskiego 18/20 pok. 600, 00-668 Warszawa</t>
  </si>
  <si>
    <t>mgr Jacek Ślubowski</t>
  </si>
  <si>
    <t>jacek.slubowski@pw.edu.pl</t>
  </si>
  <si>
    <t>(22) 234-15-89</t>
  </si>
  <si>
    <t>Politechnika Warszawska, Pl. Politechniki 1, 00-661 Warszawa, NIP: 525-000-58-34</t>
  </si>
  <si>
    <t>Centrum Współpracy Międzynarodowej</t>
  </si>
  <si>
    <t>Budynek Biurowy, ul. Noakowskiego 18/20 pok. 610, 00-668 Warszawa</t>
  </si>
  <si>
    <t>mgr Piotr Szczepański</t>
  </si>
  <si>
    <t>piotr.szczepanski@pw.edu.pl</t>
  </si>
  <si>
    <t>516-015-629</t>
  </si>
  <si>
    <t>Politechnika Warszawska, Centrum Współpracy Międzynarodowej, Pl. Politechniki 1, 00-661 Warszawa, NIP: 525-000-58-34</t>
  </si>
  <si>
    <t>Gmach Główny, Pl. Politechniki 1 p.234, 00-661 Warszawa</t>
  </si>
  <si>
    <t>Dział Centralnej Sprawozdawczości</t>
  </si>
  <si>
    <t>Budynek Biurowy, ul. Noakowskiego 18/20 pok. 442A, 00-668 Warszawa</t>
  </si>
  <si>
    <t>mgr Jakub Dębicki</t>
  </si>
  <si>
    <t>jakub.debicki@pw.edu.pl</t>
  </si>
  <si>
    <t>(22) 234-53-98</t>
  </si>
  <si>
    <t>Pracownia Technik Audiowizualnych</t>
  </si>
  <si>
    <t>Gmach Główny, Plac Politechniki 1 pok. 231A, 00-661 Warszawa</t>
  </si>
  <si>
    <t>Paweł Sobczyk</t>
  </si>
  <si>
    <t>pawel.sobczyk@pw.edu.pl</t>
  </si>
  <si>
    <t>(22) 234-72-51</t>
  </si>
  <si>
    <t>Rzecznik Prasowy PW</t>
  </si>
  <si>
    <t>Gmach Główny, Plac Politechniki 1 pok. 148, 00-661 Warszawa</t>
  </si>
  <si>
    <t>mgr Krzysztof Szymański</t>
  </si>
  <si>
    <t>krzysztof.szymanski@pw.edu.pl</t>
  </si>
  <si>
    <t>601-830-028</t>
  </si>
  <si>
    <t>Uniwersytet Trzeciego Wieku</t>
  </si>
  <si>
    <t>Gmach Główny, Plac Politechniki 1 pok. 220, 00-661 Warszawa</t>
  </si>
  <si>
    <t>mgr Agnieszka Jung</t>
  </si>
  <si>
    <t>agnieszka.jung@pw.edu.pl</t>
  </si>
  <si>
    <t>(22) 234-61-46</t>
  </si>
  <si>
    <t>Studium Języków Obcych</t>
  </si>
  <si>
    <t>Elżbieta Stawińska</t>
  </si>
  <si>
    <t>elzbieta.slawinska@pw.edu.pl</t>
  </si>
  <si>
    <t>(22) 234-73-52</t>
  </si>
  <si>
    <t>Politechnika Warszawska, Studium Języków Obcych, Pl. Politechniki 1, 00-661 Warszawa, NIP: 525-000-58-34</t>
  </si>
  <si>
    <t>Biuro ds. Przyjęć na Studia</t>
  </si>
  <si>
    <t>Gmach Główny, Plac Politechniki 1 pok 66, 00-661 Warszawa</t>
  </si>
  <si>
    <t>mgr Marta Radomska</t>
  </si>
  <si>
    <t>marta.radomska@pw.edu.pl</t>
  </si>
  <si>
    <t>(22) 234-74-12</t>
  </si>
  <si>
    <t>Zespół ds. Zarządzania Jakością</t>
  </si>
  <si>
    <t>Gmach Główny, Plac Politechniki 1 pok 159, 00-661 Warszawa</t>
  </si>
  <si>
    <t>mgr inz. Aneta Karpicz</t>
  </si>
  <si>
    <t>aneta.karpicz@pw.edu.pl</t>
  </si>
  <si>
    <t>(22) 234-78-72</t>
  </si>
  <si>
    <t>Gmach Pałacyk</t>
  </si>
  <si>
    <t>Gmach Pałacyk, ul. Koszykowa 80 pok 5, 02-208 Warszawa</t>
  </si>
  <si>
    <t>Krystyna Lipińska</t>
  </si>
  <si>
    <t>krystyna.lipinska@pw.edu.pl</t>
  </si>
  <si>
    <t>663-022-962</t>
  </si>
  <si>
    <t>Instytut Problemów Współczesnej Cywilizacji</t>
  </si>
  <si>
    <t>ul. Koszykowa 75 lok 43</t>
  </si>
  <si>
    <t>mgr Jolanta Skalska-Wachal</t>
  </si>
  <si>
    <t>jolanta.wachal@pw.edu.pl</t>
  </si>
  <si>
    <t>(22) 234-70-07</t>
  </si>
  <si>
    <t>Orkiestra Rozrywkowa</t>
  </si>
  <si>
    <t>ul. Kopińska 12/16 pok 198, 02-321 Warszawa</t>
  </si>
  <si>
    <t>mgr Małgorzata Adamczyk</t>
  </si>
  <si>
    <t>malgorzata.adamczyk@pw.edu.pl</t>
  </si>
  <si>
    <t>693-450-979</t>
  </si>
  <si>
    <t>Muzeum PW</t>
  </si>
  <si>
    <t>Muzeum PW, ul. Nowowiejska 22, 00-665 Warszawa</t>
  </si>
  <si>
    <t>mgr Małgorzata Borysowicz</t>
  </si>
  <si>
    <t>elzbieta.borysowicz@pw.edu.pl</t>
  </si>
  <si>
    <t>(22) 234-74-93</t>
  </si>
  <si>
    <t>Administracja Budynków Mieszkalnych</t>
  </si>
  <si>
    <t>ul. Nowowiejska 22 lok 22, 00-665 Warszawa</t>
  </si>
  <si>
    <t>mgr Jarosław Wyszkowski</t>
  </si>
  <si>
    <t>jaroslaw.wyszkowski@pw.edu.pl</t>
  </si>
  <si>
    <t>(22) 625-75-40  667-965-805</t>
  </si>
  <si>
    <t>Politechnika Warszawska, Administracja Budynków Mieszkalnych, Ul. Nowowiejska 22/22, 00-665 Warszawa, NIP: 525-000-58-34</t>
  </si>
  <si>
    <t>Archiwum Szkoły</t>
  </si>
  <si>
    <t>Budynek Stołówki Centralnej PW, ul. Rektorska 2 pok 44</t>
  </si>
  <si>
    <t>mgr Marta Śledziewska</t>
  </si>
  <si>
    <t>marta.sledziewska@pw.edu.pl</t>
  </si>
  <si>
    <t>(22) 234-74-55</t>
  </si>
  <si>
    <t>Biuro Komunikacji i Promocji</t>
  </si>
  <si>
    <t>Budynek Oficyny Wydawniczej, ul. Polna 50 piętro 6, 00-644 Warszawa</t>
  </si>
  <si>
    <t>mgr Maria Żebrowska</t>
  </si>
  <si>
    <t>maria.zebrowska@pw.edu.pl</t>
  </si>
  <si>
    <t>537-316-545</t>
  </si>
  <si>
    <t>Dział ds. Studiów</t>
  </si>
  <si>
    <t>Budynek Oficyny Wydawniczej, ul. Polna 50 pok 705, 00-644 Warszawa</t>
  </si>
  <si>
    <t>Magdalena Walicka</t>
  </si>
  <si>
    <t>magdalena.walicka@pw.edu.pl</t>
  </si>
  <si>
    <t>(22) 234-65-33</t>
  </si>
  <si>
    <t>Budynek Oficyny Wydawniczej, ul. Polna 50 pok 105, 00-644 Warszawa</t>
  </si>
  <si>
    <t>dr Katarzyna Sala</t>
  </si>
  <si>
    <t>katarzyna.sala@pw.edu.pl</t>
  </si>
  <si>
    <t>(22) 234-63-61</t>
  </si>
  <si>
    <t>Sekretariat Kwestora</t>
  </si>
  <si>
    <t>Budynek Biurowy, ul. Noakowskiego 18/20 p. 310,      00-668 Warszawa</t>
  </si>
  <si>
    <t>Iwona Kurowska</t>
  </si>
  <si>
    <t>iwona.kurowska@pw.edu.pl</t>
  </si>
  <si>
    <t>(22) 234 65 22</t>
  </si>
  <si>
    <t>Budynek Biurowy, ul. Noakowskiego 18/20 pok. 433, 00-668 Warszawa</t>
  </si>
  <si>
    <t>mgr Beata Mazurek</t>
  </si>
  <si>
    <t>beata.mazurek@pw.edu.pl</t>
  </si>
  <si>
    <t>(22) 234-14-33</t>
  </si>
  <si>
    <t>BHP</t>
  </si>
  <si>
    <t>Budynek Biurowy, ul. Noakowskiego 18/20 pok. 602, 00-668 Warszawa</t>
  </si>
  <si>
    <t>mgr Jacek Janowski</t>
  </si>
  <si>
    <t>jacek.janowski@pw.edu.pl</t>
  </si>
  <si>
    <t>(22) 234-62-41, (22) 234-62-24</t>
  </si>
  <si>
    <t>Zespół ds. Nauki</t>
  </si>
  <si>
    <t>Budynek Biurowy, ul. Noakowskiego 18/20 pok. 402, 00-668 Warszawa</t>
  </si>
  <si>
    <t>joanna.gruszka@pw.edu.pl</t>
  </si>
  <si>
    <t>(22) 234-64-46</t>
  </si>
  <si>
    <t>Dział Finansowy - Sekcja Kontroli Dokumentów i Realizacji Płatności</t>
  </si>
  <si>
    <t>Budynek Biurowy, ul. Noakowskiego 18/20, SKDiRP (w bramie), 00-668 Warszawa</t>
  </si>
  <si>
    <t>mgr Elżbieta Janikowska</t>
  </si>
  <si>
    <t>elzbieta.janikowska@pw.edu.pl</t>
  </si>
  <si>
    <t>(22) 234-66-41</t>
  </si>
  <si>
    <t>Dział Inwestycji i Remontów</t>
  </si>
  <si>
    <t>Budynek Biurowy, ul. Noakowskiego 18/20 pok. 346B, 00-668 Warszawa</t>
  </si>
  <si>
    <t>Urszula Fijałkowska</t>
  </si>
  <si>
    <t>urszula.fijalkowska@pw.edu.pl</t>
  </si>
  <si>
    <t>(22) 234-64-51</t>
  </si>
  <si>
    <t>Dział Socjalny</t>
  </si>
  <si>
    <t>Budynek Biurowy, ul. Noakowskiego 18/20 pok. 117, 00-668 Warszawa</t>
  </si>
  <si>
    <t>mgr Dorota Olbromska</t>
  </si>
  <si>
    <t>dorota.olbromska@pw.edu.pl</t>
  </si>
  <si>
    <t>(22) 234-60-53</t>
  </si>
  <si>
    <t>Biuro Kanclerza</t>
  </si>
  <si>
    <t>Budynek Biurowy, ul. Noakowskiego 18/20 pok. 112, 00-668 Warszawa</t>
  </si>
  <si>
    <t>mgr Iwona Bąk</t>
  </si>
  <si>
    <t>iwona.bak@pw.edu.pl</t>
  </si>
  <si>
    <t>(22) 234-66-95  (22) 234-62-30</t>
  </si>
  <si>
    <t>Dział Płac</t>
  </si>
  <si>
    <t>Budynek Biurowy, ul. Noakowskiego 18/20 pok. 415, 00-668 Warszawa</t>
  </si>
  <si>
    <t>mgr Kinga Makowska</t>
  </si>
  <si>
    <t>kinga.makowska@pw.edu.pl</t>
  </si>
  <si>
    <t>(22) 234-15-73</t>
  </si>
  <si>
    <t>Sekretariat DAG</t>
  </si>
  <si>
    <t>Budynek Biurowy, ul. Noakowskiego 18/20 pok. 1,    00-668 Warszawa</t>
  </si>
  <si>
    <t>Agnieszka Tyszkowska</t>
  </si>
  <si>
    <t>agnieszka.tyszkowska@pw.edu.pl</t>
  </si>
  <si>
    <t>(22) 234-62-51</t>
  </si>
  <si>
    <t>Dział Logistyki i Zakupów</t>
  </si>
  <si>
    <t>Budynek Biurowy, ul. Noakowskiego 18/20 pok. 243A, 00-668 Warszawa</t>
  </si>
  <si>
    <t>Michał Korlak</t>
  </si>
  <si>
    <t>Budynek Biurowy, ul. Noakowskiego 18/20, portiernia, 00-668 Warszawa</t>
  </si>
  <si>
    <t>michal.korlak@pw.edu.pl</t>
  </si>
  <si>
    <t>693-451-385</t>
  </si>
  <si>
    <t>Budynek Starej Kotłowni, ul. Nowowiejska 20, portiernia, wjazd od ul. NOAKOWSKIEGO</t>
  </si>
  <si>
    <t>Kwestura, Dział Finansowy</t>
  </si>
  <si>
    <t>Budynek Biurowy, ul. Noakowskiego 18/20 pok. 323, 00-668 Warszawa</t>
  </si>
  <si>
    <t>Barbara Korkozowicz</t>
  </si>
  <si>
    <t>barbara.korkozowicz@pw.edu.pl</t>
  </si>
  <si>
    <t>(22) 234-62-32</t>
  </si>
  <si>
    <t>Inspektorat Ochrony Przeciwpożarowej</t>
  </si>
  <si>
    <t>Budynek Biurowy, ul. Noakowskiego 18/20 pok. 444, 00-668 Warszawa</t>
  </si>
  <si>
    <t>mgr Bożena Zawisza</t>
  </si>
  <si>
    <t>bozena.zawisza@pw.edu.pl</t>
  </si>
  <si>
    <t>530-013-971</t>
  </si>
  <si>
    <t>Dział Telekomunikacji</t>
  </si>
  <si>
    <t>Budynek Biurowy, ul. Noakowskiego 18/20 pok. 238, 00-668 Warszawa</t>
  </si>
  <si>
    <t>(22) 234-66-60  601-578-436</t>
  </si>
  <si>
    <t>Administracja Gmach Główny</t>
  </si>
  <si>
    <t>Gmach Główny, Plac Politechniki 1 pok. 64, 00-661 Warszawa</t>
  </si>
  <si>
    <t>mgr Walentyna Jakuć</t>
  </si>
  <si>
    <t>administracja.gg@pw.edu.pl</t>
  </si>
  <si>
    <t>Dział Ewidencji Studentów</t>
  </si>
  <si>
    <t>Gmach Główny, Plac Politechniki 1 pok 114, 00-661 Warszawa</t>
  </si>
  <si>
    <t>mgr Beata Jadacka</t>
  </si>
  <si>
    <t>beata.jadacka@pw.edu.pl</t>
  </si>
  <si>
    <t>(22) 234-76-04</t>
  </si>
  <si>
    <t>mgr Anna Siemińska-Szykuła</t>
  </si>
  <si>
    <t>anna.szykula@pw.edu.pl</t>
  </si>
  <si>
    <t>(22) 234-73-81</t>
  </si>
  <si>
    <t>Dział Inwentaryzacji</t>
  </si>
  <si>
    <t>mgr Małgorzata Chotkowska</t>
  </si>
  <si>
    <t>malgorzata.chotkowska@pw.edu.pl</t>
  </si>
  <si>
    <t>(22) 234-62-99</t>
  </si>
  <si>
    <t>Gmach Elektryczny - Michał Korlak</t>
  </si>
  <si>
    <t>Gmach Elektryczny, ul. Koszykowa 75 portiernia - Wjazd od ulicy Noakowskiego</t>
  </si>
  <si>
    <t>Gmach Mechaniki - Michał Korlak</t>
  </si>
  <si>
    <t>Gmach Mechaniki, ul. Koszykowa 75, portiernia - wjazd od ulicy Noakowskiego</t>
  </si>
  <si>
    <t>Dział Obsługi Doktorantów</t>
  </si>
  <si>
    <t>ul. Koszykowa 80 pok 4, 02-208 Warszawa</t>
  </si>
  <si>
    <t>mgr Izabela Kowalewska</t>
  </si>
  <si>
    <t>izabela.kowalewska@pw.edu.pl</t>
  </si>
  <si>
    <t>(22) 234-63-30</t>
  </si>
  <si>
    <t>Straż Akademicka</t>
  </si>
  <si>
    <t>Budynek Stołówki Centralnej PW, ul. Rektorska 2 pok 16</t>
  </si>
  <si>
    <t>mgr Paweł Domański</t>
  </si>
  <si>
    <t>pawel.domanski2@pw.edu.pl</t>
  </si>
  <si>
    <t>(22) 234-60-00</t>
  </si>
  <si>
    <t>Sekcja Terenów Zielonych i Transportu</t>
  </si>
  <si>
    <t>Budynek Stołówki Centralnej PW, ul. Rektorska 2 pok 11</t>
  </si>
  <si>
    <t>mgr Tomasz Kruzel</t>
  </si>
  <si>
    <t>tomasz.kruzel@pw.edu.pl</t>
  </si>
  <si>
    <t>785-255-599</t>
  </si>
  <si>
    <t>Biuro Projektu IDUB</t>
  </si>
  <si>
    <t>budynek Centrum Zarządzania Innowacjami i Transferem Technologii, ul. Rektorska 4 pok. 4.23</t>
  </si>
  <si>
    <t>mgr Agnieszka Rytel</t>
  </si>
  <si>
    <t>agnieszka.rytel@pw.edu.pl</t>
  </si>
  <si>
    <t>(22) 234-13-37</t>
  </si>
  <si>
    <t>Stołówka Centralna</t>
  </si>
  <si>
    <t>Budynek Stołówki Centralnej PW, ul. Rektorska 2 pok. 6</t>
  </si>
  <si>
    <t>Centrum Obsługi Projektów</t>
  </si>
  <si>
    <t>budynek Centrum Zarządzania Innowacjami i Transferem Technologii, ul. Rektorska 4 pok. 5.19</t>
  </si>
  <si>
    <t>mgr Joanna Wronowska-Kurek</t>
  </si>
  <si>
    <t>joanna.wronowska@pw.edu.pl</t>
  </si>
  <si>
    <t>(22) 234-14-69</t>
  </si>
  <si>
    <t>Biuro Karier</t>
  </si>
  <si>
    <t>Budynek Oficyny Wydawniczej, ul. Polna 50 pok 504, 00-644 Warszawa</t>
  </si>
  <si>
    <t>dr Natalia Orlowa</t>
  </si>
  <si>
    <t>natalia.orlowa@pw.edu.pl</t>
  </si>
  <si>
    <t>(22) 234-58-03</t>
  </si>
  <si>
    <t>mgr Katarzyna Pilch</t>
  </si>
  <si>
    <t>katarzyna.pilch@pw.edu.pl</t>
  </si>
  <si>
    <t>Dział Bezpieczeństwa Informacji</t>
  </si>
  <si>
    <t>Budynek Oficyny Wydawniczej, ul. Polna 50 pok 312, 00-644 Warszawa</t>
  </si>
  <si>
    <t>Beata Grzegorczyk</t>
  </si>
  <si>
    <t>beata.grzegorczyk@pw.edu.pl</t>
  </si>
  <si>
    <t>(22) 234-60-04</t>
  </si>
  <si>
    <t>Zakład Konserwacyjno-Remontowy</t>
  </si>
  <si>
    <t>Budynek Biurowy, ul. Noakowskiego 18/20, p. 141, 00-668 Warszawa</t>
  </si>
  <si>
    <t>Magdalena Kaczmarczyk</t>
  </si>
  <si>
    <t>magdalena.kaczmarczyk@pw.edu.pl</t>
  </si>
  <si>
    <t>(22) 234-62-22</t>
  </si>
  <si>
    <t>Zespół Audytu Wewnętrznego</t>
  </si>
  <si>
    <t>Budynek Biurowy, ul. Noakowskiego 18/20 p. 608, 609, 00-668 Warszawa</t>
  </si>
  <si>
    <t>mgr Katarzyna Ustrycka</t>
  </si>
  <si>
    <t>katarzyna.ustrycka@pw.edu.pl</t>
  </si>
  <si>
    <t>(22) 234-71-95</t>
  </si>
  <si>
    <t>Jan Bebrysz</t>
  </si>
  <si>
    <t>jan.bebrysz@pw.edu.pl</t>
  </si>
  <si>
    <t>(22) 234-71-94</t>
  </si>
  <si>
    <t>Dział Ekonomiczny</t>
  </si>
  <si>
    <t>Budynek Biurowy, ul. Noakowskiego 18/20 pok. 426, 00-668 Warszawa</t>
  </si>
  <si>
    <t>mgr Elżbieta Liśkiewicz</t>
  </si>
  <si>
    <t>elzbieta.liskiewicz@pw.edu.pl</t>
  </si>
  <si>
    <t>(22) 234-63-91</t>
  </si>
  <si>
    <t>Biuro Obsługi Prawnej</t>
  </si>
  <si>
    <t>Budynek Biurowy, ul. Noakowskiego 18/20 pok. 122, 00-668 Warszawa</t>
  </si>
  <si>
    <t>dr Oksana Shkurgan</t>
  </si>
  <si>
    <t>oksana.shkurgan@pw.edu.pl</t>
  </si>
  <si>
    <t>(22) 234-59-39</t>
  </si>
  <si>
    <t>Biuro Spraw Osobowych</t>
  </si>
  <si>
    <t>Budynek Biurowy, ul. Noakowskiego 18/20 pok. 226, 00-668 Warszawa</t>
  </si>
  <si>
    <t>Monika Urbańska</t>
  </si>
  <si>
    <t>monika.urbanska@pw.edu.pl</t>
  </si>
  <si>
    <t>(22) 234-62-43</t>
  </si>
  <si>
    <t>Dział Ewidencji Majątku</t>
  </si>
  <si>
    <t>Budynek Biurowy, ul. Noakowskiego 18/20 pok. 428, 00-668 Warszawa</t>
  </si>
  <si>
    <t>mgr Renata Szpunar</t>
  </si>
  <si>
    <t>renata.szpunar@pw.edu.pl</t>
  </si>
  <si>
    <t>(22) 234-66-34</t>
  </si>
  <si>
    <t>mgr Izabela Litwin-Słaby</t>
  </si>
  <si>
    <t>iza.slaby@pw.edu.pl</t>
  </si>
  <si>
    <t>(22) 234-64-24</t>
  </si>
  <si>
    <t>Dział Księgowości</t>
  </si>
  <si>
    <t>Budynek Biurowy, ul. Noakowskiego 18/20 pok. 305, 00-668 Warszawa</t>
  </si>
  <si>
    <t>mgr Justyna Turowska</t>
  </si>
  <si>
    <t>justyna.turowska@pw.edu.pl</t>
  </si>
  <si>
    <t>(22) 234-63-46 (22) 234-51-39</t>
  </si>
  <si>
    <t>Biuro Rektora</t>
  </si>
  <si>
    <t>Gmach Główny, Plac Politechniki 1 pok 125, 00-661 Warszawa</t>
  </si>
  <si>
    <t>Weronika Rosłaniec</t>
  </si>
  <si>
    <t>weronika.roslaniec@pw.edu.pl</t>
  </si>
  <si>
    <t>(22) 234-55-95</t>
  </si>
  <si>
    <t>Centrum Studiów Zaawansowanych</t>
  </si>
  <si>
    <t>Pl. Politechniki 1 pok. 152, 00-661 Warszawa</t>
  </si>
  <si>
    <t>mgr Wanda Borkowska</t>
  </si>
  <si>
    <t>wanda.borkowska@pw.edu.pl</t>
  </si>
  <si>
    <t>(22) 234-60-02</t>
  </si>
  <si>
    <t>Politechnika Warszawska, Centrum Studiów Zaawansowanych, Plac Politechniki 1, 00-661 Warszawa, NIP 525 000 58 34</t>
  </si>
  <si>
    <t>Wydział Administracji i Nauk Społecznych</t>
  </si>
  <si>
    <t>mgr Anna Kraśniewska</t>
  </si>
  <si>
    <t>anna.krasniewska@pw.edu.pl</t>
  </si>
  <si>
    <t>(22) 234-64-33, (22) 234-64-17</t>
  </si>
  <si>
    <t>Politechnika Warszawska Wydział Administarcji i Nauk Społecznych Palc Politechniki 1, 00-661 Warszawa, NIP: 525-000-58-34</t>
  </si>
  <si>
    <t>Wydział Elektroniki i Technik Informacyjnych, Instytut Mikroelektroniki  i Optoelektroniki PW</t>
  </si>
  <si>
    <t>ul. Koszykowa 75 pok. 239, 00-662 Warszawa, boczna klatka A Wydziału Elektrycznego</t>
  </si>
  <si>
    <t>Katarzyna Lubczyńska</t>
  </si>
  <si>
    <t>katarzyna.lubczynska@pw.edu.pl</t>
  </si>
  <si>
    <t>Politechnika Warszawska, Wydział Elektroniki i Technik Informacyjnych, Instytut Mikroelektrniki i Optoelektroniki PW, ul. Koszykowa 75, 00-662 Warszawa NIP; 525-000-58-34</t>
  </si>
  <si>
    <t>Wydział Transportu</t>
  </si>
  <si>
    <t>ul. Koszykowa 75 pok. 57, 00-662 Warszawa</t>
  </si>
  <si>
    <t>mgr Dariusz Hajduk</t>
  </si>
  <si>
    <t>Dariusz.Hejduk@pw.edu.pl</t>
  </si>
  <si>
    <t>607-690-183</t>
  </si>
  <si>
    <t>Wydział Mechatroniki, Instytut Meteorologii i Inżynierii Biomedycznej</t>
  </si>
  <si>
    <t>ul. Św. Andrzeja Boboli 8 pok. 152, 02-525 Warszawa</t>
  </si>
  <si>
    <t>Joanna Mikusek</t>
  </si>
  <si>
    <t>joanna.mikusek@pw.edu.pl</t>
  </si>
  <si>
    <t>(22) 234 82 81</t>
  </si>
  <si>
    <t>ul. Św. Andrzeja Boboli 8 pok. 623 , 02-525 Warszawa</t>
  </si>
  <si>
    <t>mgr inż. Grezgorz Dymny</t>
  </si>
  <si>
    <t>grzegorz.dymny@pw.edu.pl</t>
  </si>
  <si>
    <t>(22) 234-82-63</t>
  </si>
  <si>
    <t>mgr Katarzyna Bogusiewicz</t>
  </si>
  <si>
    <t>katarzyna.bogusiewicz@pw.edu.pl</t>
  </si>
  <si>
    <t>(22) 234-85-08</t>
  </si>
  <si>
    <t>Wydział Elektroniki i Technik Informacyjnych</t>
  </si>
  <si>
    <t>ul. Nowowiejska 15/19 pok. 19, 00-665 Warszawa</t>
  </si>
  <si>
    <t>Włodzimierz Karwat</t>
  </si>
  <si>
    <t>wlodzimierz.karwat@pw.edu.pl</t>
  </si>
  <si>
    <t>695-441-708</t>
  </si>
  <si>
    <t>Politechnika Warszawska, Wydział Elektroniki i Technik Informacyjnych, ul. Nowowiejska 15/19, 00-665 Warszawa</t>
  </si>
  <si>
    <t>Wydział Elektroniki i Technik Informacyjnych Instytut Automatyki Informatyki Stosowanej</t>
  </si>
  <si>
    <t>Politechnika Warszawska, Wydział Elektroniki i Technik Informacyjnych, Instytut Automatyki Informatyki Stosowanej, ul. Nowowiejska 15/19, 00-665 Warszawa</t>
  </si>
  <si>
    <t>Wydział Elektroniki i Technik Informacyjnych Instytut Informatyki</t>
  </si>
  <si>
    <t>Politechnika Warszawska, Wydział Elektroniki i Technik Informacyjnych, Instytut Informatyki, ul. Nowowiejska 15/19, 00-665 Warszawa</t>
  </si>
  <si>
    <t>Wydział Elektroniki i Technik Informacyjnych, Instytut Radioelektroniki i Technik Informacyjnych</t>
  </si>
  <si>
    <t>Politechnika Warszawska, Wydział Elektroniki i Technik Informacyjnych, Instytut Radioelektroniki i Technik Informacyjnych, ul. Nowowiejska 15/19, 00-665 Warszawa, NIP 525 000 58 34</t>
  </si>
  <si>
    <t>Wydział Elektroniki i Technik Informacyjnych, Instytut Telekomunikacji</t>
  </si>
  <si>
    <t>Politechnika Warszawska, Wydział Elektroniki i Technik Informacyjnych, Instytut Telekomunikacji, ul. Nowowiejska 15/19, 00-665 Warszawa</t>
  </si>
  <si>
    <t>Studium Wychowania Fizycznego</t>
  </si>
  <si>
    <t>mgr Bożena Gronek</t>
  </si>
  <si>
    <t>bozena.gronek@pw.edu.pl</t>
  </si>
  <si>
    <t>(22) 234-53-75</t>
  </si>
  <si>
    <t>Studium Wychowania Fizycznego i Spotu Politechniki Warszawskiej ul. Waryńskiego 12a, 00-631 Warszawa, NIP: 525-000-58-34</t>
  </si>
  <si>
    <t>Wydział Elektryczny</t>
  </si>
  <si>
    <t>Nowowiejska 20 pomieszczenie 6, 00-653 Warszawa, Gmach Starej Kotłowni</t>
  </si>
  <si>
    <t>Paweł Narożniak</t>
  </si>
  <si>
    <t>pawel.narozniak@pw.edu.pl</t>
  </si>
  <si>
    <t>(22) 234-55-14, (22) 234-55-15</t>
  </si>
  <si>
    <t>Politechnika Warszawska Wydział Elektryczny,  Pl. Politechniki 1, 00-661 Warszawa, NIP:525-000-58-34</t>
  </si>
  <si>
    <t>Biblioteka Główna</t>
  </si>
  <si>
    <t xml:space="preserve">Plac Politechniki 1 pok. 71a, 00-661 Warszawa </t>
  </si>
  <si>
    <t>lic. Adrianna Aniszewska-Łach</t>
  </si>
  <si>
    <t>adrianna.lach@pw.edu.pl</t>
  </si>
  <si>
    <t>(22) 234-77-00 691 460 409</t>
  </si>
  <si>
    <t>Politechnika Warszawska Biblioteka Główna Pl. Politechniki 1, 00-661 Warszawa, NIP: 525-000-58-34</t>
  </si>
  <si>
    <t>Wydział Architektury</t>
  </si>
  <si>
    <t>mgr Jerzy Milewski</t>
  </si>
  <si>
    <t>jerzy.milewski@pw.edu.pl</t>
  </si>
  <si>
    <t>(22) 234-55-07  (22) 234-55-57 (22) 621-91-07</t>
  </si>
  <si>
    <t>Politechnika Warszawska Wydział Architektury, ul. Koszykowa 55, 00-659 Warszawa, NIP 525-000-58-34</t>
  </si>
  <si>
    <t>Wydział Chemiczny</t>
  </si>
  <si>
    <t>ul. Koszykowa 75, 00-662 Warszawa, portiernia</t>
  </si>
  <si>
    <t>mgr Agnieszka Wiśniewska</t>
  </si>
  <si>
    <t>agnieszka.wisniewska@pw.edu.pl</t>
  </si>
  <si>
    <t>(22) 234-54-11</t>
  </si>
  <si>
    <t>Politechnika Warszawska, Wydział Chemiczny, ul. Noakowskiego 3, 00-664 Warszawa, NIP 525 000 58 34</t>
  </si>
  <si>
    <t>Wydział Fizyki</t>
  </si>
  <si>
    <t>ul. Koszykowa 75 pok. 135A, 00-662 Warszawa</t>
  </si>
  <si>
    <t>Karolina Pierchała</t>
  </si>
  <si>
    <t>karolina.pierchala@pw.edu.pl</t>
  </si>
  <si>
    <t>(22) 234-50-39 606 907 617</t>
  </si>
  <si>
    <t>Politechnika Warszawska Wydział Fizyki, ul. Koszykowa 75, 00-662 Warszawa NIP: 525-000-58-34</t>
  </si>
  <si>
    <t>Wydział Matematyki i Nauk Informacyjnych</t>
  </si>
  <si>
    <t>ul. Koszykowa 75 pok. 14, 00-662 Warszawa</t>
  </si>
  <si>
    <t>mgr Agnieszka Anucińska</t>
  </si>
  <si>
    <t>a.anucinska@mini.pw.edu.pl</t>
  </si>
  <si>
    <t>(22) 234-76-74</t>
  </si>
  <si>
    <t>Politechnika Warszawska Wydział Matematyki i Nauk Informacyjnych 00-662 Warszawa, ul. Koszykowa 75  NIP: 525-000-58-34</t>
  </si>
  <si>
    <t>Wydział Elektryczny, Instytut Elektroenergetyki</t>
  </si>
  <si>
    <t>Katarzyna Klang</t>
  </si>
  <si>
    <t>katarzyna.wlodarczyk@pw.edu.pl</t>
  </si>
  <si>
    <t>(22) 234-72-55  690 360 128</t>
  </si>
  <si>
    <t>Politechnika Warszawska, Wydział Elektryczny, Instytut Elektroenergetyki, ul. Koszykowa 75, 00-662 Warszawa, NIP 5250005834</t>
  </si>
  <si>
    <t>Szkoła Biznesu</t>
  </si>
  <si>
    <t>ul. Koszykowa 79 pok. 013, 02-008 Warszawa</t>
  </si>
  <si>
    <t>Janusz Dąbrowski</t>
  </si>
  <si>
    <t>janusz.dabrowski@pw.edu.pl</t>
  </si>
  <si>
    <t>(22) 234-70-21  693 220 123</t>
  </si>
  <si>
    <t>Politechnika Warszawska Szkoła Biznesu, 02-008 Warszawa, ul. Koszykowa 79, NIP 525 000 58 34</t>
  </si>
  <si>
    <t>Wydział Inżynierii Chemicznej i Procesowej</t>
  </si>
  <si>
    <t>ul. Waryńskiego 1 pok. 175, 00-645 Warszawa</t>
  </si>
  <si>
    <t>mgr Renata Romankiewicz</t>
  </si>
  <si>
    <t>renata.romankiewicz@pw.edu.pl</t>
  </si>
  <si>
    <t>(22) 234-62-92   575-400-774</t>
  </si>
  <si>
    <t>Politechnika Warszawska, Wydział Inżynierii Chemicznej i Procesowej, ul. Waryńskiego 1, 00-645 Warszawa, NIP 525-000-58-34</t>
  </si>
  <si>
    <t>Wydział Instalacji Budowlanych i Hydrotechniki i Inżynierii  Środowiska</t>
  </si>
  <si>
    <t>ul. Nowowiejska 20, 00-653 Warszawa</t>
  </si>
  <si>
    <t>dr inż. Błażej Smoliński</t>
  </si>
  <si>
    <t>blazej.smolinski@pw.edu.pl</t>
  </si>
  <si>
    <t>(22) 234-56-11  693 695 337</t>
  </si>
  <si>
    <t>Politechnika Warszawska Wydział Instalacji Budowlanych i Hydrotechniki i Inżynierii  Środowiska ul. Nowowiejska 20, 00-653 Warszawa, NIP 525-000-58-34</t>
  </si>
  <si>
    <t>ul. Waryńskiego 10, 00-631 Warszawa</t>
  </si>
  <si>
    <t>Anna Jaroś</t>
  </si>
  <si>
    <t>anna.jaros@pw.edu.pl</t>
  </si>
  <si>
    <t>(22) 234-98-61</t>
  </si>
  <si>
    <t>Politechnika Warszawska Dom Studencki "Mikrus", ul. Waryńskiego 10, 00-631 Warszawa, NIP 525-000-58-34</t>
  </si>
  <si>
    <t>DS. Riviera</t>
  </si>
  <si>
    <t>ul. Waryńskiego 12, 00-631 Warszawa</t>
  </si>
  <si>
    <t>Karolina Ruszkowska</t>
  </si>
  <si>
    <t>karolina.ruszkowska@pw.edu.pl</t>
  </si>
  <si>
    <t>(22) 234-98-81</t>
  </si>
  <si>
    <t>Politechnika Warszawska Dom Studencki „RIVIERA” ul. Waryńskiego 12, 00-631 Warszawa, NIP: 525-000-58-34</t>
  </si>
  <si>
    <t>ul. Kopińska 12/16 pok. 129, 02-321 Warszawa</t>
  </si>
  <si>
    <t>mgr Rafał Byczot</t>
  </si>
  <si>
    <t>rafal.byczot@pw.edu.pl</t>
  </si>
  <si>
    <t>668-136-445</t>
  </si>
  <si>
    <t>Politechnika Warszawska, Dom Studencki "Babilon", ul. Kopińska 12/16, 02-321 Warszawa, NIP 525-000-58-34</t>
  </si>
  <si>
    <t>ul.  Grójecka 39, 02-031 Warszawa</t>
  </si>
  <si>
    <t>Edyta Wojciechowska</t>
  </si>
  <si>
    <t>edyta.wojciechowska@pw.edu.pl</t>
  </si>
  <si>
    <t>(22) 234-42-01</t>
  </si>
  <si>
    <t>Politechnika Warszawska Dom Studencki Bratniak &amp; Muszelka, ul. Grójecka 39, 02-031 Warszawa NIP: 525-000-58-34</t>
  </si>
  <si>
    <t>ul. Uniwersytecka 5, 02-036 Warszawa</t>
  </si>
  <si>
    <t>mgr Justyna Andrzejkiewicz</t>
  </si>
  <si>
    <t> justyna.andrzejkiewicz@pw.edu.pl</t>
  </si>
  <si>
    <t>(22) 234-44-70</t>
  </si>
  <si>
    <t>Politechnika Warszawska Dom Studencki Pineska &amp; Tulipan, ul. Grójecka 39, 02-031 Warszawa NIP: 525-000-58-34</t>
  </si>
  <si>
    <t>ul. Księcia Janusza 39 pok. 2, 01-452 Warszawa</t>
  </si>
  <si>
    <t>mgr inż. Marcin Kos</t>
  </si>
  <si>
    <t>marcin.kos@pw.edu.pl</t>
  </si>
  <si>
    <t>607-70-80-31</t>
  </si>
  <si>
    <t>Politechnika Warszawska Dom Studencki "Ustronie, ul. Księcia Janusza 39, 01-452 Warszawa, NIP 525-000-58-34</t>
  </si>
  <si>
    <t>ul. Wołoska 141 A, 02-507 Warszawa,     pomieszczenie magazynowe, bud. A</t>
  </si>
  <si>
    <t>Monika Wesołowska</t>
  </si>
  <si>
    <t>(22) 234-88-88, 723-027-648</t>
  </si>
  <si>
    <t>Politechnika Warszawska Dom Studencki "Żaczek", ul. Wołoska 141 A, 02-507 Warszawa, NIP 525-000-58-34</t>
  </si>
  <si>
    <t>ul. Tatrzańska 7A , 00-742 Warszawa</t>
  </si>
  <si>
    <t>mgr Jarosław Sobol</t>
  </si>
  <si>
    <t>jaroslaw.sobol@pw.edu.pl</t>
  </si>
  <si>
    <t>(22) 234-34-03 (22) 234-34-04              (22) 841-33-22</t>
  </si>
  <si>
    <t>Politechnika Warszawska Dom Studencki " Tatrzańska", ul. Tatrzańska 7A, 00-742 Warszawa NIP 525-000-58-34</t>
  </si>
  <si>
    <t>Załącznik nr 2 do SWZ Wykaz pracowników Zamawiającego i ich danych, upoważnionych do kontaktów i współpracy z Wykonawcą w trakcie realizacji umowy.</t>
  </si>
  <si>
    <t>inż. Joanna Gruszka</t>
  </si>
  <si>
    <t>Część 1 Administracja Centralna Politechniki Warszawskiej.</t>
  </si>
  <si>
    <t xml:space="preserve"> Część 2 Jednostki Wydziałowe Politechniki Warszawskiej.</t>
  </si>
  <si>
    <t>Część 3 Zespół Domów Studenckich Politechniki Warszawskiej.</t>
  </si>
  <si>
    <t>Dagmara Tkaczyk</t>
  </si>
  <si>
    <t>dagmara.tkaczyk@pw.edu.pl</t>
  </si>
  <si>
    <t>(22) 234-59-27</t>
  </si>
  <si>
    <t>Dział ds. Ochrony Informacji Niejawnych i Spraw Obronnych</t>
  </si>
  <si>
    <t>Politechnika Warszawska, Wydział Mechatroniki,  Instutut Meteorologii i Inżynierii Biomedycznej, ul. Św. Andrzeja Baboli 8, 02-525 Warszawa, NIP: 525-000-58-34</t>
  </si>
  <si>
    <t>Politechnika Warszawska Wydział Transportu ul. Koszykowa 75; 00-662 Warszawa NIP 525 000 58 34</t>
  </si>
  <si>
    <t>Politechnika Warszawska, Wydział Mechatroniki, Instytut Mikromechaniki i Fotoniki Politechniki Warszawskiej
ul. Św. Andrzeja Boboli 8, 02-525 Warszawa, NIP: 525 000 58 34</t>
  </si>
  <si>
    <t>dariusz.hejduk@pw.edu.pl</t>
  </si>
  <si>
    <t>Gmach Główny, Plac Politechniki 1 pok 417, 00-661 Warszawa</t>
  </si>
  <si>
    <t>Pl. Politechniki 1 pok. 203, 00-661 Warszawa</t>
  </si>
  <si>
    <t>ul. Koszykowa 75 pok. 5, 00-662 Warszawa Gmach Mechaniki</t>
  </si>
  <si>
    <t>ul. Koszykowa 55 pok. 0-3, 00-659 Warszawa, wjazd niebieską bramą od ul. Lwowskiej 12</t>
  </si>
  <si>
    <t>ul. Waryńskiego 12a, 00-631 Warszawa (wejście od Trasy Łazienkowskiej)</t>
  </si>
  <si>
    <t xml:space="preserve">Wydział Mechatroniki, Instytut Mikromechaniki i Fotoniki </t>
  </si>
  <si>
    <t>DS. Mikrus</t>
  </si>
  <si>
    <t>DS. Babilon</t>
  </si>
  <si>
    <t>DS. Bratniak &amp; Muszelka</t>
  </si>
  <si>
    <t>DS. Pineska &amp; Tulipan</t>
  </si>
  <si>
    <t>DS. Ustronie</t>
  </si>
  <si>
    <t>DS. Żaczek</t>
  </si>
  <si>
    <t>DS. Tatrzańska</t>
  </si>
  <si>
    <t>monika.wesolowska@pw.edu.pl</t>
  </si>
  <si>
    <t>L.p.</t>
  </si>
  <si>
    <t>Nazwa jednostki</t>
  </si>
  <si>
    <t>Adres dostawy</t>
  </si>
  <si>
    <t>Dane osób do odbioru dostawy</t>
  </si>
  <si>
    <t xml:space="preserve">Cykl dostaw </t>
  </si>
  <si>
    <t>Rodzaj wody / pojemnośc / jednostka miary</t>
  </si>
  <si>
    <t>adres e-mail</t>
  </si>
  <si>
    <t>telefon</t>
  </si>
  <si>
    <t>Woda mineralna gazowana 0,5l</t>
  </si>
  <si>
    <t>Woda mineralna niegazowana 0,5l</t>
  </si>
  <si>
    <t>Woda mineralna gazowana 1,5l</t>
  </si>
  <si>
    <t>Woda mineralna niegazowana 1,5l</t>
  </si>
  <si>
    <t>1.1</t>
  </si>
  <si>
    <t>Budynek Biurowy, ul. Noakowskiego 18/20 p. 600</t>
  </si>
  <si>
    <t>dostawa jednorazowa</t>
  </si>
  <si>
    <t>1.2</t>
  </si>
  <si>
    <t>Budynek Biurowy, ul. Noakowskiego 18/20 p. 610</t>
  </si>
  <si>
    <t>Gmach Główny, Plac Politechniki 1 p. 234</t>
  </si>
  <si>
    <t>1.3</t>
  </si>
  <si>
    <t>Budynek Biurowy, ul. Noakowskiego 18/20 p.</t>
  </si>
  <si>
    <t>1.4</t>
  </si>
  <si>
    <t>Gmach Główny, Plac Politechniki 1 p. 231A</t>
  </si>
  <si>
    <t>1.5</t>
  </si>
  <si>
    <t>Gmach Główny, Plac Politechniki 1 p. 148</t>
  </si>
  <si>
    <t>1.6</t>
  </si>
  <si>
    <t>Gmach Główny, Plac Politechniki 1 p. 220</t>
  </si>
  <si>
    <t>1.7</t>
  </si>
  <si>
    <t>Gmach Główny, Plac Politechniki 1 p. 417</t>
  </si>
  <si>
    <t>1.8</t>
  </si>
  <si>
    <t>Gmach Główny, Plac Politechniki 1 p. 66</t>
  </si>
  <si>
    <t>1.9</t>
  </si>
  <si>
    <t>Gmach Główny, Plac Politechniki 1 p. 159</t>
  </si>
  <si>
    <t>1.10</t>
  </si>
  <si>
    <t>Gmach Pałacyk, Koszykowa 80 p. 5</t>
  </si>
  <si>
    <t>1.11</t>
  </si>
  <si>
    <t>Koszykowa 75 p. 43</t>
  </si>
  <si>
    <t>1.12</t>
  </si>
  <si>
    <t>Kopińska 12/16 p. 198</t>
  </si>
  <si>
    <t>1.13</t>
  </si>
  <si>
    <t>Muzeum PW, ul. Nowowiejska 22</t>
  </si>
  <si>
    <t>1.14</t>
  </si>
  <si>
    <t>Nowowiejska 22 lok. 22</t>
  </si>
  <si>
    <t>1.15</t>
  </si>
  <si>
    <t>Budynek Stołówki, ul. Rektorska 2 p. 44</t>
  </si>
  <si>
    <t>1.16</t>
  </si>
  <si>
    <t>Oficyna Wydawnicza, ul. Polna 50, 6 piętro</t>
  </si>
  <si>
    <t>1.17</t>
  </si>
  <si>
    <t>Oficyna Wydawnicza, ul. Polna 50 p. 705</t>
  </si>
  <si>
    <t>1.18</t>
  </si>
  <si>
    <t>Oficyna Wydawnicza, ul. Polna 50 p. 105</t>
  </si>
  <si>
    <t>RAZEM (ilość zgrzewek x 1)</t>
  </si>
  <si>
    <t>1.20</t>
  </si>
  <si>
    <t>Budynek Biurowy, ul. Noakowskiego 18/20 p. 310</t>
  </si>
  <si>
    <t>dostawa co miesiąc</t>
  </si>
  <si>
    <t>1.21</t>
  </si>
  <si>
    <t>Budynek Biurowy, ul. Noakowskiego 18/20 p. 433</t>
  </si>
  <si>
    <t>1.22</t>
  </si>
  <si>
    <t>Budynek Biurowy, ul. Noakowskiego 18/20 p. 602</t>
  </si>
  <si>
    <t>1.23</t>
  </si>
  <si>
    <t>Budynek Biurowy, ul. Noakowskiego 18/20 p. 402</t>
  </si>
  <si>
    <t>1.24</t>
  </si>
  <si>
    <t>Dział Finansowy</t>
  </si>
  <si>
    <t>Budynek Biurowy, ul. Noakowskiego 18/20                          (w bramie przy klatce B)</t>
  </si>
  <si>
    <t>1.25</t>
  </si>
  <si>
    <t>Budynek Biurowy, ul. Noakowskiego 18/20 p. 346B</t>
  </si>
  <si>
    <t>1.26</t>
  </si>
  <si>
    <t>Budynek Biurowy, ul. Noakowskiego 18/20 p. 117</t>
  </si>
  <si>
    <t>1.27</t>
  </si>
  <si>
    <t>Budynek Biurowy, ul. Noakowskiego 18/20 p. 112</t>
  </si>
  <si>
    <t>1.28</t>
  </si>
  <si>
    <t>Budynek Biurowy, ul. Noakowskiego 18/20 p. 415</t>
  </si>
  <si>
    <t>1.29</t>
  </si>
  <si>
    <t>Budynek Biurowy, ul. Noakowskiego 18/20 p. 1</t>
  </si>
  <si>
    <t>1.30</t>
  </si>
  <si>
    <t>Budynek Biurowy, ul. Noakowskiego 18/20 p. 243A</t>
  </si>
  <si>
    <t>1.31</t>
  </si>
  <si>
    <t>Budynek Biurowy, ul. Noakowskiego 18/20 portiernia</t>
  </si>
  <si>
    <t>1.32</t>
  </si>
  <si>
    <t>Budynek Starej Kotłowni, Nowowiejska 20, portiernia</t>
  </si>
  <si>
    <t>1.33</t>
  </si>
  <si>
    <t>Budynek Biurowy, ul. Noakowskiego 18/20 p. 323</t>
  </si>
  <si>
    <t>1.34</t>
  </si>
  <si>
    <t>Instytut Ochrony Przeciwpożarowej</t>
  </si>
  <si>
    <t>Budynek Biurowy, ul. Noakowskiego 18/20 p. 444</t>
  </si>
  <si>
    <t>1.35</t>
  </si>
  <si>
    <t>Budynek Biurowy, ul. Noakowskiego 18/20 p. 238</t>
  </si>
  <si>
    <t>1.36</t>
  </si>
  <si>
    <t>Gmach Główny, Plac Politechniki 1 p. 64</t>
  </si>
  <si>
    <t>1.37</t>
  </si>
  <si>
    <t>Gmach Główny, Plac Politechniki 1 p. 114</t>
  </si>
  <si>
    <t>1.38</t>
  </si>
  <si>
    <t>1.39</t>
  </si>
  <si>
    <t>Gmach Elektryczny, ul. Koszykowa 75 portiernia</t>
  </si>
  <si>
    <t>1.40</t>
  </si>
  <si>
    <t>Gmach Mechaniki, ul. Koszykowa 75 portiernia</t>
  </si>
  <si>
    <t>1.41</t>
  </si>
  <si>
    <t>Gmach Pałacyk, ul. Koszykowa 80 p. 4</t>
  </si>
  <si>
    <t>1.42</t>
  </si>
  <si>
    <t>Stołówka Centralna, ul. Rektorska 2 p. 16</t>
  </si>
  <si>
    <t>1.43</t>
  </si>
  <si>
    <t>Stołówka Centralna, ul. Rektorska 2 p.11</t>
  </si>
  <si>
    <t>1.44</t>
  </si>
  <si>
    <t>CZiTT, ul. Rektorska 4 p. 4.23</t>
  </si>
  <si>
    <t>1.45</t>
  </si>
  <si>
    <t>Stołówka Centralna, ul. Rektorska 2 p. 6</t>
  </si>
  <si>
    <t>1.46</t>
  </si>
  <si>
    <t>CZiTT, ul. Rektorska 4 pok. 5.19</t>
  </si>
  <si>
    <t>1.47</t>
  </si>
  <si>
    <t>Oficyna Wydawnicza, ul. Polna 50 p. 504</t>
  </si>
  <si>
    <t>1.48</t>
  </si>
  <si>
    <t>Oficyna Wydawnicza, ul. Polna 50 p. 312</t>
  </si>
  <si>
    <t>1.49</t>
  </si>
  <si>
    <t>Gmach Biurowy, ul. Noakowskiego 18/20, p.141</t>
  </si>
  <si>
    <t>RAZEM (ilość zgrzewek x 3)</t>
  </si>
  <si>
    <t>1.50</t>
  </si>
  <si>
    <t>Gmach Biurowy, ul. Noakowskiego 18/20 p. 608</t>
  </si>
  <si>
    <t>dostawa co tydzień</t>
  </si>
  <si>
    <t>1.51</t>
  </si>
  <si>
    <t>Gmach Biurowy, ul. Noakowskiego 18/20 p. 426</t>
  </si>
  <si>
    <t>1.52</t>
  </si>
  <si>
    <t>Gmach Biurowy, ul. Noakowskiego 18/20 p. 122</t>
  </si>
  <si>
    <t>1.53</t>
  </si>
  <si>
    <t>Gmach Biurowy, ul. Noakowskiego 18/20 p. 226</t>
  </si>
  <si>
    <t>1.54</t>
  </si>
  <si>
    <t>Gmach Biurowy, ul. Noakowskiego 18/20 p. 428</t>
  </si>
  <si>
    <t>1.55</t>
  </si>
  <si>
    <t>Gmach Biurowy, ul. Noakowskiego 18/20 p. 305</t>
  </si>
  <si>
    <t>1.56</t>
  </si>
  <si>
    <t>Gmach Główny, Plac Politechniki 1 p. 125</t>
  </si>
  <si>
    <t>RAZEM (ilość zgrzewek x 14)</t>
  </si>
  <si>
    <t>2.1</t>
  </si>
  <si>
    <t>Gmach Główny, Plac Politechniki 1 p. 152</t>
  </si>
  <si>
    <t>2.2</t>
  </si>
  <si>
    <t>Gmach Główny, Plac Politechniki 1 p. 203</t>
  </si>
  <si>
    <t>2.3</t>
  </si>
  <si>
    <t>Koszykowa 75 p. 239</t>
  </si>
  <si>
    <t>2.4</t>
  </si>
  <si>
    <t>Koszykowa 75 p. 75</t>
  </si>
  <si>
    <t>2.5</t>
  </si>
  <si>
    <t>ul. Św. Andrzeja Boboli 8 p. 152</t>
  </si>
  <si>
    <t>2.6</t>
  </si>
  <si>
    <t>ul. Św. Andrzeja Boboli 8 p. 623</t>
  </si>
  <si>
    <t>2.7</t>
  </si>
  <si>
    <t>ul. Nowowiejska 15/19 p. 19</t>
  </si>
  <si>
    <t>2.8</t>
  </si>
  <si>
    <t>2.9</t>
  </si>
  <si>
    <t>Wydział Elektroniki i Technik Informacyjnych,                                     Instytut Informatyki</t>
  </si>
  <si>
    <t>2.10</t>
  </si>
  <si>
    <t>2.11</t>
  </si>
  <si>
    <t>Wydział Elektroniki i Technik Informacyjnych,                                Instytut Telekomunikacji</t>
  </si>
  <si>
    <t>2.12</t>
  </si>
  <si>
    <t>ul. Waryńskiego 12a</t>
  </si>
  <si>
    <t>2.13</t>
  </si>
  <si>
    <t>ul. Nowiejska 20 pomieszczenie 6</t>
  </si>
  <si>
    <t>2.14</t>
  </si>
  <si>
    <t>Gmach Główny, Plac Politechniki 1 p. 71a</t>
  </si>
  <si>
    <t>2.15</t>
  </si>
  <si>
    <t>ul. Koszykowa 55 p. 0-3</t>
  </si>
  <si>
    <t>2.16</t>
  </si>
  <si>
    <t>ul. Koszykowa 75, portiernia</t>
  </si>
  <si>
    <t>2.17</t>
  </si>
  <si>
    <t>ul. Koszykowa 75 p. 135A</t>
  </si>
  <si>
    <t>2.18</t>
  </si>
  <si>
    <t>ul. Koszykowa 75 p. 14</t>
  </si>
  <si>
    <t>2.19</t>
  </si>
  <si>
    <t>ul. Koszykowa 75 p. 5</t>
  </si>
  <si>
    <t>2.20</t>
  </si>
  <si>
    <t>ul. Koszykowa 79 p 013</t>
  </si>
  <si>
    <t>2.21</t>
  </si>
  <si>
    <t>ul. Waryńskiego 1 p 175</t>
  </si>
  <si>
    <t>2.22</t>
  </si>
  <si>
    <t>ul. Nowowiejska 20</t>
  </si>
  <si>
    <t>3.1</t>
  </si>
  <si>
    <t>3.2</t>
  </si>
  <si>
    <t>DS. Riviera, ul. Waryńskiego 12</t>
  </si>
  <si>
    <t>3.3</t>
  </si>
  <si>
    <t>DS. Babilon, ul. Kopińska 12/16 p. 129</t>
  </si>
  <si>
    <t>3.4</t>
  </si>
  <si>
    <t>DS. Bratniak &amp; Muszelka, ul. Grójecka 39</t>
  </si>
  <si>
    <t>3.5</t>
  </si>
  <si>
    <t>DS. Pineska&amp;Tulipan, ul. Uniwersytecka 5</t>
  </si>
  <si>
    <t>3.6</t>
  </si>
  <si>
    <t>DS. Ustronie, ul. Księcia Janusza 39 pok. 2</t>
  </si>
  <si>
    <t>3.7</t>
  </si>
  <si>
    <t>DS. Żaczek, ul. Wołoska 141 A</t>
  </si>
  <si>
    <t>3.8</t>
  </si>
  <si>
    <t>DS. Tatrzańska, ul. Tatrzańska 7A</t>
  </si>
  <si>
    <t>Załącznik nr 2 do SWZ Wykaz ilościowy wg cyklu dostaw i adresów</t>
  </si>
  <si>
    <t>mgr Tadeusz Węgrzynowski</t>
  </si>
  <si>
    <t>tadeusz.wegrzynowski@pw.edu.pl</t>
  </si>
  <si>
    <t>DS. Mikrus, ul. Waryńskiego 10</t>
  </si>
  <si>
    <t>(22) 234-88-88      
723-027-648</t>
  </si>
  <si>
    <t>(22) 234-34-03,     
(22) 234-34-04,                
(22) 841-33-22</t>
  </si>
  <si>
    <t>justyna.andrzejkiewicz@pw.edu.pl</t>
  </si>
  <si>
    <t>(22) 234-56-11,       
693 695 33</t>
  </si>
  <si>
    <t>(22) 234-62-92,       
575-400-774</t>
  </si>
  <si>
    <t>(22) 234-70-21,         
693 220 123</t>
  </si>
  <si>
    <t>(22) 234-72-55,       
690 360 128</t>
  </si>
  <si>
    <t>(22) 234-50-39,      
606 907 617</t>
  </si>
  <si>
    <t>(22) 234-55-07,     
(22) 234-55-57,     
(22) 621-91-07</t>
  </si>
  <si>
    <t>(22) 234-77-00,     
691 460 409</t>
  </si>
  <si>
    <t>(22) 234-55-14,      
(22) 234-55-15</t>
  </si>
  <si>
    <t>(22) 234-64-33,       
(22) 234-64-17</t>
  </si>
  <si>
    <t>(22) 234-63-46,             
(22) 234-51-39</t>
  </si>
  <si>
    <t>(22) 234-66-60,        
601-578-436</t>
  </si>
  <si>
    <t>(22) 234-66-95,    
(22) 234-62-30</t>
  </si>
  <si>
    <t>(22) 234-62-41,       
(22) 234-62-24</t>
  </si>
  <si>
    <t>(22) 625-75-40,        
667-965-805</t>
  </si>
  <si>
    <t>Część 2 Jednostki Wydziałowe Politechniki Warszawskiej.</t>
  </si>
  <si>
    <t>imię i nazwisko</t>
  </si>
  <si>
    <t>Razem (całość dla Administracji Centralnej)</t>
  </si>
  <si>
    <t>Razem (całość dla Jednostek Wydziałowych)</t>
  </si>
  <si>
    <t>Razem (całość dla Domów Studenckich)</t>
  </si>
  <si>
    <r>
      <rPr>
        <b/>
        <sz val="11"/>
        <color theme="1"/>
        <rFont val="Calibri Light"/>
        <family val="2"/>
        <charset val="238"/>
        <scheme val="major"/>
      </rPr>
      <t>Woda mineralna gazowana</t>
    </r>
    <r>
      <rPr>
        <sz val="11"/>
        <color theme="1"/>
        <rFont val="Calibri Light"/>
        <family val="2"/>
        <charset val="238"/>
        <scheme val="major"/>
      </rPr>
      <t xml:space="preserve">, wysokonasycona CO2, średniozmineralizowana (ogólna zawartość składników mineralnych: 500-1000mg/l), niskosodowa - zawartość sodu nie większa niż 11mg/l. Na etykiecie powinna znajdować się informacja o rodzaju wody, ilości i sumie składników mineralnych, nazwa producenta i nazwa ujęcia, z którego pochodzi woda. </t>
    </r>
  </si>
  <si>
    <r>
      <rPr>
        <b/>
        <sz val="11"/>
        <color theme="1"/>
        <rFont val="Calibri Light"/>
        <family val="2"/>
        <charset val="238"/>
        <scheme val="major"/>
      </rPr>
      <t>Woda mineralna niegazowana</t>
    </r>
    <r>
      <rPr>
        <sz val="11"/>
        <color theme="1"/>
        <rFont val="Calibri Light"/>
        <family val="2"/>
        <charset val="238"/>
        <scheme val="major"/>
      </rPr>
      <t xml:space="preserve">, nienasycona CO2, średniozmineralizowana (ogólna zawartość składników mineralnych: 500-1000mg/l), niskosodowa - zawartość sodu nie większa niż 11mg/l. Na etykiecie powinna znajdować się informacja o rodzaju wody, ilości i sumie składników mineralnych, nazwa producenta i nazwa ujęcia, z którego pochodzi woda. </t>
    </r>
  </si>
  <si>
    <r>
      <rPr>
        <b/>
        <sz val="11"/>
        <color theme="1"/>
        <rFont val="Calibri Light"/>
        <family val="2"/>
        <charset val="238"/>
        <scheme val="major"/>
      </rPr>
      <t>Woda mineralna gazowana</t>
    </r>
    <r>
      <rPr>
        <sz val="11"/>
        <color theme="1"/>
        <rFont val="Calibri Light"/>
        <family val="2"/>
        <charset val="238"/>
        <scheme val="major"/>
      </rPr>
      <t xml:space="preserve">, wysokonasycona CO2, średniozmineralizowana (ogólna zawartość składników mineralnych: 500-1000mg/l), niskosodowa - (zawartość sodu nie większa niż 11mg/l). Na etykiecie powinna znajdować się informacja o rodzaju wody, ilości i sumie składników mineralnych, nazwa producenta i nazwa ujęcia, z którego pochodzi woda. </t>
    </r>
  </si>
  <si>
    <r>
      <t xml:space="preserve">Formularz podpisany elektronicznie
(kwalifikowany podpis elektroniczny
lub podpis zaufany lub podpis osobisty
Wykonawcy lub upoważnionego
przedstawiciela Wykonawcy,
</t>
    </r>
    <r>
      <rPr>
        <b/>
        <u/>
        <sz val="11"/>
        <color rgb="FFFF0000"/>
        <rFont val="Calibri Light"/>
        <family val="2"/>
        <charset val="238"/>
        <scheme val="major"/>
      </rPr>
      <t>należy podpisać pod rygorem nieważnośc</t>
    </r>
    <r>
      <rPr>
        <u/>
        <sz val="11"/>
        <color rgb="FFFF0000"/>
        <rFont val="Calibri Light"/>
        <family val="2"/>
        <charset val="238"/>
        <scheme val="major"/>
      </rPr>
      <t>i</t>
    </r>
    <r>
      <rPr>
        <sz val="11"/>
        <color theme="1"/>
        <rFont val="Calibri Light"/>
        <family val="2"/>
        <charset val="238"/>
        <scheme val="major"/>
      </rPr>
      <t>)</t>
    </r>
  </si>
  <si>
    <r>
      <t xml:space="preserve">Produkt oferowany przez Wykonawcę - </t>
    </r>
    <r>
      <rPr>
        <b/>
        <u/>
        <sz val="11"/>
        <color indexed="8"/>
        <rFont val="Calibri Light"/>
        <family val="2"/>
        <charset val="238"/>
        <scheme val="major"/>
      </rPr>
      <t>należy wypełnić</t>
    </r>
    <r>
      <rPr>
        <b/>
        <sz val="11"/>
        <color indexed="8"/>
        <rFont val="Calibri Light"/>
        <family val="2"/>
        <charset val="238"/>
        <scheme val="major"/>
      </rPr>
      <t xml:space="preserve"> </t>
    </r>
  </si>
  <si>
    <t xml:space="preserve">Nazwa handlowa:................................................          
Producent: …………………….….….................                                                     
Ujęcie: …………..................................................                
Ogólna zawartość składników mineralnych: .............        
Zawartość sodu:..................................................   </t>
  </si>
  <si>
    <r>
      <t xml:space="preserve">Formularz podpisany elektronicznie
(kwalifikowany podpis elektroniczny
lub podpis zaufany lub podpis osobisty
Wykonawcy lub upoważnionego
przedstawiciela Wykonawcy,
</t>
    </r>
    <r>
      <rPr>
        <b/>
        <u/>
        <sz val="11"/>
        <color rgb="FFFF0000"/>
        <rFont val="Calibri Light"/>
        <family val="2"/>
        <charset val="238"/>
        <scheme val="major"/>
      </rPr>
      <t>należy podpisać pod rygorem nieważności</t>
    </r>
    <r>
      <rPr>
        <sz val="11"/>
        <color theme="1"/>
        <rFont val="Calibri Light"/>
        <family val="2"/>
        <charset val="238"/>
        <scheme val="major"/>
      </rPr>
      <t>)</t>
    </r>
  </si>
  <si>
    <t>Budynek Biurowy, ul. Noakowskiego 18/20 p. 204</t>
  </si>
  <si>
    <t xml:space="preserve">Wydział Mechatroniki,Instytut Mikromechaniki I Fotoniki </t>
  </si>
  <si>
    <t>Wydział Mechatroniki Instytut Meteorologii i Inżynierii Biomedycznej</t>
  </si>
  <si>
    <t>Wydział Elektroniki i Technik Informacyjnych, Instytut Automatyki Informatyki Stosowanej</t>
  </si>
  <si>
    <t>Budynek Biurowy, ul. Noakowskiego 18/20 pok. 204, 00-668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</si>
</sst>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u/>
      <sz val="11"/>
      <color rgb="FFFF0000"/>
      <name val="Calibri Light"/>
      <family val="2"/>
      <charset val="238"/>
      <scheme val="major"/>
    </font>
    <font>
      <u/>
      <sz val="11"/>
      <color rgb="FFFF0000"/>
      <name val="Calibri Light"/>
      <family val="2"/>
      <charset val="238"/>
      <scheme val="major"/>
    </font>
    <font>
      <b/>
      <u/>
      <sz val="11"/>
      <color indexed="8"/>
      <name val="Calibri Light"/>
      <family val="2"/>
      <charset val="238"/>
      <scheme val="major"/>
    </font>
    <font>
      <b/>
      <sz val="11"/>
      <color indexed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3" fontId="0" fillId="0" borderId="8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9" fillId="3" borderId="8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49" fontId="0" fillId="5" borderId="8" xfId="0" applyNumberForma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6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8" fillId="5" borderId="8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center" wrapText="1"/>
    </xf>
    <xf numFmtId="0" fontId="0" fillId="5" borderId="0" xfId="0" applyFill="1"/>
    <xf numFmtId="0" fontId="18" fillId="5" borderId="8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top"/>
    </xf>
    <xf numFmtId="0" fontId="18" fillId="5" borderId="0" xfId="0" applyFont="1" applyFill="1" applyAlignment="1">
      <alignment horizontal="left"/>
    </xf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left" vertical="center"/>
    </xf>
    <xf numFmtId="3" fontId="18" fillId="5" borderId="8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49" fontId="18" fillId="5" borderId="8" xfId="0" applyNumberFormat="1" applyFont="1" applyFill="1" applyBorder="1" applyAlignment="1">
      <alignment vertical="center"/>
    </xf>
    <xf numFmtId="49" fontId="18" fillId="5" borderId="8" xfId="0" applyNumberFormat="1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left"/>
    </xf>
    <xf numFmtId="0" fontId="21" fillId="5" borderId="8" xfId="3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18" fillId="5" borderId="8" xfId="0" applyFont="1" applyFill="1" applyBorder="1"/>
    <xf numFmtId="0" fontId="20" fillId="5" borderId="8" xfId="0" applyFont="1" applyFill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1" fillId="5" borderId="8" xfId="3" applyFont="1" applyFill="1" applyBorder="1" applyAlignment="1">
      <alignment horizontal="left" vertical="center" wrapText="1"/>
    </xf>
    <xf numFmtId="3" fontId="18" fillId="5" borderId="8" xfId="0" applyNumberFormat="1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1" fillId="5" borderId="0" xfId="0" applyFont="1" applyFill="1" applyAlignment="1">
      <alignment horizontal="left" vertical="top"/>
    </xf>
    <xf numFmtId="0" fontId="18" fillId="5" borderId="8" xfId="0" applyFont="1" applyFill="1" applyBorder="1" applyAlignment="1">
      <alignment vertical="top"/>
    </xf>
    <xf numFmtId="0" fontId="2" fillId="7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9" fillId="9" borderId="0" xfId="0" applyFont="1" applyFill="1"/>
    <xf numFmtId="0" fontId="30" fillId="9" borderId="4" xfId="1" applyFont="1" applyFill="1" applyBorder="1" applyAlignment="1">
      <alignment horizontal="center" vertical="center"/>
    </xf>
    <xf numFmtId="0" fontId="30" fillId="9" borderId="7" xfId="1" applyFont="1" applyFill="1" applyBorder="1" applyAlignment="1">
      <alignment horizontal="center" vertical="center" wrapText="1"/>
    </xf>
    <xf numFmtId="0" fontId="30" fillId="9" borderId="5" xfId="1" applyFont="1" applyFill="1" applyBorder="1" applyAlignment="1">
      <alignment horizontal="center" vertical="center" wrapText="1"/>
    </xf>
    <xf numFmtId="2" fontId="30" fillId="9" borderId="5" xfId="1" applyNumberFormat="1" applyFont="1" applyFill="1" applyBorder="1" applyAlignment="1">
      <alignment horizontal="center" vertical="center" wrapText="1"/>
    </xf>
    <xf numFmtId="2" fontId="30" fillId="9" borderId="6" xfId="1" applyNumberFormat="1" applyFont="1" applyFill="1" applyBorder="1" applyAlignment="1">
      <alignment horizontal="center" vertical="center" wrapText="1"/>
    </xf>
    <xf numFmtId="0" fontId="30" fillId="9" borderId="8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/>
    </xf>
    <xf numFmtId="2" fontId="35" fillId="9" borderId="8" xfId="1" applyNumberFormat="1" applyFont="1" applyFill="1" applyBorder="1" applyAlignment="1">
      <alignment horizontal="left" vertical="center" wrapText="1"/>
    </xf>
    <xf numFmtId="164" fontId="29" fillId="9" borderId="8" xfId="0" applyNumberFormat="1" applyFont="1" applyFill="1" applyBorder="1" applyAlignment="1">
      <alignment horizontal="center" vertical="center"/>
    </xf>
    <xf numFmtId="9" fontId="30" fillId="9" borderId="8" xfId="2" applyFont="1" applyFill="1" applyBorder="1" applyAlignment="1">
      <alignment horizontal="center" vertical="center"/>
    </xf>
    <xf numFmtId="164" fontId="30" fillId="9" borderId="8" xfId="0" applyNumberFormat="1" applyFont="1" applyFill="1" applyBorder="1" applyAlignment="1">
      <alignment horizontal="center" vertical="center"/>
    </xf>
    <xf numFmtId="0" fontId="29" fillId="10" borderId="0" xfId="0" applyFont="1" applyFill="1"/>
    <xf numFmtId="0" fontId="30" fillId="10" borderId="4" xfId="1" applyFont="1" applyFill="1" applyBorder="1" applyAlignment="1">
      <alignment horizontal="center" vertical="center"/>
    </xf>
    <xf numFmtId="0" fontId="30" fillId="10" borderId="7" xfId="1" applyFont="1" applyFill="1" applyBorder="1" applyAlignment="1">
      <alignment horizontal="center" vertical="center" wrapText="1"/>
    </xf>
    <xf numFmtId="0" fontId="30" fillId="10" borderId="5" xfId="1" applyFont="1" applyFill="1" applyBorder="1" applyAlignment="1">
      <alignment horizontal="center" vertical="center" wrapText="1"/>
    </xf>
    <xf numFmtId="2" fontId="30" fillId="10" borderId="5" xfId="1" applyNumberFormat="1" applyFont="1" applyFill="1" applyBorder="1" applyAlignment="1">
      <alignment horizontal="center" vertical="center" wrapText="1"/>
    </xf>
    <xf numFmtId="2" fontId="30" fillId="10" borderId="6" xfId="1" applyNumberFormat="1" applyFont="1" applyFill="1" applyBorder="1" applyAlignment="1">
      <alignment horizontal="center" vertical="center" wrapText="1"/>
    </xf>
    <xf numFmtId="0" fontId="30" fillId="10" borderId="8" xfId="0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left" vertical="center" wrapText="1"/>
    </xf>
    <xf numFmtId="0" fontId="29" fillId="10" borderId="8" xfId="0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 wrapText="1"/>
    </xf>
    <xf numFmtId="0" fontId="30" fillId="10" borderId="9" xfId="0" applyFont="1" applyFill="1" applyBorder="1" applyAlignment="1">
      <alignment horizontal="center" vertical="center"/>
    </xf>
    <xf numFmtId="2" fontId="35" fillId="10" borderId="8" xfId="1" applyNumberFormat="1" applyFont="1" applyFill="1" applyBorder="1" applyAlignment="1">
      <alignment horizontal="left" vertical="center" wrapText="1"/>
    </xf>
    <xf numFmtId="164" fontId="29" fillId="10" borderId="8" xfId="0" applyNumberFormat="1" applyFont="1" applyFill="1" applyBorder="1" applyAlignment="1">
      <alignment horizontal="center" vertical="center"/>
    </xf>
    <xf numFmtId="9" fontId="30" fillId="10" borderId="8" xfId="2" applyFont="1" applyFill="1" applyBorder="1" applyAlignment="1">
      <alignment horizontal="center" vertical="center"/>
    </xf>
    <xf numFmtId="164" fontId="30" fillId="10" borderId="8" xfId="0" applyNumberFormat="1" applyFont="1" applyFill="1" applyBorder="1" applyAlignment="1">
      <alignment horizontal="center" vertical="center"/>
    </xf>
    <xf numFmtId="0" fontId="29" fillId="11" borderId="0" xfId="0" applyFont="1" applyFill="1"/>
    <xf numFmtId="0" fontId="30" fillId="11" borderId="4" xfId="1" applyFont="1" applyFill="1" applyBorder="1" applyAlignment="1">
      <alignment horizontal="center" vertical="center"/>
    </xf>
    <xf numFmtId="0" fontId="30" fillId="11" borderId="7" xfId="1" applyFont="1" applyFill="1" applyBorder="1" applyAlignment="1">
      <alignment horizontal="center" vertical="center" wrapText="1"/>
    </xf>
    <xf numFmtId="0" fontId="30" fillId="11" borderId="5" xfId="1" applyFont="1" applyFill="1" applyBorder="1" applyAlignment="1">
      <alignment horizontal="center" vertical="center" wrapText="1"/>
    </xf>
    <xf numFmtId="2" fontId="30" fillId="11" borderId="5" xfId="1" applyNumberFormat="1" applyFont="1" applyFill="1" applyBorder="1" applyAlignment="1">
      <alignment horizontal="center" vertical="center" wrapText="1"/>
    </xf>
    <xf numFmtId="2" fontId="30" fillId="11" borderId="6" xfId="1" applyNumberFormat="1" applyFont="1" applyFill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center" vertical="center"/>
    </xf>
    <xf numFmtId="0" fontId="29" fillId="11" borderId="8" xfId="0" applyFont="1" applyFill="1" applyBorder="1" applyAlignment="1">
      <alignment horizontal="left" vertical="center" wrapText="1"/>
    </xf>
    <xf numFmtId="0" fontId="29" fillId="11" borderId="8" xfId="0" applyFont="1" applyFill="1" applyBorder="1" applyAlignment="1">
      <alignment horizontal="center" vertical="center"/>
    </xf>
    <xf numFmtId="0" fontId="29" fillId="11" borderId="8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/>
    </xf>
    <xf numFmtId="2" fontId="35" fillId="11" borderId="8" xfId="1" applyNumberFormat="1" applyFont="1" applyFill="1" applyBorder="1" applyAlignment="1">
      <alignment horizontal="left" vertical="center" wrapText="1"/>
    </xf>
    <xf numFmtId="164" fontId="29" fillId="11" borderId="8" xfId="0" applyNumberFormat="1" applyFont="1" applyFill="1" applyBorder="1" applyAlignment="1">
      <alignment horizontal="center" vertical="center"/>
    </xf>
    <xf numFmtId="9" fontId="30" fillId="11" borderId="8" xfId="2" applyFont="1" applyFill="1" applyBorder="1" applyAlignment="1">
      <alignment horizontal="center" vertical="center"/>
    </xf>
    <xf numFmtId="164" fontId="30" fillId="11" borderId="8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9" fillId="9" borderId="0" xfId="0" applyFont="1" applyFill="1" applyAlignment="1">
      <alignment horizontal="center" vertical="center" wrapText="1"/>
    </xf>
    <xf numFmtId="0" fontId="30" fillId="9" borderId="1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  <xf numFmtId="0" fontId="30" fillId="9" borderId="3" xfId="0" applyFont="1" applyFill="1" applyBorder="1" applyAlignment="1">
      <alignment horizontal="center"/>
    </xf>
    <xf numFmtId="0" fontId="30" fillId="9" borderId="0" xfId="0" applyFont="1" applyFill="1" applyAlignment="1">
      <alignment horizontal="center"/>
    </xf>
    <xf numFmtId="0" fontId="30" fillId="10" borderId="1" xfId="0" applyFont="1" applyFill="1" applyBorder="1" applyAlignment="1">
      <alignment horizontal="center"/>
    </xf>
    <xf numFmtId="0" fontId="30" fillId="10" borderId="2" xfId="0" applyFont="1" applyFill="1" applyBorder="1" applyAlignment="1">
      <alignment horizontal="center"/>
    </xf>
    <xf numFmtId="0" fontId="30" fillId="10" borderId="3" xfId="0" applyFont="1" applyFill="1" applyBorder="1" applyAlignment="1">
      <alignment horizontal="center"/>
    </xf>
    <xf numFmtId="0" fontId="30" fillId="10" borderId="0" xfId="0" applyFont="1" applyFill="1" applyAlignment="1">
      <alignment horizontal="center"/>
    </xf>
    <xf numFmtId="0" fontId="29" fillId="10" borderId="0" xfId="0" applyFont="1" applyFill="1" applyAlignment="1">
      <alignment horizontal="center" vertical="center" wrapText="1"/>
    </xf>
    <xf numFmtId="0" fontId="30" fillId="11" borderId="0" xfId="0" applyFont="1" applyFill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30" fillId="11" borderId="3" xfId="0" applyFont="1" applyFill="1" applyBorder="1" applyAlignment="1">
      <alignment horizontal="center"/>
    </xf>
    <xf numFmtId="0" fontId="29" fillId="11" borderId="0" xfId="0" applyFont="1" applyFill="1" applyAlignment="1">
      <alignment horizontal="center" wrapText="1"/>
    </xf>
    <xf numFmtId="0" fontId="7" fillId="2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top" wrapText="1"/>
    </xf>
    <xf numFmtId="0" fontId="26" fillId="6" borderId="0" xfId="0" applyFont="1" applyFill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 wrapText="1"/>
    </xf>
    <xf numFmtId="0" fontId="25" fillId="8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49" fontId="16" fillId="5" borderId="13" xfId="0" applyNumberFormat="1" applyFont="1" applyFill="1" applyBorder="1" applyAlignment="1">
      <alignment horizontal="right" vertical="center"/>
    </xf>
    <xf numFmtId="49" fontId="16" fillId="5" borderId="14" xfId="0" applyNumberFormat="1" applyFont="1" applyFill="1" applyBorder="1" applyAlignment="1">
      <alignment horizontal="right" vertical="center"/>
    </xf>
    <xf numFmtId="49" fontId="16" fillId="5" borderId="9" xfId="0" applyNumberFormat="1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left" vertical="top"/>
    </xf>
    <xf numFmtId="0" fontId="18" fillId="5" borderId="5" xfId="0" applyFont="1" applyFill="1" applyBorder="1" applyAlignment="1">
      <alignment horizontal="left" vertical="top"/>
    </xf>
    <xf numFmtId="0" fontId="0" fillId="5" borderId="1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28" fillId="4" borderId="15" xfId="0" applyFont="1" applyFill="1" applyBorder="1" applyAlignment="1">
      <alignment horizontal="center" vertical="center"/>
    </xf>
    <xf numFmtId="49" fontId="27" fillId="5" borderId="13" xfId="0" applyNumberFormat="1" applyFont="1" applyFill="1" applyBorder="1" applyAlignment="1">
      <alignment horizontal="right" vertical="center"/>
    </xf>
    <xf numFmtId="49" fontId="27" fillId="5" borderId="14" xfId="0" applyNumberFormat="1" applyFont="1" applyFill="1" applyBorder="1" applyAlignment="1">
      <alignment horizontal="right" vertical="center"/>
    </xf>
    <xf numFmtId="49" fontId="27" fillId="5" borderId="9" xfId="0" applyNumberFormat="1" applyFont="1" applyFill="1" applyBorder="1" applyAlignment="1">
      <alignment horizontal="right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6" fillId="5" borderId="0" xfId="0" applyNumberFormat="1" applyFont="1" applyFill="1" applyAlignment="1">
      <alignment horizontal="right" vertical="center"/>
    </xf>
    <xf numFmtId="49" fontId="16" fillId="5" borderId="10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18" fillId="5" borderId="13" xfId="0" applyFont="1" applyFill="1" applyBorder="1" applyAlignment="1">
      <alignment horizontal="left" vertical="center"/>
    </xf>
  </cellXfs>
  <cellStyles count="4">
    <cellStyle name="Hiperłącze" xfId="3" builtinId="8"/>
    <cellStyle name="Normalny" xfId="0" builtinId="0"/>
    <cellStyle name="Normalny 2" xfId="1" xr:uid="{3A7B7D00-5D2D-4FDA-B5FC-698852297D23}"/>
    <cellStyle name="Procentowy" xfId="2" builtinId="5"/>
  </cellStyles>
  <dxfs count="0"/>
  <tableStyles count="0" defaultTableStyle="TableStyleMedium2" defaultPivotStyle="PivotStyleLight16"/>
  <colors>
    <mruColors>
      <color rgb="FFFF9999"/>
      <color rgb="FFFFCCFF"/>
      <color rgb="FFCCFF99"/>
      <color rgb="FFFFCC99"/>
      <color rgb="FFCCFFFF"/>
      <color rgb="FFCCCCFF"/>
      <color rgb="FFCCFF66"/>
      <color rgb="FFFFCCCC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ustyna.turowska@pw.edu.p" TargetMode="External"/><Relationship Id="rId2" Type="http://schemas.openxmlformats.org/officeDocument/2006/relationships/hyperlink" Target="mailto:karolina.ruszkowska@pw.edu.pl" TargetMode="External"/><Relationship Id="rId1" Type="http://schemas.openxmlformats.org/officeDocument/2006/relationships/hyperlink" Target="mailto:bozena.gronek@pw.edu.pl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bozena.gronek@pw.edu.pl" TargetMode="External"/><Relationship Id="rId2" Type="http://schemas.openxmlformats.org/officeDocument/2006/relationships/hyperlink" Target="mailto:Dariusz.Hejduk@pw.edu.pl" TargetMode="External"/><Relationship Id="rId1" Type="http://schemas.openxmlformats.org/officeDocument/2006/relationships/hyperlink" Target="mailto:karolina.ruszkowska@pw.edu.pl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justyna.turowska@pw.edu.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27542-FA52-4F51-83BC-8C414B207CA7}">
  <sheetPr>
    <pageSetUpPr fitToPage="1"/>
  </sheetPr>
  <dimension ref="A2:J17"/>
  <sheetViews>
    <sheetView topLeftCell="A7" workbookViewId="0">
      <selection activeCell="J1" sqref="A1:J18"/>
    </sheetView>
  </sheetViews>
  <sheetFormatPr defaultRowHeight="15" x14ac:dyDescent="0.25"/>
  <cols>
    <col min="1" max="1" width="9.140625" style="88"/>
    <col min="2" max="2" width="58" style="88" customWidth="1"/>
    <col min="3" max="5" width="9.140625" style="88"/>
    <col min="6" max="6" width="35.5703125" style="88" customWidth="1"/>
    <col min="7" max="7" width="11.28515625" style="88" customWidth="1"/>
    <col min="8" max="8" width="11.85546875" style="88" bestFit="1" customWidth="1"/>
    <col min="9" max="9" width="9.42578125" style="88" bestFit="1" customWidth="1"/>
    <col min="10" max="10" width="11.85546875" style="88" bestFit="1" customWidth="1"/>
    <col min="11" max="16384" width="9.140625" style="88"/>
  </cols>
  <sheetData>
    <row r="2" spans="1:10" ht="21" customHeight="1" x14ac:dyDescent="0.25">
      <c r="A2" s="143" t="s">
        <v>18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.75" thickBot="1" x14ac:dyDescent="0.3"/>
    <row r="4" spans="1:10" ht="15.75" thickBot="1" x14ac:dyDescent="0.3">
      <c r="A4" s="140" t="s">
        <v>0</v>
      </c>
      <c r="B4" s="141"/>
      <c r="C4" s="141"/>
      <c r="D4" s="141"/>
      <c r="E4" s="141"/>
      <c r="F4" s="142"/>
      <c r="G4" s="140" t="s">
        <v>1</v>
      </c>
      <c r="H4" s="141"/>
      <c r="I4" s="141"/>
      <c r="J4" s="142"/>
    </row>
    <row r="5" spans="1:10" ht="60" x14ac:dyDescent="0.25">
      <c r="A5" s="89" t="s">
        <v>2</v>
      </c>
      <c r="B5" s="90" t="s">
        <v>3</v>
      </c>
      <c r="C5" s="91" t="s">
        <v>4</v>
      </c>
      <c r="D5" s="91" t="s">
        <v>5</v>
      </c>
      <c r="E5" s="91" t="s">
        <v>6</v>
      </c>
      <c r="F5" s="92" t="s">
        <v>689</v>
      </c>
      <c r="G5" s="92" t="s">
        <v>7</v>
      </c>
      <c r="H5" s="92" t="s">
        <v>8</v>
      </c>
      <c r="I5" s="92" t="s">
        <v>9</v>
      </c>
      <c r="J5" s="93" t="s">
        <v>10</v>
      </c>
    </row>
    <row r="6" spans="1:10" ht="110.25" customHeight="1" x14ac:dyDescent="0.25">
      <c r="A6" s="94" t="s">
        <v>11</v>
      </c>
      <c r="B6" s="95" t="s">
        <v>685</v>
      </c>
      <c r="C6" s="96" t="s">
        <v>12</v>
      </c>
      <c r="D6" s="97" t="s">
        <v>21</v>
      </c>
      <c r="E6" s="98">
        <v>3615</v>
      </c>
      <c r="F6" s="99" t="s">
        <v>690</v>
      </c>
      <c r="G6" s="100">
        <v>0</v>
      </c>
      <c r="H6" s="100">
        <f>E6*G6</f>
        <v>0</v>
      </c>
      <c r="I6" s="101">
        <v>0.23</v>
      </c>
      <c r="J6" s="100">
        <f>H6*1.23</f>
        <v>0</v>
      </c>
    </row>
    <row r="7" spans="1:10" ht="110.25" customHeight="1" x14ac:dyDescent="0.25">
      <c r="A7" s="94" t="s">
        <v>13</v>
      </c>
      <c r="B7" s="95" t="s">
        <v>686</v>
      </c>
      <c r="C7" s="96" t="s">
        <v>12</v>
      </c>
      <c r="D7" s="97" t="s">
        <v>21</v>
      </c>
      <c r="E7" s="94">
        <v>3630</v>
      </c>
      <c r="F7" s="99" t="s">
        <v>690</v>
      </c>
      <c r="G7" s="100">
        <v>0</v>
      </c>
      <c r="H7" s="100">
        <f t="shared" ref="H7:H9" si="0">E7*G7</f>
        <v>0</v>
      </c>
      <c r="I7" s="101">
        <v>0.23</v>
      </c>
      <c r="J7" s="100">
        <f t="shared" ref="J7:J9" si="1">H7*1.23</f>
        <v>0</v>
      </c>
    </row>
    <row r="8" spans="1:10" ht="111.75" customHeight="1" x14ac:dyDescent="0.25">
      <c r="A8" s="94" t="s">
        <v>14</v>
      </c>
      <c r="B8" s="95" t="s">
        <v>687</v>
      </c>
      <c r="C8" s="96" t="s">
        <v>15</v>
      </c>
      <c r="D8" s="97" t="s">
        <v>22</v>
      </c>
      <c r="E8" s="94">
        <v>313</v>
      </c>
      <c r="F8" s="99" t="s">
        <v>690</v>
      </c>
      <c r="G8" s="100">
        <v>0</v>
      </c>
      <c r="H8" s="100">
        <f t="shared" si="0"/>
        <v>0</v>
      </c>
      <c r="I8" s="101">
        <v>0.23</v>
      </c>
      <c r="J8" s="100">
        <f t="shared" si="1"/>
        <v>0</v>
      </c>
    </row>
    <row r="9" spans="1:10" ht="103.5" customHeight="1" x14ac:dyDescent="0.25">
      <c r="A9" s="94" t="s">
        <v>16</v>
      </c>
      <c r="B9" s="95" t="s">
        <v>686</v>
      </c>
      <c r="C9" s="96" t="s">
        <v>15</v>
      </c>
      <c r="D9" s="97" t="s">
        <v>22</v>
      </c>
      <c r="E9" s="94">
        <v>423</v>
      </c>
      <c r="F9" s="99" t="s">
        <v>690</v>
      </c>
      <c r="G9" s="100">
        <v>0</v>
      </c>
      <c r="H9" s="100">
        <f t="shared" si="0"/>
        <v>0</v>
      </c>
      <c r="I9" s="101">
        <v>0.23</v>
      </c>
      <c r="J9" s="100">
        <f t="shared" si="1"/>
        <v>0</v>
      </c>
    </row>
    <row r="10" spans="1:10" x14ac:dyDescent="0.25">
      <c r="G10" s="102" t="s">
        <v>17</v>
      </c>
      <c r="H10" s="102">
        <f>SUM(H6:H9)</f>
        <v>0</v>
      </c>
      <c r="I10" s="101">
        <v>0.23</v>
      </c>
      <c r="J10" s="102">
        <f t="shared" ref="J10" si="2">SUM(J6:J9)</f>
        <v>0</v>
      </c>
    </row>
    <row r="13" spans="1:10" x14ac:dyDescent="0.25">
      <c r="B13" s="139" t="s">
        <v>688</v>
      </c>
      <c r="C13" s="139"/>
      <c r="D13" s="139"/>
      <c r="E13" s="139"/>
      <c r="F13" s="139"/>
    </row>
    <row r="14" spans="1:10" x14ac:dyDescent="0.25">
      <c r="B14" s="139"/>
      <c r="C14" s="139"/>
      <c r="D14" s="139"/>
      <c r="E14" s="139"/>
      <c r="F14" s="139"/>
    </row>
    <row r="15" spans="1:10" x14ac:dyDescent="0.25">
      <c r="B15" s="139"/>
      <c r="C15" s="139"/>
      <c r="D15" s="139"/>
      <c r="E15" s="139"/>
      <c r="F15" s="139"/>
    </row>
    <row r="16" spans="1:10" x14ac:dyDescent="0.25">
      <c r="B16" s="139"/>
      <c r="C16" s="139"/>
      <c r="D16" s="139"/>
      <c r="E16" s="139"/>
      <c r="F16" s="139"/>
    </row>
    <row r="17" spans="2:6" ht="37.5" customHeight="1" x14ac:dyDescent="0.25">
      <c r="B17" s="139"/>
      <c r="C17" s="139"/>
      <c r="D17" s="139"/>
      <c r="E17" s="139"/>
      <c r="F17" s="139"/>
    </row>
  </sheetData>
  <mergeCells count="4">
    <mergeCell ref="B13:F17"/>
    <mergeCell ref="A4:F4"/>
    <mergeCell ref="G4:J4"/>
    <mergeCell ref="A2:J2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A24CB-F202-46C4-B40F-E95C8C13AAC4}">
  <sheetPr>
    <pageSetUpPr fitToPage="1"/>
  </sheetPr>
  <dimension ref="A2:J18"/>
  <sheetViews>
    <sheetView topLeftCell="A7" workbookViewId="0">
      <selection activeCell="J1" sqref="A1:J19"/>
    </sheetView>
  </sheetViews>
  <sheetFormatPr defaultRowHeight="15" x14ac:dyDescent="0.25"/>
  <cols>
    <col min="1" max="1" width="9.140625" style="103"/>
    <col min="2" max="2" width="64.7109375" style="103" customWidth="1"/>
    <col min="3" max="5" width="9.140625" style="103"/>
    <col min="6" max="6" width="35.5703125" style="103" customWidth="1"/>
    <col min="7" max="7" width="11.28515625" style="103" customWidth="1"/>
    <col min="8" max="8" width="10.85546875" style="103" bestFit="1" customWidth="1"/>
    <col min="9" max="9" width="9.28515625" style="103" bestFit="1" customWidth="1"/>
    <col min="10" max="10" width="10.85546875" style="103" bestFit="1" customWidth="1"/>
    <col min="11" max="16384" width="9.140625" style="103"/>
  </cols>
  <sheetData>
    <row r="2" spans="1:10" x14ac:dyDescent="0.25">
      <c r="A2" s="147" t="s">
        <v>19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thickBot="1" x14ac:dyDescent="0.3"/>
    <row r="4" spans="1:10" ht="15.75" thickBot="1" x14ac:dyDescent="0.3">
      <c r="A4" s="144" t="s">
        <v>0</v>
      </c>
      <c r="B4" s="145"/>
      <c r="C4" s="145"/>
      <c r="D4" s="145"/>
      <c r="E4" s="145"/>
      <c r="F4" s="146"/>
      <c r="G4" s="144" t="s">
        <v>1</v>
      </c>
      <c r="H4" s="145"/>
      <c r="I4" s="145"/>
      <c r="J4" s="146"/>
    </row>
    <row r="5" spans="1:10" ht="60" x14ac:dyDescent="0.25">
      <c r="A5" s="104" t="s">
        <v>2</v>
      </c>
      <c r="B5" s="105" t="s">
        <v>3</v>
      </c>
      <c r="C5" s="106" t="s">
        <v>4</v>
      </c>
      <c r="D5" s="106" t="s">
        <v>5</v>
      </c>
      <c r="E5" s="106" t="s">
        <v>6</v>
      </c>
      <c r="F5" s="107" t="s">
        <v>689</v>
      </c>
      <c r="G5" s="107" t="s">
        <v>7</v>
      </c>
      <c r="H5" s="107" t="s">
        <v>8</v>
      </c>
      <c r="I5" s="107" t="s">
        <v>9</v>
      </c>
      <c r="J5" s="108" t="s">
        <v>10</v>
      </c>
    </row>
    <row r="6" spans="1:10" ht="90" customHeight="1" x14ac:dyDescent="0.25">
      <c r="A6" s="109" t="s">
        <v>11</v>
      </c>
      <c r="B6" s="110" t="s">
        <v>685</v>
      </c>
      <c r="C6" s="111" t="s">
        <v>12</v>
      </c>
      <c r="D6" s="112" t="s">
        <v>21</v>
      </c>
      <c r="E6" s="113">
        <v>884</v>
      </c>
      <c r="F6" s="114" t="s">
        <v>690</v>
      </c>
      <c r="G6" s="115">
        <v>0</v>
      </c>
      <c r="H6" s="115">
        <f>E6*G6</f>
        <v>0</v>
      </c>
      <c r="I6" s="116">
        <v>0.23</v>
      </c>
      <c r="J6" s="115">
        <f>H6*1.23</f>
        <v>0</v>
      </c>
    </row>
    <row r="7" spans="1:10" ht="90" customHeight="1" x14ac:dyDescent="0.25">
      <c r="A7" s="109" t="s">
        <v>13</v>
      </c>
      <c r="B7" s="110" t="s">
        <v>686</v>
      </c>
      <c r="C7" s="111" t="s">
        <v>12</v>
      </c>
      <c r="D7" s="112" t="s">
        <v>21</v>
      </c>
      <c r="E7" s="109">
        <v>1343</v>
      </c>
      <c r="F7" s="114" t="s">
        <v>690</v>
      </c>
      <c r="G7" s="115">
        <v>0</v>
      </c>
      <c r="H7" s="115">
        <f t="shared" ref="H7:H9" si="0">E7*G7</f>
        <v>0</v>
      </c>
      <c r="I7" s="116">
        <v>0.23</v>
      </c>
      <c r="J7" s="115">
        <f t="shared" ref="J7:J9" si="1">H7*1.23</f>
        <v>0</v>
      </c>
    </row>
    <row r="8" spans="1:10" ht="99.75" customHeight="1" x14ac:dyDescent="0.25">
      <c r="A8" s="109" t="s">
        <v>14</v>
      </c>
      <c r="B8" s="110" t="s">
        <v>687</v>
      </c>
      <c r="C8" s="111" t="s">
        <v>15</v>
      </c>
      <c r="D8" s="112" t="s">
        <v>22</v>
      </c>
      <c r="E8" s="109">
        <v>496</v>
      </c>
      <c r="F8" s="114" t="s">
        <v>690</v>
      </c>
      <c r="G8" s="115">
        <v>0</v>
      </c>
      <c r="H8" s="115">
        <f t="shared" si="0"/>
        <v>0</v>
      </c>
      <c r="I8" s="116">
        <v>0.23</v>
      </c>
      <c r="J8" s="115">
        <f t="shared" si="1"/>
        <v>0</v>
      </c>
    </row>
    <row r="9" spans="1:10" ht="94.5" customHeight="1" x14ac:dyDescent="0.25">
      <c r="A9" s="109" t="s">
        <v>16</v>
      </c>
      <c r="B9" s="110" t="s">
        <v>686</v>
      </c>
      <c r="C9" s="111" t="s">
        <v>15</v>
      </c>
      <c r="D9" s="112" t="s">
        <v>22</v>
      </c>
      <c r="E9" s="109">
        <v>606</v>
      </c>
      <c r="F9" s="114" t="s">
        <v>690</v>
      </c>
      <c r="G9" s="115">
        <v>0</v>
      </c>
      <c r="H9" s="115">
        <f t="shared" si="0"/>
        <v>0</v>
      </c>
      <c r="I9" s="116">
        <v>0.23</v>
      </c>
      <c r="J9" s="115">
        <f t="shared" si="1"/>
        <v>0</v>
      </c>
    </row>
    <row r="10" spans="1:10" x14ac:dyDescent="0.25">
      <c r="G10" s="117" t="s">
        <v>17</v>
      </c>
      <c r="H10" s="117">
        <f>SUM(H6:H9)</f>
        <v>0</v>
      </c>
      <c r="I10" s="116">
        <v>0.23</v>
      </c>
      <c r="J10" s="117">
        <f t="shared" ref="J10" si="2">SUM(J6:J9)</f>
        <v>0</v>
      </c>
    </row>
    <row r="14" spans="1:10" x14ac:dyDescent="0.25">
      <c r="B14" s="148" t="s">
        <v>691</v>
      </c>
      <c r="C14" s="148"/>
      <c r="D14" s="148"/>
      <c r="E14" s="148"/>
      <c r="F14" s="148"/>
    </row>
    <row r="15" spans="1:10" x14ac:dyDescent="0.25">
      <c r="B15" s="148"/>
      <c r="C15" s="148"/>
      <c r="D15" s="148"/>
      <c r="E15" s="148"/>
      <c r="F15" s="148"/>
    </row>
    <row r="16" spans="1:10" x14ac:dyDescent="0.25">
      <c r="B16" s="148"/>
      <c r="C16" s="148"/>
      <c r="D16" s="148"/>
      <c r="E16" s="148"/>
      <c r="F16" s="148"/>
    </row>
    <row r="17" spans="2:6" x14ac:dyDescent="0.25">
      <c r="B17" s="148"/>
      <c r="C17" s="148"/>
      <c r="D17" s="148"/>
      <c r="E17" s="148"/>
      <c r="F17" s="148"/>
    </row>
    <row r="18" spans="2:6" ht="35.25" customHeight="1" x14ac:dyDescent="0.25">
      <c r="B18" s="148"/>
      <c r="C18" s="148"/>
      <c r="D18" s="148"/>
      <c r="E18" s="148"/>
      <c r="F18" s="148"/>
    </row>
  </sheetData>
  <mergeCells count="4">
    <mergeCell ref="A4:F4"/>
    <mergeCell ref="G4:J4"/>
    <mergeCell ref="A2:J2"/>
    <mergeCell ref="B14:F18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F9B9D-01AB-481F-948A-89ADBE5748A2}">
  <sheetPr>
    <pageSetUpPr fitToPage="1"/>
  </sheetPr>
  <dimension ref="A2:J18"/>
  <sheetViews>
    <sheetView topLeftCell="A8" workbookViewId="0">
      <selection activeCell="J1" sqref="A1:J20"/>
    </sheetView>
  </sheetViews>
  <sheetFormatPr defaultRowHeight="15" x14ac:dyDescent="0.25"/>
  <cols>
    <col min="1" max="1" width="9.140625" style="118"/>
    <col min="2" max="2" width="55.140625" style="118" customWidth="1"/>
    <col min="3" max="5" width="9.140625" style="118"/>
    <col min="6" max="6" width="35.5703125" style="118" customWidth="1"/>
    <col min="7" max="7" width="11.28515625" style="118" customWidth="1"/>
    <col min="8" max="8" width="10.85546875" style="118" bestFit="1" customWidth="1"/>
    <col min="9" max="9" width="9.28515625" style="118" bestFit="1" customWidth="1"/>
    <col min="10" max="10" width="10.85546875" style="118" bestFit="1" customWidth="1"/>
    <col min="11" max="16384" width="9.140625" style="118"/>
  </cols>
  <sheetData>
    <row r="2" spans="1:10" x14ac:dyDescent="0.25">
      <c r="A2" s="149" t="s">
        <v>20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 thickBot="1" x14ac:dyDescent="0.3"/>
    <row r="4" spans="1:10" ht="15.75" thickBot="1" x14ac:dyDescent="0.3">
      <c r="A4" s="150" t="s">
        <v>0</v>
      </c>
      <c r="B4" s="151"/>
      <c r="C4" s="151"/>
      <c r="D4" s="151"/>
      <c r="E4" s="151"/>
      <c r="F4" s="152"/>
      <c r="G4" s="150" t="s">
        <v>1</v>
      </c>
      <c r="H4" s="151"/>
      <c r="I4" s="151"/>
      <c r="J4" s="152"/>
    </row>
    <row r="5" spans="1:10" ht="60" x14ac:dyDescent="0.25">
      <c r="A5" s="119" t="s">
        <v>2</v>
      </c>
      <c r="B5" s="120" t="s">
        <v>3</v>
      </c>
      <c r="C5" s="121" t="s">
        <v>4</v>
      </c>
      <c r="D5" s="121" t="s">
        <v>5</v>
      </c>
      <c r="E5" s="121" t="s">
        <v>6</v>
      </c>
      <c r="F5" s="122" t="s">
        <v>689</v>
      </c>
      <c r="G5" s="122" t="s">
        <v>7</v>
      </c>
      <c r="H5" s="122" t="s">
        <v>8</v>
      </c>
      <c r="I5" s="122" t="s">
        <v>9</v>
      </c>
      <c r="J5" s="123" t="s">
        <v>10</v>
      </c>
    </row>
    <row r="6" spans="1:10" ht="108.75" customHeight="1" x14ac:dyDescent="0.25">
      <c r="A6" s="124" t="s">
        <v>11</v>
      </c>
      <c r="B6" s="125" t="s">
        <v>685</v>
      </c>
      <c r="C6" s="126" t="s">
        <v>12</v>
      </c>
      <c r="D6" s="127" t="s">
        <v>21</v>
      </c>
      <c r="E6" s="128">
        <v>257</v>
      </c>
      <c r="F6" s="129" t="s">
        <v>690</v>
      </c>
      <c r="G6" s="130">
        <v>0</v>
      </c>
      <c r="H6" s="130">
        <f>E6*G6</f>
        <v>0</v>
      </c>
      <c r="I6" s="131">
        <v>0.23</v>
      </c>
      <c r="J6" s="130">
        <f>H6*1.23</f>
        <v>0</v>
      </c>
    </row>
    <row r="7" spans="1:10" ht="115.5" customHeight="1" x14ac:dyDescent="0.25">
      <c r="A7" s="124" t="s">
        <v>13</v>
      </c>
      <c r="B7" s="125" t="s">
        <v>686</v>
      </c>
      <c r="C7" s="126" t="s">
        <v>12</v>
      </c>
      <c r="D7" s="127" t="s">
        <v>21</v>
      </c>
      <c r="E7" s="124">
        <v>341</v>
      </c>
      <c r="F7" s="129" t="s">
        <v>690</v>
      </c>
      <c r="G7" s="130">
        <v>0</v>
      </c>
      <c r="H7" s="130">
        <f t="shared" ref="H7:H9" si="0">E7*G7</f>
        <v>0</v>
      </c>
      <c r="I7" s="131">
        <v>0.23</v>
      </c>
      <c r="J7" s="130">
        <f t="shared" ref="J7:J9" si="1">H7*1.23</f>
        <v>0</v>
      </c>
    </row>
    <row r="8" spans="1:10" ht="108" customHeight="1" x14ac:dyDescent="0.25">
      <c r="A8" s="124" t="s">
        <v>14</v>
      </c>
      <c r="B8" s="125" t="s">
        <v>687</v>
      </c>
      <c r="C8" s="126" t="s">
        <v>15</v>
      </c>
      <c r="D8" s="127" t="s">
        <v>22</v>
      </c>
      <c r="E8" s="124">
        <v>261</v>
      </c>
      <c r="F8" s="129" t="s">
        <v>690</v>
      </c>
      <c r="G8" s="130">
        <v>0</v>
      </c>
      <c r="H8" s="130">
        <f t="shared" si="0"/>
        <v>0</v>
      </c>
      <c r="I8" s="131">
        <v>0.23</v>
      </c>
      <c r="J8" s="130">
        <f t="shared" si="1"/>
        <v>0</v>
      </c>
    </row>
    <row r="9" spans="1:10" ht="109.5" customHeight="1" x14ac:dyDescent="0.25">
      <c r="A9" s="124" t="s">
        <v>16</v>
      </c>
      <c r="B9" s="125" t="s">
        <v>686</v>
      </c>
      <c r="C9" s="126" t="s">
        <v>15</v>
      </c>
      <c r="D9" s="127" t="s">
        <v>22</v>
      </c>
      <c r="E9" s="124">
        <v>391</v>
      </c>
      <c r="F9" s="129" t="s">
        <v>690</v>
      </c>
      <c r="G9" s="130">
        <v>0</v>
      </c>
      <c r="H9" s="130">
        <f t="shared" si="0"/>
        <v>0</v>
      </c>
      <c r="I9" s="131">
        <v>0.23</v>
      </c>
      <c r="J9" s="130">
        <f t="shared" si="1"/>
        <v>0</v>
      </c>
    </row>
    <row r="10" spans="1:10" x14ac:dyDescent="0.25">
      <c r="G10" s="132" t="s">
        <v>17</v>
      </c>
      <c r="H10" s="132">
        <f>SUM(H6:H9)</f>
        <v>0</v>
      </c>
      <c r="I10" s="131">
        <v>0.23</v>
      </c>
      <c r="J10" s="132">
        <f>SUM(J6:J9)</f>
        <v>0</v>
      </c>
    </row>
    <row r="13" spans="1:10" x14ac:dyDescent="0.25">
      <c r="B13" s="153" t="s">
        <v>691</v>
      </c>
      <c r="C13" s="153"/>
      <c r="D13" s="153"/>
      <c r="E13" s="153"/>
      <c r="F13" s="153"/>
    </row>
    <row r="14" spans="1:10" x14ac:dyDescent="0.25">
      <c r="B14" s="153"/>
      <c r="C14" s="153"/>
      <c r="D14" s="153"/>
      <c r="E14" s="153"/>
      <c r="F14" s="153"/>
    </row>
    <row r="15" spans="1:10" x14ac:dyDescent="0.25">
      <c r="B15" s="153"/>
      <c r="C15" s="153"/>
      <c r="D15" s="153"/>
      <c r="E15" s="153"/>
      <c r="F15" s="153"/>
    </row>
    <row r="16" spans="1:10" x14ac:dyDescent="0.25">
      <c r="B16" s="153"/>
      <c r="C16" s="153"/>
      <c r="D16" s="153"/>
      <c r="E16" s="153"/>
      <c r="F16" s="153"/>
    </row>
    <row r="17" spans="2:6" x14ac:dyDescent="0.25">
      <c r="B17" s="153"/>
      <c r="C17" s="153"/>
      <c r="D17" s="153"/>
      <c r="E17" s="153"/>
      <c r="F17" s="153"/>
    </row>
    <row r="18" spans="2:6" x14ac:dyDescent="0.25">
      <c r="B18" s="153"/>
      <c r="C18" s="153"/>
      <c r="D18" s="153"/>
      <c r="E18" s="153"/>
      <c r="F18" s="153"/>
    </row>
  </sheetData>
  <mergeCells count="4">
    <mergeCell ref="A2:J2"/>
    <mergeCell ref="A4:F4"/>
    <mergeCell ref="G4:J4"/>
    <mergeCell ref="B13:F18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7476A-4952-46AF-9A27-66361CA70BCA}">
  <sheetPr>
    <pageSetUpPr fitToPage="1"/>
  </sheetPr>
  <dimension ref="A1:G100"/>
  <sheetViews>
    <sheetView view="pageLayout" zoomScaleNormal="100" workbookViewId="0">
      <selection sqref="A1:G101"/>
    </sheetView>
  </sheetViews>
  <sheetFormatPr defaultRowHeight="15" x14ac:dyDescent="0.25"/>
  <cols>
    <col min="2" max="2" width="37.140625" customWidth="1"/>
    <col min="3" max="3" width="60.85546875" customWidth="1"/>
    <col min="4" max="4" width="30.7109375" bestFit="1" customWidth="1"/>
    <col min="5" max="5" width="33.85546875" customWidth="1"/>
    <col min="6" max="6" width="14.28515625" customWidth="1"/>
    <col min="7" max="7" width="53.28515625" customWidth="1"/>
  </cols>
  <sheetData>
    <row r="1" spans="1:7" x14ac:dyDescent="0.25">
      <c r="B1" s="4"/>
      <c r="C1" s="4"/>
      <c r="D1" s="4"/>
      <c r="E1" s="4"/>
      <c r="F1" s="4"/>
      <c r="G1" s="4"/>
    </row>
    <row r="2" spans="1:7" ht="27.75" customHeight="1" x14ac:dyDescent="0.25">
      <c r="A2" s="160" t="s">
        <v>445</v>
      </c>
      <c r="B2" s="160"/>
      <c r="C2" s="160"/>
      <c r="D2" s="160"/>
      <c r="E2" s="160"/>
      <c r="F2" s="160"/>
      <c r="G2" s="160"/>
    </row>
    <row r="3" spans="1:7" ht="34.5" customHeight="1" x14ac:dyDescent="0.25">
      <c r="B3" s="163" t="s">
        <v>447</v>
      </c>
      <c r="C3" s="163"/>
      <c r="D3" s="163"/>
      <c r="E3" s="163"/>
      <c r="F3" s="163"/>
      <c r="G3" s="163"/>
    </row>
    <row r="4" spans="1:7" ht="30" x14ac:dyDescent="0.25">
      <c r="B4" s="5" t="s">
        <v>23</v>
      </c>
      <c r="C4" s="6" t="s">
        <v>24</v>
      </c>
      <c r="D4" s="5" t="s">
        <v>25</v>
      </c>
      <c r="E4" s="6" t="s">
        <v>26</v>
      </c>
      <c r="F4" s="6" t="s">
        <v>27</v>
      </c>
      <c r="G4" s="5" t="s">
        <v>28</v>
      </c>
    </row>
    <row r="5" spans="1:7" ht="27" customHeight="1" x14ac:dyDescent="0.25">
      <c r="B5" s="7" t="s">
        <v>29</v>
      </c>
      <c r="C5" s="29" t="s">
        <v>30</v>
      </c>
      <c r="D5" s="1" t="s">
        <v>31</v>
      </c>
      <c r="E5" s="1" t="s">
        <v>32</v>
      </c>
      <c r="F5" s="1" t="s">
        <v>33</v>
      </c>
      <c r="G5" s="26" t="s">
        <v>34</v>
      </c>
    </row>
    <row r="6" spans="1:7" ht="24" customHeight="1" x14ac:dyDescent="0.25">
      <c r="B6" s="156" t="s">
        <v>35</v>
      </c>
      <c r="C6" s="29" t="s">
        <v>36</v>
      </c>
      <c r="D6" s="1" t="s">
        <v>37</v>
      </c>
      <c r="E6" s="1" t="s">
        <v>38</v>
      </c>
      <c r="F6" s="1" t="s">
        <v>39</v>
      </c>
      <c r="G6" s="155" t="s">
        <v>40</v>
      </c>
    </row>
    <row r="7" spans="1:7" x14ac:dyDescent="0.25">
      <c r="B7" s="156"/>
      <c r="C7" s="29" t="s">
        <v>41</v>
      </c>
      <c r="D7" s="8"/>
      <c r="E7" s="1"/>
      <c r="F7" s="1"/>
      <c r="G7" s="155"/>
    </row>
    <row r="8" spans="1:7" x14ac:dyDescent="0.25">
      <c r="B8" s="7" t="s">
        <v>42</v>
      </c>
      <c r="C8" s="29" t="s">
        <v>43</v>
      </c>
      <c r="D8" s="1" t="s">
        <v>44</v>
      </c>
      <c r="E8" s="1" t="s">
        <v>45</v>
      </c>
      <c r="F8" s="1" t="s">
        <v>46</v>
      </c>
      <c r="G8" s="155" t="s">
        <v>34</v>
      </c>
    </row>
    <row r="9" spans="1:7" x14ac:dyDescent="0.25">
      <c r="B9" s="7" t="s">
        <v>47</v>
      </c>
      <c r="C9" s="29" t="s">
        <v>48</v>
      </c>
      <c r="D9" s="1" t="s">
        <v>49</v>
      </c>
      <c r="E9" s="1" t="s">
        <v>50</v>
      </c>
      <c r="F9" s="1" t="s">
        <v>51</v>
      </c>
      <c r="G9" s="155"/>
    </row>
    <row r="10" spans="1:7" x14ac:dyDescent="0.25">
      <c r="B10" s="7" t="s">
        <v>52</v>
      </c>
      <c r="C10" s="29" t="s">
        <v>53</v>
      </c>
      <c r="D10" s="1" t="s">
        <v>54</v>
      </c>
      <c r="E10" s="1" t="s">
        <v>55</v>
      </c>
      <c r="F10" s="1" t="s">
        <v>56</v>
      </c>
      <c r="G10" s="155"/>
    </row>
    <row r="11" spans="1:7" x14ac:dyDescent="0.25">
      <c r="B11" s="7" t="s">
        <v>57</v>
      </c>
      <c r="C11" s="29" t="s">
        <v>58</v>
      </c>
      <c r="D11" s="1" t="s">
        <v>59</v>
      </c>
      <c r="E11" s="1" t="s">
        <v>60</v>
      </c>
      <c r="F11" s="1" t="s">
        <v>61</v>
      </c>
      <c r="G11" s="155"/>
    </row>
    <row r="12" spans="1:7" ht="25.5" x14ac:dyDescent="0.25">
      <c r="B12" s="7" t="s">
        <v>62</v>
      </c>
      <c r="C12" s="29" t="s">
        <v>458</v>
      </c>
      <c r="D12" s="1" t="s">
        <v>63</v>
      </c>
      <c r="E12" s="1" t="s">
        <v>64</v>
      </c>
      <c r="F12" s="1" t="s">
        <v>65</v>
      </c>
      <c r="G12" s="26" t="s">
        <v>66</v>
      </c>
    </row>
    <row r="13" spans="1:7" ht="18.75" customHeight="1" x14ac:dyDescent="0.25">
      <c r="B13" s="7" t="s">
        <v>67</v>
      </c>
      <c r="C13" s="29" t="s">
        <v>68</v>
      </c>
      <c r="D13" s="1" t="s">
        <v>69</v>
      </c>
      <c r="E13" s="1" t="s">
        <v>70</v>
      </c>
      <c r="F13" s="1" t="s">
        <v>71</v>
      </c>
      <c r="G13" s="155" t="s">
        <v>34</v>
      </c>
    </row>
    <row r="14" spans="1:7" ht="19.5" customHeight="1" x14ac:dyDescent="0.25">
      <c r="B14" s="10" t="s">
        <v>72</v>
      </c>
      <c r="C14" s="29" t="s">
        <v>73</v>
      </c>
      <c r="D14" s="1" t="s">
        <v>74</v>
      </c>
      <c r="E14" s="1" t="s">
        <v>75</v>
      </c>
      <c r="F14" s="1" t="s">
        <v>76</v>
      </c>
      <c r="G14" s="155"/>
    </row>
    <row r="15" spans="1:7" ht="18.75" customHeight="1" x14ac:dyDescent="0.25">
      <c r="B15" s="7" t="s">
        <v>77</v>
      </c>
      <c r="C15" s="29" t="s">
        <v>78</v>
      </c>
      <c r="D15" s="1" t="s">
        <v>79</v>
      </c>
      <c r="E15" s="1" t="s">
        <v>80</v>
      </c>
      <c r="F15" s="1" t="s">
        <v>81</v>
      </c>
      <c r="G15" s="155"/>
    </row>
    <row r="16" spans="1:7" x14ac:dyDescent="0.25">
      <c r="B16" s="7" t="s">
        <v>82</v>
      </c>
      <c r="C16" s="29" t="s">
        <v>83</v>
      </c>
      <c r="D16" s="1" t="s">
        <v>84</v>
      </c>
      <c r="E16" s="1" t="s">
        <v>85</v>
      </c>
      <c r="F16" s="1" t="s">
        <v>86</v>
      </c>
      <c r="G16" s="155"/>
    </row>
    <row r="17" spans="2:7" x14ac:dyDescent="0.25">
      <c r="B17" s="7" t="s">
        <v>87</v>
      </c>
      <c r="C17" s="29" t="s">
        <v>88</v>
      </c>
      <c r="D17" s="1" t="s">
        <v>89</v>
      </c>
      <c r="E17" s="1" t="s">
        <v>90</v>
      </c>
      <c r="F17" s="1" t="s">
        <v>91</v>
      </c>
      <c r="G17" s="155"/>
    </row>
    <row r="18" spans="2:7" ht="15.75" customHeight="1" x14ac:dyDescent="0.25">
      <c r="B18" s="7" t="s">
        <v>92</v>
      </c>
      <c r="C18" s="29" t="s">
        <v>93</v>
      </c>
      <c r="D18" s="1" t="s">
        <v>94</v>
      </c>
      <c r="E18" s="1" t="s">
        <v>95</v>
      </c>
      <c r="F18" s="1" t="s">
        <v>96</v>
      </c>
      <c r="G18" s="155"/>
    </row>
    <row r="19" spans="2:7" ht="30" customHeight="1" x14ac:dyDescent="0.25">
      <c r="B19" s="7" t="s">
        <v>97</v>
      </c>
      <c r="C19" s="29" t="s">
        <v>98</v>
      </c>
      <c r="D19" s="1" t="s">
        <v>99</v>
      </c>
      <c r="E19" s="1" t="s">
        <v>100</v>
      </c>
      <c r="F19" s="2" t="s">
        <v>101</v>
      </c>
      <c r="G19" s="26" t="s">
        <v>102</v>
      </c>
    </row>
    <row r="20" spans="2:7" ht="25.5" customHeight="1" x14ac:dyDescent="0.25">
      <c r="B20" s="7" t="s">
        <v>103</v>
      </c>
      <c r="C20" s="29" t="s">
        <v>104</v>
      </c>
      <c r="D20" s="1" t="s">
        <v>105</v>
      </c>
      <c r="E20" s="1" t="s">
        <v>106</v>
      </c>
      <c r="F20" s="1" t="s">
        <v>107</v>
      </c>
      <c r="G20" s="155" t="s">
        <v>34</v>
      </c>
    </row>
    <row r="21" spans="2:7" x14ac:dyDescent="0.25">
      <c r="B21" s="7" t="s">
        <v>108</v>
      </c>
      <c r="C21" s="29" t="s">
        <v>109</v>
      </c>
      <c r="D21" s="1" t="s">
        <v>110</v>
      </c>
      <c r="E21" s="1" t="s">
        <v>111</v>
      </c>
      <c r="F21" s="1" t="s">
        <v>112</v>
      </c>
      <c r="G21" s="155"/>
    </row>
    <row r="22" spans="2:7" x14ac:dyDescent="0.25">
      <c r="B22" s="7" t="s">
        <v>113</v>
      </c>
      <c r="C22" s="29" t="s">
        <v>114</v>
      </c>
      <c r="D22" s="1" t="s">
        <v>115</v>
      </c>
      <c r="E22" s="1" t="s">
        <v>116</v>
      </c>
      <c r="F22" s="1" t="s">
        <v>117</v>
      </c>
      <c r="G22" s="155"/>
    </row>
    <row r="23" spans="2:7" x14ac:dyDescent="0.25">
      <c r="B23" s="10" t="s">
        <v>72</v>
      </c>
      <c r="C23" s="29" t="s">
        <v>118</v>
      </c>
      <c r="D23" s="1" t="s">
        <v>119</v>
      </c>
      <c r="E23" s="1" t="s">
        <v>120</v>
      </c>
      <c r="F23" s="1" t="s">
        <v>121</v>
      </c>
      <c r="G23" s="155"/>
    </row>
    <row r="24" spans="2:7" ht="25.5" customHeight="1" x14ac:dyDescent="0.25">
      <c r="B24" s="7" t="s">
        <v>122</v>
      </c>
      <c r="C24" s="30" t="s">
        <v>123</v>
      </c>
      <c r="D24" s="1" t="s">
        <v>124</v>
      </c>
      <c r="E24" s="1" t="s">
        <v>125</v>
      </c>
      <c r="F24" s="1" t="s">
        <v>126</v>
      </c>
      <c r="G24" s="155"/>
    </row>
    <row r="25" spans="2:7" ht="25.5" x14ac:dyDescent="0.25">
      <c r="B25" s="11" t="s">
        <v>453</v>
      </c>
      <c r="C25" s="30" t="s">
        <v>127</v>
      </c>
      <c r="D25" s="1" t="s">
        <v>128</v>
      </c>
      <c r="E25" s="1" t="s">
        <v>129</v>
      </c>
      <c r="F25" s="1" t="s">
        <v>130</v>
      </c>
      <c r="G25" s="155"/>
    </row>
    <row r="26" spans="2:7" ht="45" x14ac:dyDescent="0.25">
      <c r="B26" s="7" t="s">
        <v>131</v>
      </c>
      <c r="C26" s="29" t="s">
        <v>132</v>
      </c>
      <c r="D26" s="1" t="s">
        <v>133</v>
      </c>
      <c r="E26" s="1" t="s">
        <v>134</v>
      </c>
      <c r="F26" s="2" t="s">
        <v>135</v>
      </c>
      <c r="G26" s="155"/>
    </row>
    <row r="27" spans="2:7" x14ac:dyDescent="0.25">
      <c r="B27" s="7" t="s">
        <v>136</v>
      </c>
      <c r="C27" s="29" t="s">
        <v>137</v>
      </c>
      <c r="D27" s="1" t="s">
        <v>446</v>
      </c>
      <c r="E27" s="1" t="s">
        <v>138</v>
      </c>
      <c r="F27" s="1" t="s">
        <v>139</v>
      </c>
      <c r="G27" s="155"/>
    </row>
    <row r="28" spans="2:7" ht="25.5" x14ac:dyDescent="0.25">
      <c r="B28" s="11" t="s">
        <v>140</v>
      </c>
      <c r="C28" s="29" t="s">
        <v>141</v>
      </c>
      <c r="D28" s="1" t="s">
        <v>142</v>
      </c>
      <c r="E28" s="1" t="s">
        <v>143</v>
      </c>
      <c r="F28" s="1" t="s">
        <v>144</v>
      </c>
      <c r="G28" s="155"/>
    </row>
    <row r="29" spans="2:7" x14ac:dyDescent="0.25">
      <c r="B29" s="7" t="s">
        <v>145</v>
      </c>
      <c r="C29" s="29" t="s">
        <v>146</v>
      </c>
      <c r="D29" s="1" t="s">
        <v>147</v>
      </c>
      <c r="E29" s="1" t="s">
        <v>148</v>
      </c>
      <c r="F29" s="1" t="s">
        <v>149</v>
      </c>
      <c r="G29" s="155"/>
    </row>
    <row r="30" spans="2:7" x14ac:dyDescent="0.25">
      <c r="B30" s="7" t="s">
        <v>150</v>
      </c>
      <c r="C30" s="29" t="s">
        <v>151</v>
      </c>
      <c r="D30" s="1" t="s">
        <v>152</v>
      </c>
      <c r="E30" s="1" t="s">
        <v>153</v>
      </c>
      <c r="F30" s="1" t="s">
        <v>154</v>
      </c>
      <c r="G30" s="155"/>
    </row>
    <row r="31" spans="2:7" ht="30" x14ac:dyDescent="0.25">
      <c r="B31" s="12" t="s">
        <v>155</v>
      </c>
      <c r="C31" s="29" t="s">
        <v>156</v>
      </c>
      <c r="D31" s="1" t="s">
        <v>157</v>
      </c>
      <c r="E31" s="1" t="s">
        <v>158</v>
      </c>
      <c r="F31" s="2" t="s">
        <v>159</v>
      </c>
      <c r="G31" s="155"/>
    </row>
    <row r="32" spans="2:7" x14ac:dyDescent="0.25">
      <c r="B32" s="7" t="s">
        <v>160</v>
      </c>
      <c r="C32" s="29" t="s">
        <v>161</v>
      </c>
      <c r="D32" s="1" t="s">
        <v>162</v>
      </c>
      <c r="E32" s="1" t="s">
        <v>163</v>
      </c>
      <c r="F32" s="1" t="s">
        <v>164</v>
      </c>
      <c r="G32" s="155"/>
    </row>
    <row r="33" spans="2:7" x14ac:dyDescent="0.25">
      <c r="B33" s="7" t="s">
        <v>165</v>
      </c>
      <c r="C33" s="29" t="s">
        <v>166</v>
      </c>
      <c r="D33" s="1" t="s">
        <v>167</v>
      </c>
      <c r="E33" s="1" t="s">
        <v>168</v>
      </c>
      <c r="F33" s="1" t="s">
        <v>169</v>
      </c>
      <c r="G33" s="155"/>
    </row>
    <row r="34" spans="2:7" x14ac:dyDescent="0.25">
      <c r="B34" s="7" t="s">
        <v>170</v>
      </c>
      <c r="C34" s="29" t="s">
        <v>171</v>
      </c>
      <c r="D34" s="1" t="s">
        <v>450</v>
      </c>
      <c r="E34" s="28" t="s">
        <v>451</v>
      </c>
      <c r="F34" s="1" t="s">
        <v>452</v>
      </c>
      <c r="G34" s="155"/>
    </row>
    <row r="35" spans="2:7" x14ac:dyDescent="0.25">
      <c r="B35" s="12" t="s">
        <v>172</v>
      </c>
      <c r="C35" s="29" t="s">
        <v>173</v>
      </c>
      <c r="D35" s="1" t="s">
        <v>172</v>
      </c>
      <c r="E35" s="1" t="s">
        <v>174</v>
      </c>
      <c r="F35" s="1" t="s">
        <v>175</v>
      </c>
      <c r="G35" s="155"/>
    </row>
    <row r="36" spans="2:7" ht="25.5" x14ac:dyDescent="0.25">
      <c r="B36" s="7" t="s">
        <v>172</v>
      </c>
      <c r="C36" s="29" t="s">
        <v>176</v>
      </c>
      <c r="D36" s="1" t="s">
        <v>172</v>
      </c>
      <c r="E36" s="1" t="s">
        <v>174</v>
      </c>
      <c r="F36" s="1" t="s">
        <v>175</v>
      </c>
      <c r="G36" s="155"/>
    </row>
    <row r="37" spans="2:7" x14ac:dyDescent="0.25">
      <c r="B37" s="7" t="s">
        <v>177</v>
      </c>
      <c r="C37" s="29" t="s">
        <v>178</v>
      </c>
      <c r="D37" s="1" t="s">
        <v>179</v>
      </c>
      <c r="E37" s="1" t="s">
        <v>180</v>
      </c>
      <c r="F37" s="1" t="s">
        <v>181</v>
      </c>
      <c r="G37" s="155"/>
    </row>
    <row r="38" spans="2:7" x14ac:dyDescent="0.25">
      <c r="B38" s="7" t="s">
        <v>182</v>
      </c>
      <c r="C38" s="30" t="s">
        <v>183</v>
      </c>
      <c r="D38" s="1" t="s">
        <v>184</v>
      </c>
      <c r="E38" s="1" t="s">
        <v>185</v>
      </c>
      <c r="F38" s="1" t="s">
        <v>186</v>
      </c>
      <c r="G38" s="155"/>
    </row>
    <row r="39" spans="2:7" ht="30" x14ac:dyDescent="0.25">
      <c r="B39" s="7" t="s">
        <v>187</v>
      </c>
      <c r="C39" s="30" t="s">
        <v>188</v>
      </c>
      <c r="D39" s="1" t="s">
        <v>660</v>
      </c>
      <c r="E39" s="28" t="s">
        <v>661</v>
      </c>
      <c r="F39" s="2" t="s">
        <v>189</v>
      </c>
      <c r="G39" s="155"/>
    </row>
    <row r="40" spans="2:7" ht="18" customHeight="1" x14ac:dyDescent="0.25">
      <c r="B40" s="7" t="s">
        <v>190</v>
      </c>
      <c r="C40" s="29" t="s">
        <v>191</v>
      </c>
      <c r="D40" s="1" t="s">
        <v>192</v>
      </c>
      <c r="E40" s="1" t="s">
        <v>193</v>
      </c>
      <c r="F40" s="13">
        <v>502243200</v>
      </c>
      <c r="G40" s="155"/>
    </row>
    <row r="41" spans="2:7" ht="16.5" customHeight="1" x14ac:dyDescent="0.25">
      <c r="B41" s="156" t="s">
        <v>194</v>
      </c>
      <c r="C41" s="157" t="s">
        <v>195</v>
      </c>
      <c r="D41" s="1" t="s">
        <v>196</v>
      </c>
      <c r="E41" s="1" t="s">
        <v>197</v>
      </c>
      <c r="F41" s="1" t="s">
        <v>198</v>
      </c>
      <c r="G41" s="155"/>
    </row>
    <row r="42" spans="2:7" x14ac:dyDescent="0.25">
      <c r="B42" s="156"/>
      <c r="C42" s="157"/>
      <c r="D42" s="1" t="s">
        <v>199</v>
      </c>
      <c r="E42" s="14" t="s">
        <v>200</v>
      </c>
      <c r="F42" s="1" t="s">
        <v>201</v>
      </c>
      <c r="G42" s="155"/>
    </row>
    <row r="43" spans="2:7" x14ac:dyDescent="0.25">
      <c r="B43" s="7" t="s">
        <v>202</v>
      </c>
      <c r="C43" s="29" t="s">
        <v>696</v>
      </c>
      <c r="D43" s="1" t="s">
        <v>203</v>
      </c>
      <c r="E43" s="1" t="s">
        <v>204</v>
      </c>
      <c r="F43" s="1" t="s">
        <v>205</v>
      </c>
      <c r="G43" s="155"/>
    </row>
    <row r="44" spans="2:7" ht="25.5" x14ac:dyDescent="0.25">
      <c r="B44" s="7" t="s">
        <v>206</v>
      </c>
      <c r="C44" s="29" t="s">
        <v>207</v>
      </c>
      <c r="D44" s="1" t="s">
        <v>172</v>
      </c>
      <c r="E44" s="1" t="s">
        <v>174</v>
      </c>
      <c r="F44" s="1" t="s">
        <v>175</v>
      </c>
      <c r="G44" s="155"/>
    </row>
    <row r="45" spans="2:7" ht="25.5" x14ac:dyDescent="0.25">
      <c r="B45" s="7" t="s">
        <v>208</v>
      </c>
      <c r="C45" s="29" t="s">
        <v>209</v>
      </c>
      <c r="D45" s="1" t="s">
        <v>172</v>
      </c>
      <c r="E45" s="1" t="s">
        <v>174</v>
      </c>
      <c r="F45" s="1" t="s">
        <v>175</v>
      </c>
      <c r="G45" s="155"/>
    </row>
    <row r="46" spans="2:7" x14ac:dyDescent="0.25">
      <c r="B46" s="7" t="s">
        <v>210</v>
      </c>
      <c r="C46" s="29" t="s">
        <v>211</v>
      </c>
      <c r="D46" s="1" t="s">
        <v>212</v>
      </c>
      <c r="E46" s="15" t="s">
        <v>213</v>
      </c>
      <c r="F46" s="1" t="s">
        <v>214</v>
      </c>
      <c r="G46" s="155"/>
    </row>
    <row r="47" spans="2:7" ht="15.75" customHeight="1" x14ac:dyDescent="0.25">
      <c r="B47" s="7" t="s">
        <v>215</v>
      </c>
      <c r="C47" s="29" t="s">
        <v>216</v>
      </c>
      <c r="D47" s="1" t="s">
        <v>217</v>
      </c>
      <c r="E47" s="1" t="s">
        <v>218</v>
      </c>
      <c r="F47" s="1" t="s">
        <v>219</v>
      </c>
      <c r="G47" s="155"/>
    </row>
    <row r="48" spans="2:7" ht="18" customHeight="1" x14ac:dyDescent="0.25">
      <c r="B48" s="7" t="s">
        <v>220</v>
      </c>
      <c r="C48" s="29" t="s">
        <v>221</v>
      </c>
      <c r="D48" s="1" t="s">
        <v>222</v>
      </c>
      <c r="E48" s="1" t="s">
        <v>223</v>
      </c>
      <c r="F48" s="1" t="s">
        <v>224</v>
      </c>
      <c r="G48" s="155"/>
    </row>
    <row r="49" spans="2:7" ht="25.5" x14ac:dyDescent="0.25">
      <c r="B49" s="7" t="s">
        <v>225</v>
      </c>
      <c r="C49" s="29" t="s">
        <v>226</v>
      </c>
      <c r="D49" s="1" t="s">
        <v>227</v>
      </c>
      <c r="E49" s="1" t="s">
        <v>228</v>
      </c>
      <c r="F49" s="1" t="s">
        <v>229</v>
      </c>
      <c r="G49" s="155"/>
    </row>
    <row r="50" spans="2:7" x14ac:dyDescent="0.25">
      <c r="B50" s="7" t="s">
        <v>230</v>
      </c>
      <c r="C50" s="29" t="s">
        <v>231</v>
      </c>
      <c r="D50" s="1" t="s">
        <v>79</v>
      </c>
      <c r="E50" s="1" t="s">
        <v>80</v>
      </c>
      <c r="F50" s="1" t="s">
        <v>81</v>
      </c>
      <c r="G50" s="155"/>
    </row>
    <row r="51" spans="2:7" ht="25.5" x14ac:dyDescent="0.25">
      <c r="B51" s="7" t="s">
        <v>232</v>
      </c>
      <c r="C51" s="29" t="s">
        <v>233</v>
      </c>
      <c r="D51" s="1" t="s">
        <v>234</v>
      </c>
      <c r="E51" s="1" t="s">
        <v>235</v>
      </c>
      <c r="F51" s="1" t="s">
        <v>236</v>
      </c>
      <c r="G51" s="155"/>
    </row>
    <row r="52" spans="2:7" x14ac:dyDescent="0.25">
      <c r="B52" s="156" t="s">
        <v>237</v>
      </c>
      <c r="C52" s="157" t="s">
        <v>238</v>
      </c>
      <c r="D52" s="1" t="s">
        <v>239</v>
      </c>
      <c r="E52" s="1" t="s">
        <v>240</v>
      </c>
      <c r="F52" s="1" t="s">
        <v>241</v>
      </c>
      <c r="G52" s="155"/>
    </row>
    <row r="53" spans="2:7" x14ac:dyDescent="0.25">
      <c r="B53" s="156"/>
      <c r="C53" s="157"/>
      <c r="D53" s="1" t="s">
        <v>242</v>
      </c>
      <c r="E53" s="1" t="s">
        <v>243</v>
      </c>
      <c r="F53" s="1" t="s">
        <v>241</v>
      </c>
      <c r="G53" s="155"/>
    </row>
    <row r="54" spans="2:7" x14ac:dyDescent="0.25">
      <c r="B54" s="7" t="s">
        <v>244</v>
      </c>
      <c r="C54" s="29" t="s">
        <v>245</v>
      </c>
      <c r="D54" s="1" t="s">
        <v>246</v>
      </c>
      <c r="E54" s="1" t="s">
        <v>247</v>
      </c>
      <c r="F54" s="1" t="s">
        <v>248</v>
      </c>
      <c r="G54" s="155"/>
    </row>
    <row r="55" spans="2:7" s="16" customFormat="1" x14ac:dyDescent="0.25">
      <c r="B55" s="7" t="s">
        <v>249</v>
      </c>
      <c r="C55" s="29" t="s">
        <v>250</v>
      </c>
      <c r="D55" s="1" t="s">
        <v>251</v>
      </c>
      <c r="E55" s="16" t="s">
        <v>252</v>
      </c>
      <c r="F55" s="17" t="s">
        <v>253</v>
      </c>
      <c r="G55" s="155"/>
    </row>
    <row r="56" spans="2:7" x14ac:dyDescent="0.25">
      <c r="B56" s="158" t="s">
        <v>254</v>
      </c>
      <c r="C56" s="159" t="s">
        <v>255</v>
      </c>
      <c r="D56" s="1" t="s">
        <v>256</v>
      </c>
      <c r="E56" s="1" t="s">
        <v>257</v>
      </c>
      <c r="F56" s="1" t="s">
        <v>258</v>
      </c>
      <c r="G56" s="155"/>
    </row>
    <row r="57" spans="2:7" x14ac:dyDescent="0.25">
      <c r="B57" s="158"/>
      <c r="C57" s="159"/>
      <c r="D57" s="1" t="s">
        <v>259</v>
      </c>
      <c r="E57" s="1" t="s">
        <v>260</v>
      </c>
      <c r="F57" s="1" t="s">
        <v>261</v>
      </c>
      <c r="G57" s="155"/>
    </row>
    <row r="58" spans="2:7" x14ac:dyDescent="0.25">
      <c r="B58" s="7" t="s">
        <v>262</v>
      </c>
      <c r="C58" s="29" t="s">
        <v>263</v>
      </c>
      <c r="D58" s="1" t="s">
        <v>264</v>
      </c>
      <c r="E58" s="1" t="s">
        <v>265</v>
      </c>
      <c r="F58" s="1" t="s">
        <v>266</v>
      </c>
      <c r="G58" s="155"/>
    </row>
    <row r="59" spans="2:7" x14ac:dyDescent="0.25">
      <c r="B59" s="7" t="s">
        <v>267</v>
      </c>
      <c r="C59" s="29" t="s">
        <v>268</v>
      </c>
      <c r="D59" s="1" t="s">
        <v>269</v>
      </c>
      <c r="E59" s="1" t="s">
        <v>270</v>
      </c>
      <c r="F59" s="1" t="s">
        <v>271</v>
      </c>
      <c r="G59" s="155"/>
    </row>
    <row r="60" spans="2:7" x14ac:dyDescent="0.25">
      <c r="B60" s="7" t="s">
        <v>272</v>
      </c>
      <c r="C60" s="29" t="s">
        <v>273</v>
      </c>
      <c r="D60" s="1" t="s">
        <v>274</v>
      </c>
      <c r="E60" s="1" t="s">
        <v>275</v>
      </c>
      <c r="F60" s="1" t="s">
        <v>276</v>
      </c>
      <c r="G60" s="155"/>
    </row>
    <row r="61" spans="2:7" ht="25.5" customHeight="1" x14ac:dyDescent="0.25">
      <c r="B61" s="156" t="s">
        <v>277</v>
      </c>
      <c r="C61" s="157" t="s">
        <v>278</v>
      </c>
      <c r="D61" s="1" t="s">
        <v>279</v>
      </c>
      <c r="E61" s="1" t="s">
        <v>280</v>
      </c>
      <c r="F61" s="1" t="s">
        <v>281</v>
      </c>
      <c r="G61" s="155"/>
    </row>
    <row r="62" spans="2:7" x14ac:dyDescent="0.25">
      <c r="B62" s="156"/>
      <c r="C62" s="157"/>
      <c r="D62" s="1" t="s">
        <v>282</v>
      </c>
      <c r="E62" s="1" t="s">
        <v>283</v>
      </c>
      <c r="F62" s="1" t="s">
        <v>284</v>
      </c>
      <c r="G62" s="155"/>
    </row>
    <row r="63" spans="2:7" ht="30" x14ac:dyDescent="0.25">
      <c r="B63" s="7" t="s">
        <v>285</v>
      </c>
      <c r="C63" s="29" t="s">
        <v>286</v>
      </c>
      <c r="D63" s="1" t="s">
        <v>287</v>
      </c>
      <c r="E63" s="18" t="s">
        <v>288</v>
      </c>
      <c r="F63" s="2" t="s">
        <v>289</v>
      </c>
      <c r="G63" s="155"/>
    </row>
    <row r="64" spans="2:7" x14ac:dyDescent="0.25">
      <c r="B64" s="7" t="s">
        <v>290</v>
      </c>
      <c r="C64" s="29" t="s">
        <v>291</v>
      </c>
      <c r="D64" s="1" t="s">
        <v>292</v>
      </c>
      <c r="E64" s="1" t="s">
        <v>293</v>
      </c>
      <c r="F64" s="1" t="s">
        <v>294</v>
      </c>
      <c r="G64" s="155"/>
    </row>
    <row r="65" spans="2:7" ht="24.75" customHeight="1" x14ac:dyDescent="0.25">
      <c r="B65" s="7"/>
      <c r="C65" s="19"/>
      <c r="D65" s="1"/>
      <c r="E65" s="20"/>
      <c r="F65" s="1"/>
      <c r="G65" s="9"/>
    </row>
    <row r="66" spans="2:7" ht="28.5" customHeight="1" x14ac:dyDescent="0.4">
      <c r="B66" s="154" t="s">
        <v>448</v>
      </c>
      <c r="C66" s="154"/>
      <c r="D66" s="154"/>
      <c r="E66" s="154"/>
      <c r="F66" s="154"/>
      <c r="G66" s="154"/>
    </row>
    <row r="67" spans="2:7" ht="30" x14ac:dyDescent="0.25">
      <c r="B67" s="5" t="s">
        <v>23</v>
      </c>
      <c r="C67" s="6" t="s">
        <v>24</v>
      </c>
      <c r="D67" s="5" t="s">
        <v>25</v>
      </c>
      <c r="E67" s="6" t="s">
        <v>26</v>
      </c>
      <c r="F67" s="6" t="s">
        <v>27</v>
      </c>
      <c r="G67" s="5" t="s">
        <v>28</v>
      </c>
    </row>
    <row r="68" spans="2:7" ht="25.5" x14ac:dyDescent="0.25">
      <c r="B68" s="11" t="s">
        <v>295</v>
      </c>
      <c r="C68" s="29" t="s">
        <v>296</v>
      </c>
      <c r="D68" s="1" t="s">
        <v>297</v>
      </c>
      <c r="E68" s="15" t="s">
        <v>298</v>
      </c>
      <c r="F68" s="135" t="s">
        <v>299</v>
      </c>
      <c r="G68" s="31" t="s">
        <v>300</v>
      </c>
    </row>
    <row r="69" spans="2:7" ht="38.25" x14ac:dyDescent="0.25">
      <c r="B69" s="7" t="s">
        <v>301</v>
      </c>
      <c r="C69" s="32" t="s">
        <v>459</v>
      </c>
      <c r="D69" s="1" t="s">
        <v>302</v>
      </c>
      <c r="E69" s="15" t="s">
        <v>303</v>
      </c>
      <c r="F69" s="133" t="s">
        <v>304</v>
      </c>
      <c r="G69" s="26" t="s">
        <v>305</v>
      </c>
    </row>
    <row r="70" spans="2:7" ht="49.5" customHeight="1" x14ac:dyDescent="0.25">
      <c r="B70" s="11" t="s">
        <v>306</v>
      </c>
      <c r="C70" s="26" t="s">
        <v>307</v>
      </c>
      <c r="D70" s="1" t="s">
        <v>308</v>
      </c>
      <c r="E70" s="21" t="s">
        <v>309</v>
      </c>
      <c r="F70" s="136">
        <v>512294249</v>
      </c>
      <c r="G70" s="31" t="s">
        <v>310</v>
      </c>
    </row>
    <row r="71" spans="2:7" ht="25.5" x14ac:dyDescent="0.25">
      <c r="B71" s="7" t="s">
        <v>311</v>
      </c>
      <c r="C71" s="33" t="s">
        <v>312</v>
      </c>
      <c r="D71" s="1" t="s">
        <v>313</v>
      </c>
      <c r="E71" s="28" t="s">
        <v>457</v>
      </c>
      <c r="F71" s="137" t="s">
        <v>315</v>
      </c>
      <c r="G71" s="26" t="s">
        <v>455</v>
      </c>
    </row>
    <row r="72" spans="2:7" ht="42.75" customHeight="1" x14ac:dyDescent="0.25">
      <c r="B72" s="11" t="s">
        <v>316</v>
      </c>
      <c r="C72" s="34" t="s">
        <v>317</v>
      </c>
      <c r="D72" s="1" t="s">
        <v>318</v>
      </c>
      <c r="E72" s="22" t="s">
        <v>319</v>
      </c>
      <c r="F72" s="137" t="s">
        <v>320</v>
      </c>
      <c r="G72" s="26" t="s">
        <v>454</v>
      </c>
    </row>
    <row r="73" spans="2:7" ht="28.5" customHeight="1" x14ac:dyDescent="0.25">
      <c r="B73" s="161" t="s">
        <v>463</v>
      </c>
      <c r="C73" s="162" t="s">
        <v>321</v>
      </c>
      <c r="D73" s="1" t="s">
        <v>322</v>
      </c>
      <c r="E73" s="22" t="s">
        <v>323</v>
      </c>
      <c r="F73" s="137" t="s">
        <v>324</v>
      </c>
      <c r="G73" s="155" t="s">
        <v>456</v>
      </c>
    </row>
    <row r="74" spans="2:7" ht="34.5" customHeight="1" x14ac:dyDescent="0.25">
      <c r="B74" s="161"/>
      <c r="C74" s="162"/>
      <c r="D74" s="1" t="s">
        <v>325</v>
      </c>
      <c r="E74" s="22" t="s">
        <v>326</v>
      </c>
      <c r="F74" s="137" t="s">
        <v>327</v>
      </c>
      <c r="G74" s="155"/>
    </row>
    <row r="75" spans="2:7" ht="42.75" customHeight="1" x14ac:dyDescent="0.25">
      <c r="B75" s="11" t="s">
        <v>328</v>
      </c>
      <c r="C75" s="33" t="s">
        <v>329</v>
      </c>
      <c r="D75" s="1" t="s">
        <v>330</v>
      </c>
      <c r="E75" s="21" t="s">
        <v>331</v>
      </c>
      <c r="F75" s="137" t="s">
        <v>332</v>
      </c>
      <c r="G75" s="26" t="s">
        <v>333</v>
      </c>
    </row>
    <row r="76" spans="2:7" ht="68.25" customHeight="1" x14ac:dyDescent="0.25">
      <c r="B76" s="11" t="s">
        <v>334</v>
      </c>
      <c r="C76" s="33" t="s">
        <v>329</v>
      </c>
      <c r="D76" s="1" t="s">
        <v>330</v>
      </c>
      <c r="E76" s="21" t="s">
        <v>331</v>
      </c>
      <c r="F76" s="137" t="s">
        <v>332</v>
      </c>
      <c r="G76" s="31" t="s">
        <v>335</v>
      </c>
    </row>
    <row r="77" spans="2:7" ht="55.5" customHeight="1" x14ac:dyDescent="0.25">
      <c r="B77" s="11" t="s">
        <v>336</v>
      </c>
      <c r="C77" s="33" t="s">
        <v>329</v>
      </c>
      <c r="D77" s="1" t="s">
        <v>330</v>
      </c>
      <c r="E77" s="21" t="s">
        <v>331</v>
      </c>
      <c r="F77" s="137" t="s">
        <v>332</v>
      </c>
      <c r="G77" s="31" t="s">
        <v>337</v>
      </c>
    </row>
    <row r="78" spans="2:7" ht="70.5" customHeight="1" x14ac:dyDescent="0.25">
      <c r="B78" s="11" t="s">
        <v>338</v>
      </c>
      <c r="C78" s="33" t="s">
        <v>329</v>
      </c>
      <c r="D78" s="1" t="s">
        <v>330</v>
      </c>
      <c r="E78" s="21" t="s">
        <v>331</v>
      </c>
      <c r="F78" s="137" t="s">
        <v>332</v>
      </c>
      <c r="G78" s="31" t="s">
        <v>339</v>
      </c>
    </row>
    <row r="79" spans="2:7" ht="56.25" customHeight="1" x14ac:dyDescent="0.25">
      <c r="B79" s="11" t="s">
        <v>340</v>
      </c>
      <c r="C79" s="33" t="s">
        <v>329</v>
      </c>
      <c r="D79" s="1" t="s">
        <v>330</v>
      </c>
      <c r="E79" s="21" t="s">
        <v>331</v>
      </c>
      <c r="F79" s="137" t="s">
        <v>332</v>
      </c>
      <c r="G79" s="31" t="s">
        <v>341</v>
      </c>
    </row>
    <row r="80" spans="2:7" ht="38.25" x14ac:dyDescent="0.25">
      <c r="B80" s="7" t="s">
        <v>342</v>
      </c>
      <c r="C80" s="26" t="s">
        <v>462</v>
      </c>
      <c r="D80" s="1" t="s">
        <v>343</v>
      </c>
      <c r="E80" s="18" t="s">
        <v>344</v>
      </c>
      <c r="F80" s="138" t="s">
        <v>345</v>
      </c>
      <c r="G80" s="26" t="s">
        <v>346</v>
      </c>
    </row>
    <row r="81" spans="2:7" ht="25.5" x14ac:dyDescent="0.25">
      <c r="B81" s="7" t="s">
        <v>347</v>
      </c>
      <c r="C81" s="29" t="s">
        <v>348</v>
      </c>
      <c r="D81" s="1" t="s">
        <v>349</v>
      </c>
      <c r="E81" s="15" t="s">
        <v>350</v>
      </c>
      <c r="F81" s="133" t="s">
        <v>351</v>
      </c>
      <c r="G81" s="26" t="s">
        <v>352</v>
      </c>
    </row>
    <row r="82" spans="2:7" ht="25.5" x14ac:dyDescent="0.25">
      <c r="B82" s="7" t="s">
        <v>353</v>
      </c>
      <c r="C82" s="29" t="s">
        <v>354</v>
      </c>
      <c r="D82" s="1" t="s">
        <v>355</v>
      </c>
      <c r="E82" s="15" t="s">
        <v>356</v>
      </c>
      <c r="F82" s="135" t="s">
        <v>357</v>
      </c>
      <c r="G82" s="26" t="s">
        <v>358</v>
      </c>
    </row>
    <row r="83" spans="2:7" ht="51.75" customHeight="1" x14ac:dyDescent="0.25">
      <c r="B83" s="7" t="s">
        <v>359</v>
      </c>
      <c r="C83" s="26" t="s">
        <v>461</v>
      </c>
      <c r="D83" s="1" t="s">
        <v>360</v>
      </c>
      <c r="E83" s="22" t="s">
        <v>361</v>
      </c>
      <c r="F83" s="133" t="s">
        <v>362</v>
      </c>
      <c r="G83" s="26" t="s">
        <v>363</v>
      </c>
    </row>
    <row r="84" spans="2:7" ht="25.5" x14ac:dyDescent="0.25">
      <c r="B84" s="7" t="s">
        <v>364</v>
      </c>
      <c r="C84" s="29" t="s">
        <v>365</v>
      </c>
      <c r="D84" s="1" t="s">
        <v>366</v>
      </c>
      <c r="E84" s="15" t="s">
        <v>367</v>
      </c>
      <c r="F84" s="133" t="s">
        <v>368</v>
      </c>
      <c r="G84" s="26" t="s">
        <v>369</v>
      </c>
    </row>
    <row r="85" spans="2:7" ht="25.5" x14ac:dyDescent="0.25">
      <c r="B85" s="10" t="s">
        <v>370</v>
      </c>
      <c r="C85" s="33" t="s">
        <v>371</v>
      </c>
      <c r="D85" s="1" t="s">
        <v>372</v>
      </c>
      <c r="E85" s="15" t="s">
        <v>373</v>
      </c>
      <c r="F85" s="133" t="s">
        <v>374</v>
      </c>
      <c r="G85" s="26" t="s">
        <v>375</v>
      </c>
    </row>
    <row r="86" spans="2:7" ht="38.25" x14ac:dyDescent="0.25">
      <c r="B86" s="7" t="s">
        <v>376</v>
      </c>
      <c r="C86" s="33" t="s">
        <v>377</v>
      </c>
      <c r="D86" s="1" t="s">
        <v>378</v>
      </c>
      <c r="E86" s="15" t="s">
        <v>379</v>
      </c>
      <c r="F86" s="137" t="s">
        <v>380</v>
      </c>
      <c r="G86" s="26" t="s">
        <v>381</v>
      </c>
    </row>
    <row r="87" spans="2:7" ht="55.5" customHeight="1" x14ac:dyDescent="0.25">
      <c r="B87" s="11" t="s">
        <v>382</v>
      </c>
      <c r="C87" s="29" t="s">
        <v>460</v>
      </c>
      <c r="D87" s="1" t="s">
        <v>383</v>
      </c>
      <c r="E87" s="15" t="s">
        <v>384</v>
      </c>
      <c r="F87" s="135" t="s">
        <v>385</v>
      </c>
      <c r="G87" s="31" t="s">
        <v>386</v>
      </c>
    </row>
    <row r="88" spans="2:7" ht="25.5" x14ac:dyDescent="0.25">
      <c r="B88" s="7" t="s">
        <v>387</v>
      </c>
      <c r="C88" s="32" t="s">
        <v>388</v>
      </c>
      <c r="D88" s="1" t="s">
        <v>389</v>
      </c>
      <c r="E88" s="15" t="s">
        <v>390</v>
      </c>
      <c r="F88" s="135" t="s">
        <v>391</v>
      </c>
      <c r="G88" s="31" t="s">
        <v>392</v>
      </c>
    </row>
    <row r="89" spans="2:7" ht="38.25" x14ac:dyDescent="0.25">
      <c r="B89" s="7" t="s">
        <v>393</v>
      </c>
      <c r="C89" s="33" t="s">
        <v>394</v>
      </c>
      <c r="D89" s="1" t="s">
        <v>395</v>
      </c>
      <c r="E89" s="22" t="s">
        <v>396</v>
      </c>
      <c r="F89" s="133" t="s">
        <v>397</v>
      </c>
      <c r="G89" s="26" t="s">
        <v>398</v>
      </c>
    </row>
    <row r="90" spans="2:7" ht="39" customHeight="1" x14ac:dyDescent="0.25">
      <c r="B90" s="11" t="s">
        <v>399</v>
      </c>
      <c r="C90" s="32" t="s">
        <v>400</v>
      </c>
      <c r="D90" s="1" t="s">
        <v>401</v>
      </c>
      <c r="E90" s="15" t="s">
        <v>402</v>
      </c>
      <c r="F90" s="135" t="s">
        <v>403</v>
      </c>
      <c r="G90" s="26" t="s">
        <v>404</v>
      </c>
    </row>
    <row r="91" spans="2:7" ht="27.75" customHeight="1" x14ac:dyDescent="0.4">
      <c r="B91" s="154" t="s">
        <v>449</v>
      </c>
      <c r="C91" s="154"/>
      <c r="D91" s="154"/>
      <c r="E91" s="154"/>
      <c r="F91" s="154"/>
      <c r="G91" s="154"/>
    </row>
    <row r="92" spans="2:7" ht="31.5" customHeight="1" x14ac:dyDescent="0.25">
      <c r="B92" s="5" t="s">
        <v>23</v>
      </c>
      <c r="C92" s="6" t="s">
        <v>24</v>
      </c>
      <c r="D92" s="5" t="s">
        <v>25</v>
      </c>
      <c r="E92" s="6" t="s">
        <v>26</v>
      </c>
      <c r="F92" s="6" t="s">
        <v>27</v>
      </c>
      <c r="G92" s="5" t="s">
        <v>28</v>
      </c>
    </row>
    <row r="93" spans="2:7" ht="25.5" x14ac:dyDescent="0.25">
      <c r="B93" s="23" t="s">
        <v>464</v>
      </c>
      <c r="C93" s="34" t="s">
        <v>405</v>
      </c>
      <c r="D93" s="1" t="s">
        <v>406</v>
      </c>
      <c r="E93" s="15" t="s">
        <v>407</v>
      </c>
      <c r="F93" s="133" t="s">
        <v>408</v>
      </c>
      <c r="G93" s="30" t="s">
        <v>409</v>
      </c>
    </row>
    <row r="94" spans="2:7" ht="43.5" customHeight="1" x14ac:dyDescent="0.25">
      <c r="B94" s="23" t="s">
        <v>410</v>
      </c>
      <c r="C94" s="34" t="s">
        <v>411</v>
      </c>
      <c r="D94" s="22" t="s">
        <v>412</v>
      </c>
      <c r="E94" s="18" t="s">
        <v>413</v>
      </c>
      <c r="F94" s="133" t="s">
        <v>414</v>
      </c>
      <c r="G94" s="26" t="s">
        <v>415</v>
      </c>
    </row>
    <row r="95" spans="2:7" ht="42" customHeight="1" x14ac:dyDescent="0.25">
      <c r="B95" s="24" t="s">
        <v>465</v>
      </c>
      <c r="C95" s="30" t="s">
        <v>416</v>
      </c>
      <c r="D95" s="1" t="s">
        <v>417</v>
      </c>
      <c r="E95" s="1" t="s">
        <v>418</v>
      </c>
      <c r="F95" s="134" t="s">
        <v>419</v>
      </c>
      <c r="G95" s="26" t="s">
        <v>420</v>
      </c>
    </row>
    <row r="96" spans="2:7" ht="40.5" customHeight="1" x14ac:dyDescent="0.25">
      <c r="B96" s="24" t="s">
        <v>466</v>
      </c>
      <c r="C96" s="34" t="s">
        <v>421</v>
      </c>
      <c r="D96" s="1" t="s">
        <v>422</v>
      </c>
      <c r="E96" s="25" t="s">
        <v>423</v>
      </c>
      <c r="F96" s="135" t="s">
        <v>424</v>
      </c>
      <c r="G96" s="26" t="s">
        <v>425</v>
      </c>
    </row>
    <row r="97" spans="2:7" ht="42" customHeight="1" x14ac:dyDescent="0.25">
      <c r="B97" s="24" t="s">
        <v>467</v>
      </c>
      <c r="C97" s="34" t="s">
        <v>426</v>
      </c>
      <c r="D97" s="1" t="s">
        <v>427</v>
      </c>
      <c r="E97" s="25" t="s">
        <v>428</v>
      </c>
      <c r="F97" s="135" t="s">
        <v>429</v>
      </c>
      <c r="G97" s="26" t="s">
        <v>430</v>
      </c>
    </row>
    <row r="98" spans="2:7" ht="41.25" customHeight="1" x14ac:dyDescent="0.25">
      <c r="B98" s="24" t="s">
        <v>468</v>
      </c>
      <c r="C98" s="34" t="s">
        <v>431</v>
      </c>
      <c r="D98" s="1" t="s">
        <v>432</v>
      </c>
      <c r="E98" s="2" t="s">
        <v>433</v>
      </c>
      <c r="F98" s="133" t="s">
        <v>434</v>
      </c>
      <c r="G98" s="26" t="s">
        <v>435</v>
      </c>
    </row>
    <row r="99" spans="2:7" ht="25.5" x14ac:dyDescent="0.25">
      <c r="B99" s="23" t="s">
        <v>469</v>
      </c>
      <c r="C99" s="30" t="s">
        <v>436</v>
      </c>
      <c r="D99" s="1" t="s">
        <v>437</v>
      </c>
      <c r="E99" s="28" t="s">
        <v>471</v>
      </c>
      <c r="F99" s="133" t="s">
        <v>438</v>
      </c>
      <c r="G99" s="26" t="s">
        <v>439</v>
      </c>
    </row>
    <row r="100" spans="2:7" ht="47.25" customHeight="1" x14ac:dyDescent="0.25">
      <c r="B100" s="11" t="s">
        <v>470</v>
      </c>
      <c r="C100" s="26" t="s">
        <v>440</v>
      </c>
      <c r="D100" s="2" t="s">
        <v>441</v>
      </c>
      <c r="E100" s="2" t="s">
        <v>442</v>
      </c>
      <c r="F100" s="133" t="s">
        <v>443</v>
      </c>
      <c r="G100" s="26" t="s">
        <v>444</v>
      </c>
    </row>
  </sheetData>
  <mergeCells count="20">
    <mergeCell ref="A2:G2"/>
    <mergeCell ref="B66:G66"/>
    <mergeCell ref="B73:B74"/>
    <mergeCell ref="C73:C74"/>
    <mergeCell ref="G73:G74"/>
    <mergeCell ref="B3:G3"/>
    <mergeCell ref="B6:B7"/>
    <mergeCell ref="G6:G7"/>
    <mergeCell ref="G8:G11"/>
    <mergeCell ref="G13:G18"/>
    <mergeCell ref="B91:G91"/>
    <mergeCell ref="G20:G64"/>
    <mergeCell ref="B41:B42"/>
    <mergeCell ref="C41:C42"/>
    <mergeCell ref="B52:B53"/>
    <mergeCell ref="C52:C53"/>
    <mergeCell ref="B56:B57"/>
    <mergeCell ref="C56:C57"/>
    <mergeCell ref="B61:B62"/>
    <mergeCell ref="C61:C62"/>
  </mergeCells>
  <hyperlinks>
    <hyperlink ref="E80" r:id="rId1" xr:uid="{294C20C0-315C-4C7C-ACDD-8F3E0216810D}"/>
    <hyperlink ref="E94" r:id="rId2" xr:uid="{2B5F6331-5E54-47C3-876D-0D6344E138A5}"/>
    <hyperlink ref="E63" r:id="rId3" display="justyna.turowska@pw.edu.p" xr:uid="{56333807-9328-4F52-A0C9-F9E66ACC3F4E}"/>
  </hyperlinks>
  <pageMargins left="0.23622047244094491" right="0.23622047244094491" top="0.74803149606299213" bottom="0.74803149606299213" header="0.31496062992125984" footer="0.31496062992125984"/>
  <pageSetup paperSize="9" scale="59" fitToHeight="0" orientation="landscape" r:id="rId4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BAB4-7155-4606-80AA-FE06A40AF055}">
  <dimension ref="A1:L115"/>
  <sheetViews>
    <sheetView tabSelected="1" view="pageLayout" topLeftCell="A89" zoomScale="80" zoomScaleNormal="100" zoomScalePageLayoutView="80" workbookViewId="0">
      <selection sqref="A1:K114"/>
    </sheetView>
  </sheetViews>
  <sheetFormatPr defaultRowHeight="15" x14ac:dyDescent="0.25"/>
  <cols>
    <col min="1" max="1" width="6.5703125" customWidth="1"/>
    <col min="2" max="2" width="35.28515625" customWidth="1"/>
    <col min="3" max="3" width="43.42578125" customWidth="1"/>
    <col min="4" max="4" width="25.5703125" customWidth="1"/>
    <col min="5" max="5" width="29.85546875" customWidth="1"/>
    <col min="6" max="6" width="21.140625" customWidth="1"/>
    <col min="7" max="7" width="17.42578125" customWidth="1"/>
    <col min="8" max="8" width="16.140625" customWidth="1"/>
    <col min="9" max="9" width="19.28515625" customWidth="1"/>
    <col min="10" max="10" width="16" customWidth="1"/>
    <col min="11" max="11" width="16.28515625" customWidth="1"/>
  </cols>
  <sheetData>
    <row r="1" spans="1:12" ht="23.25" x14ac:dyDescent="0.25">
      <c r="A1" s="164" t="s">
        <v>659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2" ht="21" x14ac:dyDescent="0.25">
      <c r="A2" s="165" t="s">
        <v>472</v>
      </c>
      <c r="B2" s="166" t="s">
        <v>473</v>
      </c>
      <c r="C2" s="165" t="s">
        <v>474</v>
      </c>
      <c r="D2" s="166" t="s">
        <v>475</v>
      </c>
      <c r="E2" s="166"/>
      <c r="F2" s="166"/>
      <c r="G2" s="167" t="s">
        <v>476</v>
      </c>
      <c r="H2" s="170" t="s">
        <v>477</v>
      </c>
      <c r="I2" s="170"/>
      <c r="J2" s="170"/>
      <c r="K2" s="170"/>
    </row>
    <row r="3" spans="1:12" ht="36.75" customHeight="1" x14ac:dyDescent="0.25">
      <c r="A3" s="165"/>
      <c r="B3" s="166"/>
      <c r="C3" s="165"/>
      <c r="D3" s="167" t="s">
        <v>681</v>
      </c>
      <c r="E3" s="167" t="s">
        <v>478</v>
      </c>
      <c r="F3" s="167" t="s">
        <v>479</v>
      </c>
      <c r="G3" s="168"/>
      <c r="H3" s="85" t="s">
        <v>480</v>
      </c>
      <c r="I3" s="85" t="s">
        <v>481</v>
      </c>
      <c r="J3" s="85" t="s">
        <v>482</v>
      </c>
      <c r="K3" s="85" t="s">
        <v>483</v>
      </c>
    </row>
    <row r="4" spans="1:12" x14ac:dyDescent="0.25">
      <c r="A4" s="165"/>
      <c r="B4" s="166"/>
      <c r="C4" s="165"/>
      <c r="D4" s="169"/>
      <c r="E4" s="169"/>
      <c r="F4" s="169"/>
      <c r="G4" s="169"/>
      <c r="H4" s="86" t="s">
        <v>21</v>
      </c>
      <c r="I4" s="85" t="s">
        <v>21</v>
      </c>
      <c r="J4" s="86" t="s">
        <v>22</v>
      </c>
      <c r="K4" s="86" t="s">
        <v>22</v>
      </c>
      <c r="L4" s="16"/>
    </row>
    <row r="5" spans="1:12" ht="26.25" x14ac:dyDescent="0.25">
      <c r="A5" s="171" t="s">
        <v>447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6"/>
    </row>
    <row r="6" spans="1:12" ht="28.5" customHeight="1" x14ac:dyDescent="0.25">
      <c r="A6" s="35" t="s">
        <v>484</v>
      </c>
      <c r="B6" s="36" t="s">
        <v>29</v>
      </c>
      <c r="C6" s="51" t="s">
        <v>485</v>
      </c>
      <c r="D6" s="54" t="s">
        <v>31</v>
      </c>
      <c r="E6" s="54" t="s">
        <v>32</v>
      </c>
      <c r="F6" s="58" t="s">
        <v>33</v>
      </c>
      <c r="G6" s="52" t="s">
        <v>486</v>
      </c>
      <c r="H6" s="37">
        <v>2</v>
      </c>
      <c r="I6" s="37">
        <v>8</v>
      </c>
      <c r="J6" s="37"/>
      <c r="K6" s="37"/>
      <c r="L6" s="16"/>
    </row>
    <row r="7" spans="1:12" ht="30" customHeight="1" x14ac:dyDescent="0.25">
      <c r="A7" s="173" t="s">
        <v>487</v>
      </c>
      <c r="B7" s="175" t="s">
        <v>35</v>
      </c>
      <c r="C7" s="51" t="s">
        <v>488</v>
      </c>
      <c r="D7" s="176" t="s">
        <v>37</v>
      </c>
      <c r="E7" s="176" t="s">
        <v>38</v>
      </c>
      <c r="F7" s="178" t="s">
        <v>39</v>
      </c>
      <c r="G7" s="180" t="s">
        <v>486</v>
      </c>
      <c r="H7" s="37">
        <v>6</v>
      </c>
      <c r="I7" s="37">
        <v>18</v>
      </c>
      <c r="J7" s="37"/>
      <c r="K7" s="37"/>
      <c r="L7" s="16"/>
    </row>
    <row r="8" spans="1:12" x14ac:dyDescent="0.25">
      <c r="A8" s="174"/>
      <c r="B8" s="175"/>
      <c r="C8" s="51" t="s">
        <v>489</v>
      </c>
      <c r="D8" s="177"/>
      <c r="E8" s="177"/>
      <c r="F8" s="179"/>
      <c r="G8" s="181"/>
      <c r="H8" s="37">
        <v>43</v>
      </c>
      <c r="I8" s="37">
        <v>37</v>
      </c>
      <c r="J8" s="37"/>
      <c r="K8" s="37"/>
      <c r="L8" s="16"/>
    </row>
    <row r="9" spans="1:12" ht="22.5" customHeight="1" x14ac:dyDescent="0.25">
      <c r="A9" s="35" t="s">
        <v>490</v>
      </c>
      <c r="B9" s="36" t="s">
        <v>42</v>
      </c>
      <c r="C9" s="51" t="s">
        <v>491</v>
      </c>
      <c r="D9" s="54" t="s">
        <v>44</v>
      </c>
      <c r="E9" s="54" t="s">
        <v>45</v>
      </c>
      <c r="F9" s="58" t="s">
        <v>46</v>
      </c>
      <c r="G9" s="52" t="s">
        <v>486</v>
      </c>
      <c r="H9" s="37"/>
      <c r="I9" s="37"/>
      <c r="J9" s="37"/>
      <c r="K9" s="37">
        <v>4</v>
      </c>
      <c r="L9" s="16"/>
    </row>
    <row r="10" spans="1:12" ht="28.5" customHeight="1" x14ac:dyDescent="0.25">
      <c r="A10" s="35" t="s">
        <v>492</v>
      </c>
      <c r="B10" s="36" t="s">
        <v>47</v>
      </c>
      <c r="C10" s="51" t="s">
        <v>493</v>
      </c>
      <c r="D10" s="54" t="s">
        <v>49</v>
      </c>
      <c r="E10" s="54" t="s">
        <v>50</v>
      </c>
      <c r="F10" s="58" t="s">
        <v>51</v>
      </c>
      <c r="G10" s="52" t="s">
        <v>486</v>
      </c>
      <c r="H10" s="37"/>
      <c r="I10" s="37"/>
      <c r="J10" s="37">
        <v>16</v>
      </c>
      <c r="K10" s="37">
        <v>16</v>
      </c>
      <c r="L10" s="16"/>
    </row>
    <row r="11" spans="1:12" ht="27.75" customHeight="1" x14ac:dyDescent="0.25">
      <c r="A11" s="35" t="s">
        <v>494</v>
      </c>
      <c r="B11" s="36" t="s">
        <v>52</v>
      </c>
      <c r="C11" s="51" t="s">
        <v>495</v>
      </c>
      <c r="D11" s="54" t="s">
        <v>54</v>
      </c>
      <c r="E11" s="54" t="s">
        <v>55</v>
      </c>
      <c r="F11" s="58" t="s">
        <v>56</v>
      </c>
      <c r="G11" s="52" t="s">
        <v>486</v>
      </c>
      <c r="H11" s="37">
        <v>25</v>
      </c>
      <c r="I11" s="37"/>
      <c r="J11" s="37"/>
      <c r="K11" s="37"/>
      <c r="L11" s="16"/>
    </row>
    <row r="12" spans="1:12" ht="20.25" customHeight="1" x14ac:dyDescent="0.25">
      <c r="A12" s="35" t="s">
        <v>496</v>
      </c>
      <c r="B12" s="36" t="s">
        <v>57</v>
      </c>
      <c r="C12" s="51" t="s">
        <v>497</v>
      </c>
      <c r="D12" s="54" t="s">
        <v>59</v>
      </c>
      <c r="E12" s="54" t="s">
        <v>60</v>
      </c>
      <c r="F12" s="58" t="s">
        <v>61</v>
      </c>
      <c r="G12" s="52" t="s">
        <v>486</v>
      </c>
      <c r="H12" s="37">
        <v>6</v>
      </c>
      <c r="I12" s="37">
        <v>12</v>
      </c>
      <c r="J12" s="37"/>
      <c r="K12" s="37"/>
      <c r="L12" s="16"/>
    </row>
    <row r="13" spans="1:12" ht="29.25" customHeight="1" x14ac:dyDescent="0.25">
      <c r="A13" s="35" t="s">
        <v>498</v>
      </c>
      <c r="B13" s="36" t="s">
        <v>62</v>
      </c>
      <c r="C13" s="51" t="s">
        <v>499</v>
      </c>
      <c r="D13" s="54" t="s">
        <v>63</v>
      </c>
      <c r="E13" s="54" t="s">
        <v>64</v>
      </c>
      <c r="F13" s="58" t="s">
        <v>65</v>
      </c>
      <c r="G13" s="52" t="s">
        <v>486</v>
      </c>
      <c r="H13" s="37"/>
      <c r="I13" s="37">
        <v>8</v>
      </c>
      <c r="J13" s="37"/>
      <c r="K13" s="37"/>
      <c r="L13" s="16"/>
    </row>
    <row r="14" spans="1:12" ht="21.75" customHeight="1" x14ac:dyDescent="0.25">
      <c r="A14" s="35" t="s">
        <v>500</v>
      </c>
      <c r="B14" s="36" t="s">
        <v>67</v>
      </c>
      <c r="C14" s="51" t="s">
        <v>501</v>
      </c>
      <c r="D14" s="54" t="s">
        <v>69</v>
      </c>
      <c r="E14" s="54" t="s">
        <v>70</v>
      </c>
      <c r="F14" s="58" t="s">
        <v>71</v>
      </c>
      <c r="G14" s="52" t="s">
        <v>486</v>
      </c>
      <c r="H14" s="37">
        <v>5</v>
      </c>
      <c r="I14" s="37">
        <v>40</v>
      </c>
      <c r="J14" s="37"/>
      <c r="K14" s="37"/>
      <c r="L14" s="16"/>
    </row>
    <row r="15" spans="1:12" ht="21" customHeight="1" x14ac:dyDescent="0.25">
      <c r="A15" s="35" t="s">
        <v>502</v>
      </c>
      <c r="B15" s="36" t="s">
        <v>72</v>
      </c>
      <c r="C15" s="51" t="s">
        <v>503</v>
      </c>
      <c r="D15" s="54" t="s">
        <v>74</v>
      </c>
      <c r="E15" s="57" t="s">
        <v>75</v>
      </c>
      <c r="F15" s="58" t="s">
        <v>76</v>
      </c>
      <c r="G15" s="52" t="s">
        <v>486</v>
      </c>
      <c r="H15" s="37"/>
      <c r="I15" s="37">
        <v>21</v>
      </c>
      <c r="J15" s="37"/>
      <c r="K15" s="37"/>
      <c r="L15" s="16"/>
    </row>
    <row r="16" spans="1:12" ht="21.75" customHeight="1" x14ac:dyDescent="0.25">
      <c r="A16" s="35" t="s">
        <v>504</v>
      </c>
      <c r="B16" s="36" t="s">
        <v>77</v>
      </c>
      <c r="C16" s="51" t="s">
        <v>505</v>
      </c>
      <c r="D16" s="54" t="s">
        <v>79</v>
      </c>
      <c r="E16" s="54" t="s">
        <v>80</v>
      </c>
      <c r="F16" s="58" t="s">
        <v>81</v>
      </c>
      <c r="G16" s="52" t="s">
        <v>486</v>
      </c>
      <c r="H16" s="37">
        <v>10</v>
      </c>
      <c r="I16" s="37">
        <v>35</v>
      </c>
      <c r="J16" s="37"/>
      <c r="K16" s="37"/>
      <c r="L16" s="16"/>
    </row>
    <row r="17" spans="1:12" ht="20.25" customHeight="1" x14ac:dyDescent="0.25">
      <c r="A17" s="35" t="s">
        <v>506</v>
      </c>
      <c r="B17" s="36" t="s">
        <v>82</v>
      </c>
      <c r="C17" s="51" t="s">
        <v>507</v>
      </c>
      <c r="D17" s="54" t="s">
        <v>84</v>
      </c>
      <c r="E17" s="54" t="s">
        <v>85</v>
      </c>
      <c r="F17" s="58" t="s">
        <v>86</v>
      </c>
      <c r="G17" s="52" t="s">
        <v>486</v>
      </c>
      <c r="H17" s="37">
        <v>3</v>
      </c>
      <c r="I17" s="37">
        <v>8</v>
      </c>
      <c r="J17" s="37"/>
      <c r="K17" s="37"/>
      <c r="L17" s="16"/>
    </row>
    <row r="18" spans="1:12" ht="21.75" customHeight="1" x14ac:dyDescent="0.25">
      <c r="A18" s="35" t="s">
        <v>508</v>
      </c>
      <c r="B18" s="36" t="s">
        <v>87</v>
      </c>
      <c r="C18" s="51" t="s">
        <v>509</v>
      </c>
      <c r="D18" s="54" t="s">
        <v>89</v>
      </c>
      <c r="E18" s="54" t="s">
        <v>90</v>
      </c>
      <c r="F18" s="58" t="s">
        <v>91</v>
      </c>
      <c r="G18" s="52" t="s">
        <v>486</v>
      </c>
      <c r="H18" s="37"/>
      <c r="I18" s="37">
        <v>10</v>
      </c>
      <c r="J18" s="37"/>
      <c r="K18" s="37">
        <v>20</v>
      </c>
      <c r="L18" s="16"/>
    </row>
    <row r="19" spans="1:12" ht="20.25" customHeight="1" x14ac:dyDescent="0.25">
      <c r="A19" s="35" t="s">
        <v>510</v>
      </c>
      <c r="B19" s="36" t="s">
        <v>92</v>
      </c>
      <c r="C19" s="51" t="s">
        <v>511</v>
      </c>
      <c r="D19" s="54" t="s">
        <v>94</v>
      </c>
      <c r="E19" s="54" t="s">
        <v>95</v>
      </c>
      <c r="F19" s="58" t="s">
        <v>96</v>
      </c>
      <c r="G19" s="52" t="s">
        <v>486</v>
      </c>
      <c r="H19" s="37">
        <v>10</v>
      </c>
      <c r="I19" s="37">
        <v>25</v>
      </c>
      <c r="J19" s="37"/>
      <c r="K19" s="37"/>
      <c r="L19" s="16"/>
    </row>
    <row r="20" spans="1:12" ht="23.25" customHeight="1" x14ac:dyDescent="0.25">
      <c r="A20" s="35" t="s">
        <v>512</v>
      </c>
      <c r="B20" s="36" t="s">
        <v>97</v>
      </c>
      <c r="C20" s="51" t="s">
        <v>513</v>
      </c>
      <c r="D20" s="54" t="s">
        <v>99</v>
      </c>
      <c r="E20" s="54" t="s">
        <v>100</v>
      </c>
      <c r="F20" s="59" t="s">
        <v>679</v>
      </c>
      <c r="G20" s="52" t="s">
        <v>486</v>
      </c>
      <c r="H20" s="37"/>
      <c r="I20" s="37">
        <v>1</v>
      </c>
      <c r="J20" s="37">
        <v>12</v>
      </c>
      <c r="K20" s="37">
        <v>22</v>
      </c>
      <c r="L20" s="16"/>
    </row>
    <row r="21" spans="1:12" ht="21.75" customHeight="1" x14ac:dyDescent="0.25">
      <c r="A21" s="35" t="s">
        <v>514</v>
      </c>
      <c r="B21" s="36" t="s">
        <v>103</v>
      </c>
      <c r="C21" s="51" t="s">
        <v>515</v>
      </c>
      <c r="D21" s="54" t="s">
        <v>105</v>
      </c>
      <c r="E21" s="54" t="s">
        <v>106</v>
      </c>
      <c r="F21" s="58" t="s">
        <v>107</v>
      </c>
      <c r="G21" s="52" t="s">
        <v>486</v>
      </c>
      <c r="H21" s="37"/>
      <c r="I21" s="37"/>
      <c r="J21" s="37">
        <v>8</v>
      </c>
      <c r="K21" s="37">
        <v>62</v>
      </c>
      <c r="L21" s="16"/>
    </row>
    <row r="22" spans="1:12" ht="21.75" customHeight="1" x14ac:dyDescent="0.25">
      <c r="A22" s="35" t="s">
        <v>516</v>
      </c>
      <c r="B22" s="36" t="s">
        <v>108</v>
      </c>
      <c r="C22" s="51" t="s">
        <v>517</v>
      </c>
      <c r="D22" s="54" t="s">
        <v>110</v>
      </c>
      <c r="E22" s="54" t="s">
        <v>111</v>
      </c>
      <c r="F22" s="58" t="s">
        <v>112</v>
      </c>
      <c r="G22" s="52" t="s">
        <v>486</v>
      </c>
      <c r="H22" s="37">
        <v>112</v>
      </c>
      <c r="I22" s="37"/>
      <c r="J22" s="37"/>
      <c r="K22" s="37"/>
      <c r="L22" s="16"/>
    </row>
    <row r="23" spans="1:12" ht="20.25" customHeight="1" x14ac:dyDescent="0.25">
      <c r="A23" s="35" t="s">
        <v>518</v>
      </c>
      <c r="B23" s="36" t="s">
        <v>113</v>
      </c>
      <c r="C23" s="51" t="s">
        <v>519</v>
      </c>
      <c r="D23" s="54" t="s">
        <v>115</v>
      </c>
      <c r="E23" s="54" t="s">
        <v>116</v>
      </c>
      <c r="F23" s="58" t="s">
        <v>117</v>
      </c>
      <c r="G23" s="52" t="s">
        <v>486</v>
      </c>
      <c r="H23" s="37">
        <v>2</v>
      </c>
      <c r="I23" s="37">
        <v>2</v>
      </c>
      <c r="J23" s="37">
        <v>4</v>
      </c>
      <c r="K23" s="37">
        <v>6</v>
      </c>
      <c r="L23" s="16"/>
    </row>
    <row r="24" spans="1:12" ht="20.25" customHeight="1" x14ac:dyDescent="0.25">
      <c r="A24" s="35" t="s">
        <v>520</v>
      </c>
      <c r="B24" s="36" t="s">
        <v>72</v>
      </c>
      <c r="C24" s="51" t="s">
        <v>521</v>
      </c>
      <c r="D24" s="54" t="s">
        <v>119</v>
      </c>
      <c r="E24" s="54" t="s">
        <v>120</v>
      </c>
      <c r="F24" s="58" t="s">
        <v>121</v>
      </c>
      <c r="G24" s="52" t="s">
        <v>486</v>
      </c>
      <c r="H24" s="38"/>
      <c r="I24" s="39">
        <v>21</v>
      </c>
      <c r="J24" s="38"/>
      <c r="K24" s="38"/>
      <c r="L24" s="16"/>
    </row>
    <row r="25" spans="1:12" ht="21" x14ac:dyDescent="0.25">
      <c r="A25" s="182" t="s">
        <v>522</v>
      </c>
      <c r="B25" s="183"/>
      <c r="C25" s="183"/>
      <c r="D25" s="183"/>
      <c r="E25" s="183"/>
      <c r="F25" s="183"/>
      <c r="G25" s="184"/>
      <c r="H25" s="40">
        <f>SUM(H6:H24)</f>
        <v>224</v>
      </c>
      <c r="I25" s="40">
        <f t="shared" ref="I25:J25" si="0">SUM(I6:I24)</f>
        <v>246</v>
      </c>
      <c r="J25" s="40">
        <f t="shared" si="0"/>
        <v>40</v>
      </c>
      <c r="K25" s="40">
        <f>SUM(K6:K24)</f>
        <v>130</v>
      </c>
      <c r="L25" s="16"/>
    </row>
    <row r="26" spans="1:12" ht="26.25" customHeight="1" x14ac:dyDescent="0.25">
      <c r="A26" s="35" t="s">
        <v>523</v>
      </c>
      <c r="B26" s="36" t="s">
        <v>122</v>
      </c>
      <c r="C26" s="56" t="s">
        <v>524</v>
      </c>
      <c r="D26" s="54" t="s">
        <v>124</v>
      </c>
      <c r="E26" s="54" t="s">
        <v>125</v>
      </c>
      <c r="F26" s="58" t="s">
        <v>126</v>
      </c>
      <c r="G26" s="52" t="s">
        <v>525</v>
      </c>
      <c r="H26" s="37">
        <v>0</v>
      </c>
      <c r="I26" s="37">
        <v>4</v>
      </c>
      <c r="J26" s="37">
        <v>0</v>
      </c>
      <c r="K26" s="37">
        <v>0</v>
      </c>
      <c r="L26" s="16"/>
    </row>
    <row r="27" spans="1:12" ht="30" customHeight="1" x14ac:dyDescent="0.25">
      <c r="A27" s="35" t="s">
        <v>526</v>
      </c>
      <c r="B27" s="41" t="s">
        <v>453</v>
      </c>
      <c r="C27" s="56" t="s">
        <v>527</v>
      </c>
      <c r="D27" s="54" t="s">
        <v>128</v>
      </c>
      <c r="E27" s="54" t="s">
        <v>129</v>
      </c>
      <c r="F27" s="58" t="s">
        <v>130</v>
      </c>
      <c r="G27" s="52" t="s">
        <v>525</v>
      </c>
      <c r="H27" s="37">
        <v>24</v>
      </c>
      <c r="I27" s="37">
        <v>10</v>
      </c>
      <c r="J27" s="37">
        <v>0</v>
      </c>
      <c r="K27" s="37">
        <v>0</v>
      </c>
      <c r="L27" s="16"/>
    </row>
    <row r="28" spans="1:12" ht="23.25" customHeight="1" x14ac:dyDescent="0.25">
      <c r="A28" s="35" t="s">
        <v>528</v>
      </c>
      <c r="B28" s="36" t="s">
        <v>131</v>
      </c>
      <c r="C28" s="56" t="s">
        <v>529</v>
      </c>
      <c r="D28" s="54" t="s">
        <v>133</v>
      </c>
      <c r="E28" s="54" t="s">
        <v>134</v>
      </c>
      <c r="F28" s="59" t="s">
        <v>678</v>
      </c>
      <c r="G28" s="52" t="s">
        <v>525</v>
      </c>
      <c r="H28" s="37">
        <v>27</v>
      </c>
      <c r="I28" s="37">
        <v>7</v>
      </c>
      <c r="J28" s="37">
        <v>0</v>
      </c>
      <c r="K28" s="37">
        <v>0</v>
      </c>
      <c r="L28" s="16"/>
    </row>
    <row r="29" spans="1:12" ht="18.75" customHeight="1" x14ac:dyDescent="0.25">
      <c r="A29" s="35" t="s">
        <v>530</v>
      </c>
      <c r="B29" s="36" t="s">
        <v>136</v>
      </c>
      <c r="C29" s="56" t="s">
        <v>531</v>
      </c>
      <c r="D29" s="54" t="s">
        <v>446</v>
      </c>
      <c r="E29" s="54" t="s">
        <v>138</v>
      </c>
      <c r="F29" s="58" t="s">
        <v>139</v>
      </c>
      <c r="G29" s="52" t="s">
        <v>525</v>
      </c>
      <c r="H29" s="37">
        <v>19</v>
      </c>
      <c r="I29" s="37">
        <v>56</v>
      </c>
      <c r="J29" s="37">
        <v>0</v>
      </c>
      <c r="K29" s="37">
        <v>0</v>
      </c>
      <c r="L29" s="16"/>
    </row>
    <row r="30" spans="1:12" ht="24" customHeight="1" x14ac:dyDescent="0.25">
      <c r="A30" s="35" t="s">
        <v>532</v>
      </c>
      <c r="B30" s="36" t="s">
        <v>533</v>
      </c>
      <c r="C30" s="51" t="s">
        <v>534</v>
      </c>
      <c r="D30" s="54" t="s">
        <v>142</v>
      </c>
      <c r="E30" s="54" t="s">
        <v>143</v>
      </c>
      <c r="F30" s="58" t="s">
        <v>144</v>
      </c>
      <c r="G30" s="52" t="s">
        <v>525</v>
      </c>
      <c r="H30" s="37">
        <v>10</v>
      </c>
      <c r="I30" s="37">
        <v>28</v>
      </c>
      <c r="J30" s="37">
        <v>0</v>
      </c>
      <c r="K30" s="37">
        <v>0</v>
      </c>
      <c r="L30" s="16"/>
    </row>
    <row r="31" spans="1:12" ht="21" customHeight="1" x14ac:dyDescent="0.25">
      <c r="A31" s="35" t="s">
        <v>535</v>
      </c>
      <c r="B31" s="36" t="s">
        <v>145</v>
      </c>
      <c r="C31" s="56" t="s">
        <v>536</v>
      </c>
      <c r="D31" s="54" t="s">
        <v>147</v>
      </c>
      <c r="E31" s="54" t="s">
        <v>148</v>
      </c>
      <c r="F31" s="58" t="s">
        <v>149</v>
      </c>
      <c r="G31" s="52" t="s">
        <v>525</v>
      </c>
      <c r="H31" s="37">
        <v>56</v>
      </c>
      <c r="I31" s="37">
        <v>56</v>
      </c>
      <c r="J31" s="37">
        <v>0</v>
      </c>
      <c r="K31" s="37">
        <v>0</v>
      </c>
      <c r="L31" s="16"/>
    </row>
    <row r="32" spans="1:12" ht="18.75" customHeight="1" x14ac:dyDescent="0.25">
      <c r="A32" s="35" t="s">
        <v>537</v>
      </c>
      <c r="B32" s="36" t="s">
        <v>150</v>
      </c>
      <c r="C32" s="56" t="s">
        <v>538</v>
      </c>
      <c r="D32" s="54" t="s">
        <v>152</v>
      </c>
      <c r="E32" s="54" t="s">
        <v>153</v>
      </c>
      <c r="F32" s="58" t="s">
        <v>154</v>
      </c>
      <c r="G32" s="52" t="s">
        <v>525</v>
      </c>
      <c r="H32" s="37">
        <v>24</v>
      </c>
      <c r="I32" s="37">
        <v>14</v>
      </c>
      <c r="J32" s="37">
        <v>0</v>
      </c>
      <c r="K32" s="37">
        <v>0</v>
      </c>
      <c r="L32" s="16"/>
    </row>
    <row r="33" spans="1:12" ht="21" customHeight="1" x14ac:dyDescent="0.25">
      <c r="A33" s="35" t="s">
        <v>539</v>
      </c>
      <c r="B33" s="36" t="s">
        <v>155</v>
      </c>
      <c r="C33" s="56" t="s">
        <v>540</v>
      </c>
      <c r="D33" s="54" t="s">
        <v>157</v>
      </c>
      <c r="E33" s="54" t="s">
        <v>158</v>
      </c>
      <c r="F33" s="59" t="s">
        <v>677</v>
      </c>
      <c r="G33" s="52" t="s">
        <v>525</v>
      </c>
      <c r="H33" s="37">
        <v>40</v>
      </c>
      <c r="I33" s="37">
        <v>7</v>
      </c>
      <c r="J33" s="37">
        <v>0</v>
      </c>
      <c r="K33" s="37">
        <v>0</v>
      </c>
      <c r="L33" s="16"/>
    </row>
    <row r="34" spans="1:12" ht="19.5" customHeight="1" x14ac:dyDescent="0.25">
      <c r="A34" s="35" t="s">
        <v>541</v>
      </c>
      <c r="B34" s="36" t="s">
        <v>160</v>
      </c>
      <c r="C34" s="56" t="s">
        <v>542</v>
      </c>
      <c r="D34" s="54" t="s">
        <v>162</v>
      </c>
      <c r="E34" s="54" t="s">
        <v>163</v>
      </c>
      <c r="F34" s="58" t="s">
        <v>164</v>
      </c>
      <c r="G34" s="52" t="s">
        <v>525</v>
      </c>
      <c r="H34" s="37">
        <v>38</v>
      </c>
      <c r="I34" s="37">
        <v>70</v>
      </c>
      <c r="J34" s="37">
        <v>0</v>
      </c>
      <c r="K34" s="37">
        <v>0</v>
      </c>
      <c r="L34" s="16"/>
    </row>
    <row r="35" spans="1:12" ht="20.25" customHeight="1" x14ac:dyDescent="0.25">
      <c r="A35" s="35" t="s">
        <v>543</v>
      </c>
      <c r="B35" s="36" t="s">
        <v>165</v>
      </c>
      <c r="C35" s="56" t="s">
        <v>544</v>
      </c>
      <c r="D35" s="54" t="s">
        <v>167</v>
      </c>
      <c r="E35" s="54" t="s">
        <v>168</v>
      </c>
      <c r="F35" s="58" t="s">
        <v>169</v>
      </c>
      <c r="G35" s="52" t="s">
        <v>525</v>
      </c>
      <c r="H35" s="37">
        <v>33</v>
      </c>
      <c r="I35" s="37">
        <v>23</v>
      </c>
      <c r="J35" s="37">
        <v>2</v>
      </c>
      <c r="K35" s="37">
        <v>0</v>
      </c>
      <c r="L35" s="16"/>
    </row>
    <row r="36" spans="1:12" ht="22.5" customHeight="1" x14ac:dyDescent="0.25">
      <c r="A36" s="35" t="s">
        <v>545</v>
      </c>
      <c r="B36" s="36" t="s">
        <v>170</v>
      </c>
      <c r="C36" s="56" t="s">
        <v>546</v>
      </c>
      <c r="D36" s="54" t="s">
        <v>450</v>
      </c>
      <c r="E36" s="60" t="s">
        <v>451</v>
      </c>
      <c r="F36" s="58" t="s">
        <v>452</v>
      </c>
      <c r="G36" s="52" t="s">
        <v>525</v>
      </c>
      <c r="H36" s="37">
        <v>35</v>
      </c>
      <c r="I36" s="37">
        <v>39</v>
      </c>
      <c r="J36" s="37">
        <v>0</v>
      </c>
      <c r="K36" s="37">
        <v>0</v>
      </c>
      <c r="L36" s="16"/>
    </row>
    <row r="37" spans="1:12" ht="22.5" customHeight="1" x14ac:dyDescent="0.25">
      <c r="A37" s="35" t="s">
        <v>547</v>
      </c>
      <c r="B37" s="36" t="s">
        <v>172</v>
      </c>
      <c r="C37" s="56" t="s">
        <v>548</v>
      </c>
      <c r="D37" s="54" t="s">
        <v>172</v>
      </c>
      <c r="E37" s="54" t="s">
        <v>174</v>
      </c>
      <c r="F37" s="58" t="s">
        <v>175</v>
      </c>
      <c r="G37" s="52" t="s">
        <v>525</v>
      </c>
      <c r="H37" s="39">
        <v>67</v>
      </c>
      <c r="I37" s="42">
        <v>50</v>
      </c>
      <c r="J37" s="39">
        <v>0</v>
      </c>
      <c r="K37" s="39">
        <v>0</v>
      </c>
      <c r="L37" s="16"/>
    </row>
    <row r="38" spans="1:12" ht="22.5" customHeight="1" x14ac:dyDescent="0.25">
      <c r="A38" s="35" t="s">
        <v>549</v>
      </c>
      <c r="B38" s="36" t="s">
        <v>172</v>
      </c>
      <c r="C38" s="56" t="s">
        <v>550</v>
      </c>
      <c r="D38" s="54" t="s">
        <v>172</v>
      </c>
      <c r="E38" s="54" t="s">
        <v>174</v>
      </c>
      <c r="F38" s="58" t="s">
        <v>175</v>
      </c>
      <c r="G38" s="52" t="s">
        <v>525</v>
      </c>
      <c r="H38" s="39">
        <v>17</v>
      </c>
      <c r="I38" s="42">
        <v>17</v>
      </c>
      <c r="J38" s="39">
        <v>0</v>
      </c>
      <c r="K38" s="39">
        <v>0</v>
      </c>
      <c r="L38" s="16"/>
    </row>
    <row r="39" spans="1:12" ht="20.25" customHeight="1" x14ac:dyDescent="0.25">
      <c r="A39" s="35" t="s">
        <v>551</v>
      </c>
      <c r="B39" s="36" t="s">
        <v>177</v>
      </c>
      <c r="C39" s="56" t="s">
        <v>552</v>
      </c>
      <c r="D39" s="54" t="s">
        <v>179</v>
      </c>
      <c r="E39" s="54" t="s">
        <v>180</v>
      </c>
      <c r="F39" s="58" t="s">
        <v>181</v>
      </c>
      <c r="G39" s="52" t="s">
        <v>525</v>
      </c>
      <c r="H39" s="39">
        <v>22</v>
      </c>
      <c r="I39" s="42">
        <v>50</v>
      </c>
      <c r="J39" s="39">
        <v>0</v>
      </c>
      <c r="K39" s="39">
        <v>0</v>
      </c>
      <c r="L39" s="16"/>
    </row>
    <row r="40" spans="1:12" ht="21.75" customHeight="1" x14ac:dyDescent="0.25">
      <c r="A40" s="35" t="s">
        <v>553</v>
      </c>
      <c r="B40" s="36" t="s">
        <v>554</v>
      </c>
      <c r="C40" s="56" t="s">
        <v>555</v>
      </c>
      <c r="D40" s="54" t="s">
        <v>184</v>
      </c>
      <c r="E40" s="54" t="s">
        <v>185</v>
      </c>
      <c r="F40" s="58" t="s">
        <v>186</v>
      </c>
      <c r="G40" s="52" t="s">
        <v>525</v>
      </c>
      <c r="H40" s="39">
        <v>32</v>
      </c>
      <c r="I40" s="42">
        <v>48</v>
      </c>
      <c r="J40" s="39">
        <v>0</v>
      </c>
      <c r="K40" s="39">
        <v>0</v>
      </c>
      <c r="L40" s="43"/>
    </row>
    <row r="41" spans="1:12" ht="21.75" customHeight="1" x14ac:dyDescent="0.25">
      <c r="A41" s="35" t="s">
        <v>556</v>
      </c>
      <c r="B41" s="36" t="s">
        <v>187</v>
      </c>
      <c r="C41" s="56" t="s">
        <v>557</v>
      </c>
      <c r="D41" s="54" t="s">
        <v>660</v>
      </c>
      <c r="E41" s="60" t="s">
        <v>661</v>
      </c>
      <c r="F41" s="59" t="s">
        <v>676</v>
      </c>
      <c r="G41" s="52" t="s">
        <v>525</v>
      </c>
      <c r="H41" s="39">
        <v>14</v>
      </c>
      <c r="I41" s="42">
        <v>9</v>
      </c>
      <c r="J41" s="39">
        <v>0</v>
      </c>
      <c r="K41" s="39">
        <v>0</v>
      </c>
      <c r="L41" s="43"/>
    </row>
    <row r="42" spans="1:12" ht="18" customHeight="1" x14ac:dyDescent="0.25">
      <c r="A42" s="35" t="s">
        <v>558</v>
      </c>
      <c r="B42" s="36" t="s">
        <v>190</v>
      </c>
      <c r="C42" s="56" t="s">
        <v>559</v>
      </c>
      <c r="D42" s="54" t="s">
        <v>192</v>
      </c>
      <c r="E42" s="54" t="s">
        <v>193</v>
      </c>
      <c r="F42" s="61">
        <v>502243200</v>
      </c>
      <c r="G42" s="52" t="s">
        <v>525</v>
      </c>
      <c r="H42" s="39">
        <v>40</v>
      </c>
      <c r="I42" s="42">
        <v>10</v>
      </c>
      <c r="J42" s="39">
        <v>40</v>
      </c>
      <c r="K42" s="39">
        <v>10</v>
      </c>
      <c r="L42" s="43"/>
    </row>
    <row r="43" spans="1:12" x14ac:dyDescent="0.25">
      <c r="A43" s="173" t="s">
        <v>560</v>
      </c>
      <c r="B43" s="185" t="s">
        <v>194</v>
      </c>
      <c r="C43" s="187" t="s">
        <v>561</v>
      </c>
      <c r="D43" s="54" t="s">
        <v>196</v>
      </c>
      <c r="E43" s="54" t="s">
        <v>197</v>
      </c>
      <c r="F43" s="58" t="s">
        <v>198</v>
      </c>
      <c r="G43" s="180" t="s">
        <v>525</v>
      </c>
      <c r="H43" s="191">
        <v>15</v>
      </c>
      <c r="I43" s="189">
        <v>42</v>
      </c>
      <c r="J43" s="191">
        <v>0</v>
      </c>
      <c r="K43" s="191">
        <v>0</v>
      </c>
      <c r="L43" s="43"/>
    </row>
    <row r="44" spans="1:12" x14ac:dyDescent="0.25">
      <c r="A44" s="174"/>
      <c r="B44" s="186"/>
      <c r="C44" s="188"/>
      <c r="D44" s="54" t="s">
        <v>199</v>
      </c>
      <c r="E44" s="54" t="s">
        <v>200</v>
      </c>
      <c r="F44" s="58" t="s">
        <v>201</v>
      </c>
      <c r="G44" s="181"/>
      <c r="H44" s="192"/>
      <c r="I44" s="190"/>
      <c r="J44" s="192"/>
      <c r="K44" s="192"/>
      <c r="L44" s="43"/>
    </row>
    <row r="45" spans="1:12" ht="19.5" customHeight="1" x14ac:dyDescent="0.25">
      <c r="A45" s="35" t="s">
        <v>562</v>
      </c>
      <c r="B45" s="36" t="s">
        <v>202</v>
      </c>
      <c r="C45" s="56" t="s">
        <v>692</v>
      </c>
      <c r="D45" s="54" t="s">
        <v>203</v>
      </c>
      <c r="E45" s="54" t="s">
        <v>204</v>
      </c>
      <c r="F45" s="58" t="s">
        <v>205</v>
      </c>
      <c r="G45" s="52" t="s">
        <v>525</v>
      </c>
      <c r="H45" s="39">
        <v>5</v>
      </c>
      <c r="I45" s="42">
        <v>28</v>
      </c>
      <c r="J45" s="39">
        <v>0</v>
      </c>
      <c r="K45" s="39">
        <v>0</v>
      </c>
      <c r="L45" s="43"/>
    </row>
    <row r="46" spans="1:12" ht="21" customHeight="1" x14ac:dyDescent="0.25">
      <c r="A46" s="35" t="s">
        <v>563</v>
      </c>
      <c r="B46" s="36" t="s">
        <v>206</v>
      </c>
      <c r="C46" s="56" t="s">
        <v>564</v>
      </c>
      <c r="D46" s="54" t="s">
        <v>172</v>
      </c>
      <c r="E46" s="54" t="s">
        <v>174</v>
      </c>
      <c r="F46" s="58" t="s">
        <v>175</v>
      </c>
      <c r="G46" s="52" t="s">
        <v>525</v>
      </c>
      <c r="H46" s="39">
        <v>24</v>
      </c>
      <c r="I46" s="42">
        <v>17</v>
      </c>
      <c r="J46" s="39">
        <v>0</v>
      </c>
      <c r="K46" s="39">
        <v>0</v>
      </c>
      <c r="L46" s="43"/>
    </row>
    <row r="47" spans="1:12" ht="24.75" customHeight="1" x14ac:dyDescent="0.25">
      <c r="A47" s="35" t="s">
        <v>565</v>
      </c>
      <c r="B47" s="36" t="s">
        <v>208</v>
      </c>
      <c r="C47" s="56" t="s">
        <v>566</v>
      </c>
      <c r="D47" s="54" t="s">
        <v>172</v>
      </c>
      <c r="E47" s="54" t="s">
        <v>174</v>
      </c>
      <c r="F47" s="58" t="s">
        <v>175</v>
      </c>
      <c r="G47" s="52" t="s">
        <v>525</v>
      </c>
      <c r="H47" s="39">
        <v>17</v>
      </c>
      <c r="I47" s="42">
        <v>17</v>
      </c>
      <c r="J47" s="39">
        <v>0</v>
      </c>
      <c r="K47" s="39">
        <v>0</v>
      </c>
      <c r="L47" s="43"/>
    </row>
    <row r="48" spans="1:12" ht="14.25" customHeight="1" x14ac:dyDescent="0.25">
      <c r="A48" s="35" t="s">
        <v>567</v>
      </c>
      <c r="B48" s="36" t="s">
        <v>210</v>
      </c>
      <c r="C48" s="56" t="s">
        <v>568</v>
      </c>
      <c r="D48" s="54" t="s">
        <v>212</v>
      </c>
      <c r="E48" s="62" t="s">
        <v>213</v>
      </c>
      <c r="F48" s="58" t="s">
        <v>214</v>
      </c>
      <c r="G48" s="52" t="s">
        <v>525</v>
      </c>
      <c r="H48" s="39">
        <v>2</v>
      </c>
      <c r="I48" s="42">
        <v>2</v>
      </c>
      <c r="J48" s="39">
        <v>3</v>
      </c>
      <c r="K48" s="39">
        <v>6</v>
      </c>
      <c r="L48" s="43"/>
    </row>
    <row r="49" spans="1:12" ht="19.5" customHeight="1" x14ac:dyDescent="0.25">
      <c r="A49" s="35" t="s">
        <v>569</v>
      </c>
      <c r="B49" s="36" t="s">
        <v>215</v>
      </c>
      <c r="C49" s="56" t="s">
        <v>570</v>
      </c>
      <c r="D49" s="54" t="s">
        <v>217</v>
      </c>
      <c r="E49" s="54" t="s">
        <v>218</v>
      </c>
      <c r="F49" s="58" t="s">
        <v>219</v>
      </c>
      <c r="G49" s="52" t="s">
        <v>525</v>
      </c>
      <c r="H49" s="39">
        <v>150</v>
      </c>
      <c r="I49" s="42">
        <v>17</v>
      </c>
      <c r="J49" s="39">
        <v>0</v>
      </c>
      <c r="K49" s="39">
        <v>0</v>
      </c>
      <c r="L49" s="43"/>
    </row>
    <row r="50" spans="1:12" ht="19.5" customHeight="1" x14ac:dyDescent="0.25">
      <c r="A50" s="35" t="s">
        <v>571</v>
      </c>
      <c r="B50" s="36" t="s">
        <v>220</v>
      </c>
      <c r="C50" s="56" t="s">
        <v>572</v>
      </c>
      <c r="D50" s="54" t="s">
        <v>222</v>
      </c>
      <c r="E50" s="54" t="s">
        <v>223</v>
      </c>
      <c r="F50" s="58" t="s">
        <v>224</v>
      </c>
      <c r="G50" s="52" t="s">
        <v>525</v>
      </c>
      <c r="H50" s="39">
        <v>100</v>
      </c>
      <c r="I50" s="42">
        <v>50</v>
      </c>
      <c r="J50" s="39">
        <v>0</v>
      </c>
      <c r="K50" s="39">
        <v>0</v>
      </c>
      <c r="L50" s="43"/>
    </row>
    <row r="51" spans="1:12" ht="12" customHeight="1" x14ac:dyDescent="0.25">
      <c r="A51" s="35" t="s">
        <v>573</v>
      </c>
      <c r="B51" s="36" t="s">
        <v>225</v>
      </c>
      <c r="C51" s="56" t="s">
        <v>574</v>
      </c>
      <c r="D51" s="54" t="s">
        <v>227</v>
      </c>
      <c r="E51" s="54" t="s">
        <v>228</v>
      </c>
      <c r="F51" s="58" t="s">
        <v>229</v>
      </c>
      <c r="G51" s="52" t="s">
        <v>525</v>
      </c>
      <c r="H51" s="39">
        <v>6</v>
      </c>
      <c r="I51" s="42">
        <v>14</v>
      </c>
      <c r="J51" s="39">
        <v>0</v>
      </c>
      <c r="K51" s="39">
        <v>0</v>
      </c>
      <c r="L51" s="43"/>
    </row>
    <row r="52" spans="1:12" ht="14.25" customHeight="1" x14ac:dyDescent="0.25">
      <c r="A52" s="35" t="s">
        <v>575</v>
      </c>
      <c r="B52" s="36" t="s">
        <v>230</v>
      </c>
      <c r="C52" s="56" t="s">
        <v>576</v>
      </c>
      <c r="D52" s="54" t="s">
        <v>79</v>
      </c>
      <c r="E52" s="54" t="s">
        <v>80</v>
      </c>
      <c r="F52" s="58" t="s">
        <v>81</v>
      </c>
      <c r="G52" s="52" t="s">
        <v>525</v>
      </c>
      <c r="H52" s="39">
        <v>27</v>
      </c>
      <c r="I52" s="42">
        <v>44</v>
      </c>
      <c r="J52" s="39">
        <v>0</v>
      </c>
      <c r="K52" s="39">
        <v>0</v>
      </c>
      <c r="L52" s="43"/>
    </row>
    <row r="53" spans="1:12" ht="15" customHeight="1" x14ac:dyDescent="0.25">
      <c r="A53" s="35" t="s">
        <v>577</v>
      </c>
      <c r="B53" s="36" t="s">
        <v>232</v>
      </c>
      <c r="C53" s="56" t="s">
        <v>578</v>
      </c>
      <c r="D53" s="54" t="s">
        <v>234</v>
      </c>
      <c r="E53" s="54" t="s">
        <v>235</v>
      </c>
      <c r="F53" s="58" t="s">
        <v>236</v>
      </c>
      <c r="G53" s="52" t="s">
        <v>525</v>
      </c>
      <c r="H53" s="39">
        <v>1</v>
      </c>
      <c r="I53" s="42">
        <v>1</v>
      </c>
      <c r="J53" s="39">
        <v>24</v>
      </c>
      <c r="K53" s="39">
        <v>40</v>
      </c>
      <c r="L53" s="43"/>
    </row>
    <row r="54" spans="1:12" x14ac:dyDescent="0.25">
      <c r="A54" s="173" t="s">
        <v>579</v>
      </c>
      <c r="B54" s="193" t="s">
        <v>237</v>
      </c>
      <c r="C54" s="187" t="s">
        <v>580</v>
      </c>
      <c r="D54" s="54" t="s">
        <v>239</v>
      </c>
      <c r="E54" s="54" t="s">
        <v>240</v>
      </c>
      <c r="F54" s="58" t="s">
        <v>241</v>
      </c>
      <c r="G54" s="180" t="s">
        <v>525</v>
      </c>
      <c r="H54" s="191">
        <v>0</v>
      </c>
      <c r="I54" s="189">
        <v>2</v>
      </c>
      <c r="J54" s="191">
        <v>9</v>
      </c>
      <c r="K54" s="191">
        <v>10</v>
      </c>
      <c r="L54" s="43"/>
    </row>
    <row r="55" spans="1:12" x14ac:dyDescent="0.25">
      <c r="A55" s="174"/>
      <c r="B55" s="194"/>
      <c r="C55" s="188"/>
      <c r="D55" s="54" t="s">
        <v>242</v>
      </c>
      <c r="E55" s="54" t="s">
        <v>243</v>
      </c>
      <c r="F55" s="58" t="s">
        <v>241</v>
      </c>
      <c r="G55" s="181"/>
      <c r="H55" s="192"/>
      <c r="I55" s="190"/>
      <c r="J55" s="192"/>
      <c r="K55" s="192"/>
      <c r="L55" s="43"/>
    </row>
    <row r="56" spans="1:12" ht="23.25" customHeight="1" x14ac:dyDescent="0.25">
      <c r="A56" s="35" t="s">
        <v>581</v>
      </c>
      <c r="B56" s="36" t="s">
        <v>244</v>
      </c>
      <c r="C56" s="56" t="s">
        <v>582</v>
      </c>
      <c r="D56" s="54" t="s">
        <v>246</v>
      </c>
      <c r="E56" s="54" t="s">
        <v>247</v>
      </c>
      <c r="F56" s="58" t="s">
        <v>248</v>
      </c>
      <c r="G56" s="52" t="s">
        <v>525</v>
      </c>
      <c r="H56" s="37">
        <v>2</v>
      </c>
      <c r="I56" s="37">
        <v>2</v>
      </c>
      <c r="J56" s="37">
        <v>13</v>
      </c>
      <c r="K56" s="37">
        <v>13</v>
      </c>
      <c r="L56" s="43"/>
    </row>
    <row r="57" spans="1:12" ht="27.75" customHeight="1" x14ac:dyDescent="0.25">
      <c r="A57" s="35" t="s">
        <v>583</v>
      </c>
      <c r="B57" s="36" t="s">
        <v>249</v>
      </c>
      <c r="C57" s="51" t="s">
        <v>584</v>
      </c>
      <c r="D57" s="63" t="s">
        <v>251</v>
      </c>
      <c r="E57" s="60" t="s">
        <v>252</v>
      </c>
      <c r="F57" s="64" t="s">
        <v>253</v>
      </c>
      <c r="G57" s="52" t="s">
        <v>525</v>
      </c>
      <c r="H57" s="39">
        <v>134</v>
      </c>
      <c r="I57" s="39">
        <v>100</v>
      </c>
      <c r="J57" s="35"/>
      <c r="K57" s="35"/>
      <c r="L57" s="43"/>
    </row>
    <row r="58" spans="1:12" ht="21" x14ac:dyDescent="0.35">
      <c r="A58" s="182" t="s">
        <v>585</v>
      </c>
      <c r="B58" s="183"/>
      <c r="C58" s="183"/>
      <c r="D58" s="183"/>
      <c r="E58" s="183"/>
      <c r="F58" s="183"/>
      <c r="G58" s="184"/>
      <c r="H58" s="44">
        <f>SUM(H26:H57)*3</f>
        <v>2943</v>
      </c>
      <c r="I58" s="44">
        <f>SUM(I26:I57)*3</f>
        <v>2502</v>
      </c>
      <c r="J58" s="44">
        <f t="shared" ref="J58:K58" si="1">SUM(J26:J57)*3</f>
        <v>273</v>
      </c>
      <c r="K58" s="44">
        <f t="shared" si="1"/>
        <v>237</v>
      </c>
      <c r="L58" s="43"/>
    </row>
    <row r="59" spans="1:12" x14ac:dyDescent="0.25">
      <c r="A59" s="173" t="s">
        <v>586</v>
      </c>
      <c r="B59" s="185" t="s">
        <v>254</v>
      </c>
      <c r="C59" s="176" t="s">
        <v>587</v>
      </c>
      <c r="D59" s="54" t="s">
        <v>256</v>
      </c>
      <c r="E59" s="65" t="s">
        <v>257</v>
      </c>
      <c r="F59" s="58" t="s">
        <v>258</v>
      </c>
      <c r="G59" s="195" t="s">
        <v>588</v>
      </c>
      <c r="H59" s="191">
        <v>2</v>
      </c>
      <c r="I59" s="189">
        <v>4</v>
      </c>
      <c r="J59" s="191">
        <v>0</v>
      </c>
      <c r="K59" s="191">
        <v>1</v>
      </c>
      <c r="L59" s="43"/>
    </row>
    <row r="60" spans="1:12" x14ac:dyDescent="0.25">
      <c r="A60" s="174"/>
      <c r="B60" s="186"/>
      <c r="C60" s="177"/>
      <c r="D60" s="54" t="s">
        <v>259</v>
      </c>
      <c r="E60" s="65" t="s">
        <v>260</v>
      </c>
      <c r="F60" s="58" t="s">
        <v>261</v>
      </c>
      <c r="G60" s="196"/>
      <c r="H60" s="192"/>
      <c r="I60" s="190"/>
      <c r="J60" s="192"/>
      <c r="K60" s="192"/>
      <c r="L60" s="43"/>
    </row>
    <row r="61" spans="1:12" x14ac:dyDescent="0.25">
      <c r="A61" s="35" t="s">
        <v>589</v>
      </c>
      <c r="B61" s="36" t="s">
        <v>262</v>
      </c>
      <c r="C61" s="54" t="s">
        <v>590</v>
      </c>
      <c r="D61" s="54" t="s">
        <v>264</v>
      </c>
      <c r="E61" s="54" t="s">
        <v>265</v>
      </c>
      <c r="F61" s="58" t="s">
        <v>266</v>
      </c>
      <c r="G61" s="55" t="s">
        <v>588</v>
      </c>
      <c r="H61" s="39">
        <v>0</v>
      </c>
      <c r="I61" s="42">
        <v>8</v>
      </c>
      <c r="J61" s="39">
        <v>0</v>
      </c>
      <c r="K61" s="39">
        <v>0</v>
      </c>
      <c r="L61" s="43"/>
    </row>
    <row r="62" spans="1:12" x14ac:dyDescent="0.25">
      <c r="A62" s="35" t="s">
        <v>591</v>
      </c>
      <c r="B62" s="36" t="s">
        <v>267</v>
      </c>
      <c r="C62" s="54" t="s">
        <v>592</v>
      </c>
      <c r="D62" s="54" t="s">
        <v>269</v>
      </c>
      <c r="E62" s="54" t="s">
        <v>270</v>
      </c>
      <c r="F62" s="58" t="s">
        <v>271</v>
      </c>
      <c r="G62" s="55" t="s">
        <v>588</v>
      </c>
      <c r="H62" s="39">
        <v>4</v>
      </c>
      <c r="I62" s="42">
        <v>9</v>
      </c>
      <c r="J62" s="39">
        <v>0</v>
      </c>
      <c r="K62" s="39">
        <v>0</v>
      </c>
      <c r="L62" s="43"/>
    </row>
    <row r="63" spans="1:12" x14ac:dyDescent="0.25">
      <c r="A63" s="35" t="s">
        <v>593</v>
      </c>
      <c r="B63" s="36" t="s">
        <v>272</v>
      </c>
      <c r="C63" s="54" t="s">
        <v>594</v>
      </c>
      <c r="D63" s="54" t="s">
        <v>274</v>
      </c>
      <c r="E63" s="54" t="s">
        <v>275</v>
      </c>
      <c r="F63" s="58" t="s">
        <v>276</v>
      </c>
      <c r="G63" s="55" t="s">
        <v>588</v>
      </c>
      <c r="H63" s="39">
        <v>9</v>
      </c>
      <c r="I63" s="42">
        <v>13</v>
      </c>
      <c r="J63" s="39">
        <v>0</v>
      </c>
      <c r="K63" s="39">
        <v>0</v>
      </c>
      <c r="L63" s="43"/>
    </row>
    <row r="64" spans="1:12" x14ac:dyDescent="0.25">
      <c r="A64" s="173" t="s">
        <v>595</v>
      </c>
      <c r="B64" s="193" t="s">
        <v>277</v>
      </c>
      <c r="C64" s="176" t="s">
        <v>596</v>
      </c>
      <c r="D64" s="54" t="s">
        <v>279</v>
      </c>
      <c r="E64" s="54" t="s">
        <v>280</v>
      </c>
      <c r="F64" s="58" t="s">
        <v>281</v>
      </c>
      <c r="G64" s="195" t="s">
        <v>588</v>
      </c>
      <c r="H64" s="191">
        <v>2</v>
      </c>
      <c r="I64" s="189">
        <v>3</v>
      </c>
      <c r="J64" s="191">
        <v>0</v>
      </c>
      <c r="K64" s="191">
        <v>0</v>
      </c>
      <c r="L64" s="43"/>
    </row>
    <row r="65" spans="1:12" x14ac:dyDescent="0.25">
      <c r="A65" s="174"/>
      <c r="B65" s="194"/>
      <c r="C65" s="177"/>
      <c r="D65" s="54" t="s">
        <v>282</v>
      </c>
      <c r="E65" s="54" t="s">
        <v>283</v>
      </c>
      <c r="F65" s="58" t="s">
        <v>284</v>
      </c>
      <c r="G65" s="196"/>
      <c r="H65" s="192"/>
      <c r="I65" s="190"/>
      <c r="J65" s="192"/>
      <c r="K65" s="192"/>
      <c r="L65" s="43"/>
    </row>
    <row r="66" spans="1:12" ht="30" customHeight="1" x14ac:dyDescent="0.25">
      <c r="A66" s="35" t="s">
        <v>597</v>
      </c>
      <c r="B66" s="36" t="s">
        <v>285</v>
      </c>
      <c r="C66" s="54" t="s">
        <v>598</v>
      </c>
      <c r="D66" s="54" t="s">
        <v>287</v>
      </c>
      <c r="E66" s="66" t="s">
        <v>288</v>
      </c>
      <c r="F66" s="59" t="s">
        <v>675</v>
      </c>
      <c r="G66" s="55" t="s">
        <v>588</v>
      </c>
      <c r="H66" s="39">
        <v>7</v>
      </c>
      <c r="I66" s="42">
        <v>13</v>
      </c>
      <c r="J66" s="39">
        <v>0</v>
      </c>
      <c r="K66" s="39">
        <v>3</v>
      </c>
      <c r="L66" s="43"/>
    </row>
    <row r="67" spans="1:12" x14ac:dyDescent="0.25">
      <c r="A67" s="35" t="s">
        <v>599</v>
      </c>
      <c r="B67" s="36" t="s">
        <v>290</v>
      </c>
      <c r="C67" s="54" t="s">
        <v>600</v>
      </c>
      <c r="D67" s="54" t="s">
        <v>292</v>
      </c>
      <c r="E67" s="54" t="s">
        <v>293</v>
      </c>
      <c r="F67" s="58" t="s">
        <v>294</v>
      </c>
      <c r="G67" s="55" t="s">
        <v>588</v>
      </c>
      <c r="H67" s="39">
        <v>8</v>
      </c>
      <c r="I67" s="42">
        <v>13</v>
      </c>
      <c r="J67" s="39">
        <v>0</v>
      </c>
      <c r="K67" s="39">
        <v>0</v>
      </c>
      <c r="L67" s="43"/>
    </row>
    <row r="68" spans="1:12" ht="21" x14ac:dyDescent="0.25">
      <c r="A68" s="182" t="s">
        <v>601</v>
      </c>
      <c r="B68" s="183"/>
      <c r="C68" s="183"/>
      <c r="D68" s="183"/>
      <c r="E68" s="183"/>
      <c r="F68" s="183"/>
      <c r="G68" s="184"/>
      <c r="H68" s="40">
        <f>SUM(H59:H67)*14</f>
        <v>448</v>
      </c>
      <c r="I68" s="40">
        <f t="shared" ref="I68:J68" si="2">SUM(I59:I67)*14</f>
        <v>882</v>
      </c>
      <c r="J68" s="40">
        <f t="shared" si="2"/>
        <v>0</v>
      </c>
      <c r="K68" s="40">
        <f>SUM(K59:K67)*14</f>
        <v>56</v>
      </c>
      <c r="L68" s="43"/>
    </row>
    <row r="69" spans="1:12" ht="21" x14ac:dyDescent="0.25">
      <c r="A69" s="198" t="s">
        <v>682</v>
      </c>
      <c r="B69" s="199"/>
      <c r="C69" s="199"/>
      <c r="D69" s="199"/>
      <c r="E69" s="199"/>
      <c r="F69" s="199"/>
      <c r="G69" s="200"/>
      <c r="H69" s="87">
        <f>SUM(H25,H58,H68)</f>
        <v>3615</v>
      </c>
      <c r="I69" s="87">
        <f>SUM(I25,I58,I68)</f>
        <v>3630</v>
      </c>
      <c r="J69" s="87">
        <f>SUM(J25,J58,J68)</f>
        <v>313</v>
      </c>
      <c r="K69" s="87">
        <f>SUM(K25,K58,K68)</f>
        <v>423</v>
      </c>
      <c r="L69" s="43"/>
    </row>
    <row r="70" spans="1:12" ht="21" x14ac:dyDescent="0.25">
      <c r="A70" s="201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43"/>
    </row>
    <row r="71" spans="1:12" ht="26.25" x14ac:dyDescent="0.25">
      <c r="A71" s="171" t="s">
        <v>680</v>
      </c>
      <c r="B71" s="172"/>
      <c r="C71" s="172"/>
      <c r="D71" s="197"/>
      <c r="E71" s="197"/>
      <c r="F71" s="197"/>
      <c r="G71" s="172"/>
      <c r="H71" s="172"/>
      <c r="I71" s="172"/>
      <c r="J71" s="172"/>
      <c r="K71" s="172"/>
      <c r="L71" s="16"/>
    </row>
    <row r="72" spans="1:12" ht="24" x14ac:dyDescent="0.25">
      <c r="A72" s="35" t="s">
        <v>602</v>
      </c>
      <c r="B72" s="45" t="s">
        <v>295</v>
      </c>
      <c r="C72" s="67" t="s">
        <v>603</v>
      </c>
      <c r="D72" s="54" t="s">
        <v>297</v>
      </c>
      <c r="E72" s="62" t="s">
        <v>298</v>
      </c>
      <c r="F72" s="68" t="s">
        <v>299</v>
      </c>
      <c r="G72" s="55" t="s">
        <v>486</v>
      </c>
      <c r="H72" s="39">
        <v>7</v>
      </c>
      <c r="I72" s="39">
        <v>10</v>
      </c>
      <c r="J72" s="39">
        <v>3</v>
      </c>
      <c r="K72" s="39">
        <v>6</v>
      </c>
      <c r="L72" s="43"/>
    </row>
    <row r="73" spans="1:12" ht="21.75" customHeight="1" x14ac:dyDescent="0.25">
      <c r="A73" s="35" t="s">
        <v>604</v>
      </c>
      <c r="B73" s="46" t="s">
        <v>301</v>
      </c>
      <c r="C73" s="67" t="s">
        <v>605</v>
      </c>
      <c r="D73" s="54" t="s">
        <v>302</v>
      </c>
      <c r="E73" s="62" t="s">
        <v>303</v>
      </c>
      <c r="F73" s="59" t="s">
        <v>674</v>
      </c>
      <c r="G73" s="55" t="s">
        <v>486</v>
      </c>
      <c r="H73" s="39">
        <v>20</v>
      </c>
      <c r="I73" s="39">
        <v>30</v>
      </c>
      <c r="J73" s="39">
        <v>50</v>
      </c>
      <c r="K73" s="39">
        <v>50</v>
      </c>
      <c r="L73" s="43"/>
    </row>
    <row r="74" spans="1:12" ht="37.5" customHeight="1" x14ac:dyDescent="0.25">
      <c r="A74" s="35" t="s">
        <v>606</v>
      </c>
      <c r="B74" s="45" t="s">
        <v>306</v>
      </c>
      <c r="C74" s="67" t="s">
        <v>607</v>
      </c>
      <c r="D74" s="54" t="s">
        <v>308</v>
      </c>
      <c r="E74" s="69" t="s">
        <v>309</v>
      </c>
      <c r="F74" s="61">
        <v>512294249</v>
      </c>
      <c r="G74" s="55" t="s">
        <v>486</v>
      </c>
      <c r="H74" s="39">
        <v>6</v>
      </c>
      <c r="I74" s="39">
        <v>14</v>
      </c>
      <c r="J74" s="39"/>
      <c r="K74" s="39"/>
      <c r="L74" s="43"/>
    </row>
    <row r="75" spans="1:12" ht="24" x14ac:dyDescent="0.25">
      <c r="A75" s="35" t="s">
        <v>608</v>
      </c>
      <c r="B75" s="46" t="s">
        <v>311</v>
      </c>
      <c r="C75" s="67" t="s">
        <v>609</v>
      </c>
      <c r="D75" s="54" t="s">
        <v>313</v>
      </c>
      <c r="E75" s="66" t="s">
        <v>314</v>
      </c>
      <c r="F75" s="58" t="s">
        <v>315</v>
      </c>
      <c r="G75" s="55" t="s">
        <v>486</v>
      </c>
      <c r="H75" s="39">
        <v>109</v>
      </c>
      <c r="I75" s="39">
        <v>129</v>
      </c>
      <c r="J75" s="39">
        <v>7</v>
      </c>
      <c r="K75" s="39">
        <v>6</v>
      </c>
      <c r="L75" s="43"/>
    </row>
    <row r="76" spans="1:12" ht="25.5" x14ac:dyDescent="0.25">
      <c r="A76" s="35" t="s">
        <v>610</v>
      </c>
      <c r="B76" s="45" t="s">
        <v>694</v>
      </c>
      <c r="C76" s="67" t="s">
        <v>611</v>
      </c>
      <c r="D76" s="54" t="s">
        <v>318</v>
      </c>
      <c r="E76" s="69" t="s">
        <v>319</v>
      </c>
      <c r="F76" s="58" t="s">
        <v>320</v>
      </c>
      <c r="G76" s="55" t="s">
        <v>486</v>
      </c>
      <c r="H76" s="39">
        <v>10</v>
      </c>
      <c r="I76" s="38"/>
      <c r="J76" s="38"/>
      <c r="K76" s="38"/>
      <c r="L76" s="43"/>
    </row>
    <row r="77" spans="1:12" x14ac:dyDescent="0.25">
      <c r="A77" s="173" t="s">
        <v>612</v>
      </c>
      <c r="B77" s="207" t="s">
        <v>693</v>
      </c>
      <c r="C77" s="208" t="s">
        <v>613</v>
      </c>
      <c r="D77" s="54" t="s">
        <v>322</v>
      </c>
      <c r="E77" s="69" t="s">
        <v>323</v>
      </c>
      <c r="F77" s="58" t="s">
        <v>324</v>
      </c>
      <c r="G77" s="195" t="s">
        <v>486</v>
      </c>
      <c r="H77" s="206">
        <v>5</v>
      </c>
      <c r="I77" s="206">
        <v>10</v>
      </c>
      <c r="J77" s="205">
        <v>50</v>
      </c>
      <c r="K77" s="206">
        <v>60</v>
      </c>
      <c r="L77" s="43"/>
    </row>
    <row r="78" spans="1:12" x14ac:dyDescent="0.25">
      <c r="A78" s="174"/>
      <c r="B78" s="207"/>
      <c r="C78" s="208"/>
      <c r="D78" s="54" t="s">
        <v>325</v>
      </c>
      <c r="E78" s="69" t="s">
        <v>326</v>
      </c>
      <c r="F78" s="58" t="s">
        <v>327</v>
      </c>
      <c r="G78" s="196"/>
      <c r="H78" s="206"/>
      <c r="I78" s="206"/>
      <c r="J78" s="205"/>
      <c r="K78" s="206"/>
      <c r="L78" s="43"/>
    </row>
    <row r="79" spans="1:12" ht="25.5" x14ac:dyDescent="0.25">
      <c r="A79" s="35" t="s">
        <v>614</v>
      </c>
      <c r="B79" s="45" t="s">
        <v>328</v>
      </c>
      <c r="C79" s="67" t="s">
        <v>615</v>
      </c>
      <c r="D79" s="54" t="s">
        <v>330</v>
      </c>
      <c r="E79" s="69" t="s">
        <v>331</v>
      </c>
      <c r="F79" s="58" t="s">
        <v>332</v>
      </c>
      <c r="G79" s="55" t="s">
        <v>486</v>
      </c>
      <c r="H79" s="39">
        <v>32</v>
      </c>
      <c r="I79" s="39">
        <v>32</v>
      </c>
      <c r="J79" s="39">
        <v>126</v>
      </c>
      <c r="K79" s="39">
        <v>126</v>
      </c>
      <c r="L79" s="43"/>
    </row>
    <row r="80" spans="1:12" ht="38.25" x14ac:dyDescent="0.25">
      <c r="A80" s="35" t="s">
        <v>616</v>
      </c>
      <c r="B80" s="45" t="s">
        <v>695</v>
      </c>
      <c r="C80" s="67" t="s">
        <v>615</v>
      </c>
      <c r="D80" s="54" t="s">
        <v>330</v>
      </c>
      <c r="E80" s="69" t="s">
        <v>331</v>
      </c>
      <c r="F80" s="58" t="s">
        <v>332</v>
      </c>
      <c r="G80" s="55" t="s">
        <v>486</v>
      </c>
      <c r="H80" s="39">
        <v>30</v>
      </c>
      <c r="I80" s="39">
        <v>40</v>
      </c>
      <c r="J80" s="39"/>
      <c r="K80" s="39"/>
      <c r="L80" s="43"/>
    </row>
    <row r="81" spans="1:12" ht="38.25" x14ac:dyDescent="0.25">
      <c r="A81" s="35" t="s">
        <v>617</v>
      </c>
      <c r="B81" s="45" t="s">
        <v>618</v>
      </c>
      <c r="C81" s="67" t="s">
        <v>615</v>
      </c>
      <c r="D81" s="54" t="s">
        <v>330</v>
      </c>
      <c r="E81" s="69" t="s">
        <v>331</v>
      </c>
      <c r="F81" s="58" t="s">
        <v>332</v>
      </c>
      <c r="G81" s="55" t="s">
        <v>486</v>
      </c>
      <c r="H81" s="39">
        <v>5</v>
      </c>
      <c r="I81" s="39">
        <v>5</v>
      </c>
      <c r="J81" s="39">
        <v>20</v>
      </c>
      <c r="K81" s="39">
        <v>25</v>
      </c>
      <c r="L81" s="43"/>
    </row>
    <row r="82" spans="1:12" ht="38.25" x14ac:dyDescent="0.25">
      <c r="A82" s="35" t="s">
        <v>619</v>
      </c>
      <c r="B82" s="45" t="s">
        <v>338</v>
      </c>
      <c r="C82" s="67" t="s">
        <v>615</v>
      </c>
      <c r="D82" s="54" t="s">
        <v>330</v>
      </c>
      <c r="E82" s="69" t="s">
        <v>331</v>
      </c>
      <c r="F82" s="58" t="s">
        <v>332</v>
      </c>
      <c r="G82" s="55" t="s">
        <v>486</v>
      </c>
      <c r="H82" s="39">
        <v>5</v>
      </c>
      <c r="I82" s="39">
        <v>10</v>
      </c>
      <c r="J82" s="39"/>
      <c r="K82" s="39"/>
      <c r="L82" s="43"/>
    </row>
    <row r="83" spans="1:12" ht="38.25" x14ac:dyDescent="0.25">
      <c r="A83" s="35" t="s">
        <v>620</v>
      </c>
      <c r="B83" s="45" t="s">
        <v>621</v>
      </c>
      <c r="C83" s="67" t="s">
        <v>615</v>
      </c>
      <c r="D83" s="54" t="s">
        <v>330</v>
      </c>
      <c r="E83" s="69" t="s">
        <v>331</v>
      </c>
      <c r="F83" s="58" t="s">
        <v>332</v>
      </c>
      <c r="G83" s="55" t="s">
        <v>486</v>
      </c>
      <c r="H83" s="39">
        <v>50</v>
      </c>
      <c r="I83" s="39">
        <v>71</v>
      </c>
      <c r="J83" s="39"/>
      <c r="K83" s="39"/>
      <c r="L83" s="43"/>
    </row>
    <row r="84" spans="1:12" ht="24" x14ac:dyDescent="0.25">
      <c r="A84" s="35" t="s">
        <v>622</v>
      </c>
      <c r="B84" s="46" t="s">
        <v>342</v>
      </c>
      <c r="C84" s="67" t="s">
        <v>623</v>
      </c>
      <c r="D84" s="54" t="s">
        <v>343</v>
      </c>
      <c r="E84" s="66" t="s">
        <v>344</v>
      </c>
      <c r="F84" s="70" t="s">
        <v>345</v>
      </c>
      <c r="G84" s="55" t="s">
        <v>486</v>
      </c>
      <c r="H84" s="39"/>
      <c r="I84" s="39">
        <v>110</v>
      </c>
      <c r="J84" s="39"/>
      <c r="K84" s="39"/>
      <c r="L84" s="43"/>
    </row>
    <row r="85" spans="1:12" ht="24" x14ac:dyDescent="0.25">
      <c r="A85" s="35" t="s">
        <v>624</v>
      </c>
      <c r="B85" s="46" t="s">
        <v>347</v>
      </c>
      <c r="C85" s="67" t="s">
        <v>625</v>
      </c>
      <c r="D85" s="54" t="s">
        <v>349</v>
      </c>
      <c r="E85" s="62" t="s">
        <v>350</v>
      </c>
      <c r="F85" s="59" t="s">
        <v>673</v>
      </c>
      <c r="G85" s="55" t="s">
        <v>486</v>
      </c>
      <c r="H85" s="39">
        <v>20</v>
      </c>
      <c r="I85" s="39">
        <v>60</v>
      </c>
      <c r="J85" s="39"/>
      <c r="K85" s="39"/>
      <c r="L85" s="43"/>
    </row>
    <row r="86" spans="1:12" ht="21" x14ac:dyDescent="0.25">
      <c r="A86" s="182" t="s">
        <v>522</v>
      </c>
      <c r="B86" s="183"/>
      <c r="C86" s="183"/>
      <c r="D86" s="203"/>
      <c r="E86" s="203"/>
      <c r="F86" s="203"/>
      <c r="G86" s="184"/>
      <c r="H86" s="40">
        <f>SUM(H72:H85)</f>
        <v>299</v>
      </c>
      <c r="I86" s="40">
        <f>SUM(I72:I85)</f>
        <v>521</v>
      </c>
      <c r="J86" s="40">
        <f>SUM(J72:J85)</f>
        <v>256</v>
      </c>
      <c r="K86" s="40">
        <f>SUM(K72:K85)</f>
        <v>273</v>
      </c>
      <c r="L86" s="16"/>
    </row>
    <row r="87" spans="1:12" ht="22.5" x14ac:dyDescent="0.25">
      <c r="A87" s="35" t="s">
        <v>626</v>
      </c>
      <c r="B87" s="36" t="s">
        <v>353</v>
      </c>
      <c r="C87" s="71" t="s">
        <v>627</v>
      </c>
      <c r="D87" s="71" t="s">
        <v>355</v>
      </c>
      <c r="E87" s="72" t="s">
        <v>356</v>
      </c>
      <c r="F87" s="73" t="s">
        <v>672</v>
      </c>
      <c r="G87" s="52" t="s">
        <v>525</v>
      </c>
      <c r="H87" s="39">
        <v>0</v>
      </c>
      <c r="I87" s="42">
        <v>11</v>
      </c>
      <c r="J87" s="39">
        <v>17</v>
      </c>
      <c r="K87" s="39">
        <v>34</v>
      </c>
      <c r="L87" s="43"/>
    </row>
    <row r="88" spans="1:12" ht="33.75" x14ac:dyDescent="0.25">
      <c r="A88" s="35" t="s">
        <v>628</v>
      </c>
      <c r="B88" s="36" t="s">
        <v>359</v>
      </c>
      <c r="C88" s="71" t="s">
        <v>629</v>
      </c>
      <c r="D88" s="71" t="s">
        <v>360</v>
      </c>
      <c r="E88" s="74" t="s">
        <v>361</v>
      </c>
      <c r="F88" s="75" t="s">
        <v>671</v>
      </c>
      <c r="G88" s="52" t="s">
        <v>525</v>
      </c>
      <c r="H88" s="39">
        <v>30</v>
      </c>
      <c r="I88" s="42">
        <v>30</v>
      </c>
      <c r="J88" s="39">
        <v>0</v>
      </c>
      <c r="K88" s="39">
        <v>0</v>
      </c>
      <c r="L88" s="43"/>
    </row>
    <row r="89" spans="1:12" x14ac:dyDescent="0.25">
      <c r="A89" s="35" t="s">
        <v>630</v>
      </c>
      <c r="B89" s="36" t="s">
        <v>364</v>
      </c>
      <c r="C89" s="71" t="s">
        <v>631</v>
      </c>
      <c r="D89" s="71" t="s">
        <v>366</v>
      </c>
      <c r="E89" s="72" t="s">
        <v>367</v>
      </c>
      <c r="F89" s="75" t="s">
        <v>368</v>
      </c>
      <c r="G89" s="52" t="s">
        <v>525</v>
      </c>
      <c r="H89" s="39">
        <v>2</v>
      </c>
      <c r="I89" s="42">
        <v>2</v>
      </c>
      <c r="J89" s="39">
        <v>10</v>
      </c>
      <c r="K89" s="39">
        <v>10</v>
      </c>
      <c r="L89" s="43"/>
    </row>
    <row r="90" spans="1:12" ht="22.5" x14ac:dyDescent="0.25">
      <c r="A90" s="35" t="s">
        <v>632</v>
      </c>
      <c r="B90" s="36" t="s">
        <v>370</v>
      </c>
      <c r="C90" s="71" t="s">
        <v>633</v>
      </c>
      <c r="D90" s="71" t="s">
        <v>372</v>
      </c>
      <c r="E90" s="72" t="s">
        <v>373</v>
      </c>
      <c r="F90" s="75" t="s">
        <v>670</v>
      </c>
      <c r="G90" s="52" t="s">
        <v>525</v>
      </c>
      <c r="H90" s="39">
        <v>15</v>
      </c>
      <c r="I90" s="42">
        <v>19</v>
      </c>
      <c r="J90" s="39">
        <v>25</v>
      </c>
      <c r="K90" s="39">
        <v>25</v>
      </c>
      <c r="L90" s="43"/>
    </row>
    <row r="91" spans="1:12" x14ac:dyDescent="0.25">
      <c r="A91" s="35" t="s">
        <v>634</v>
      </c>
      <c r="B91" s="36" t="s">
        <v>376</v>
      </c>
      <c r="C91" s="71" t="s">
        <v>635</v>
      </c>
      <c r="D91" s="71" t="s">
        <v>378</v>
      </c>
      <c r="E91" s="72" t="s">
        <v>379</v>
      </c>
      <c r="F91" s="76" t="s">
        <v>380</v>
      </c>
      <c r="G91" s="52" t="s">
        <v>525</v>
      </c>
      <c r="H91" s="39">
        <v>20</v>
      </c>
      <c r="I91" s="42">
        <v>34</v>
      </c>
      <c r="J91" s="39">
        <v>4</v>
      </c>
      <c r="K91" s="39">
        <v>5</v>
      </c>
      <c r="L91" s="43"/>
    </row>
    <row r="92" spans="1:12" ht="25.5" x14ac:dyDescent="0.25">
      <c r="A92" s="35" t="s">
        <v>636</v>
      </c>
      <c r="B92" s="41" t="s">
        <v>382</v>
      </c>
      <c r="C92" s="71" t="s">
        <v>637</v>
      </c>
      <c r="D92" s="71" t="s">
        <v>383</v>
      </c>
      <c r="E92" s="72" t="s">
        <v>384</v>
      </c>
      <c r="F92" s="73" t="s">
        <v>669</v>
      </c>
      <c r="G92" s="52" t="s">
        <v>525</v>
      </c>
      <c r="H92" s="39">
        <v>24</v>
      </c>
      <c r="I92" s="42">
        <v>24</v>
      </c>
      <c r="J92" s="39">
        <v>7</v>
      </c>
      <c r="K92" s="39">
        <v>14</v>
      </c>
      <c r="L92" s="43"/>
    </row>
    <row r="93" spans="1:12" ht="22.5" x14ac:dyDescent="0.25">
      <c r="A93" s="35" t="s">
        <v>638</v>
      </c>
      <c r="B93" s="36" t="s">
        <v>387</v>
      </c>
      <c r="C93" s="71" t="s">
        <v>639</v>
      </c>
      <c r="D93" s="71" t="s">
        <v>389</v>
      </c>
      <c r="E93" s="72" t="s">
        <v>390</v>
      </c>
      <c r="F93" s="73" t="s">
        <v>668</v>
      </c>
      <c r="G93" s="52" t="s">
        <v>525</v>
      </c>
      <c r="H93" s="39">
        <v>34</v>
      </c>
      <c r="I93" s="42">
        <v>84</v>
      </c>
      <c r="J93" s="39">
        <v>0</v>
      </c>
      <c r="K93" s="39">
        <v>0</v>
      </c>
      <c r="L93" s="43"/>
    </row>
    <row r="94" spans="1:12" ht="22.5" x14ac:dyDescent="0.25">
      <c r="A94" s="35" t="s">
        <v>640</v>
      </c>
      <c r="B94" s="36" t="s">
        <v>393</v>
      </c>
      <c r="C94" s="71" t="s">
        <v>641</v>
      </c>
      <c r="D94" s="71" t="s">
        <v>395</v>
      </c>
      <c r="E94" s="74" t="s">
        <v>396</v>
      </c>
      <c r="F94" s="75" t="s">
        <v>667</v>
      </c>
      <c r="G94" s="52" t="s">
        <v>525</v>
      </c>
      <c r="H94" s="39">
        <v>0</v>
      </c>
      <c r="I94" s="42">
        <v>0</v>
      </c>
      <c r="J94" s="39">
        <v>17</v>
      </c>
      <c r="K94" s="39">
        <v>23</v>
      </c>
      <c r="L94" s="43"/>
    </row>
    <row r="95" spans="1:12" ht="25.5" x14ac:dyDescent="0.25">
      <c r="A95" s="35" t="s">
        <v>642</v>
      </c>
      <c r="B95" s="41" t="s">
        <v>399</v>
      </c>
      <c r="C95" s="71" t="s">
        <v>643</v>
      </c>
      <c r="D95" s="71" t="s">
        <v>401</v>
      </c>
      <c r="E95" s="72" t="s">
        <v>402</v>
      </c>
      <c r="F95" s="73" t="s">
        <v>666</v>
      </c>
      <c r="G95" s="52" t="s">
        <v>525</v>
      </c>
      <c r="H95" s="39">
        <v>70</v>
      </c>
      <c r="I95" s="42">
        <v>70</v>
      </c>
      <c r="J95" s="39">
        <v>0</v>
      </c>
      <c r="K95" s="39">
        <v>0</v>
      </c>
      <c r="L95" s="43"/>
    </row>
    <row r="96" spans="1:12" ht="21" x14ac:dyDescent="0.25">
      <c r="A96" s="182" t="s">
        <v>585</v>
      </c>
      <c r="B96" s="183"/>
      <c r="C96" s="183"/>
      <c r="D96" s="183"/>
      <c r="E96" s="183"/>
      <c r="F96" s="183"/>
      <c r="G96" s="184"/>
      <c r="H96" s="40">
        <f>SUM(H87:H95)*3</f>
        <v>585</v>
      </c>
      <c r="I96" s="40">
        <f t="shared" ref="I96:J96" si="3">SUM(I87:I95)*3</f>
        <v>822</v>
      </c>
      <c r="J96" s="40">
        <f t="shared" si="3"/>
        <v>240</v>
      </c>
      <c r="K96" s="40">
        <f>SUM(K87:K95)*3</f>
        <v>333</v>
      </c>
      <c r="L96" s="43"/>
    </row>
    <row r="97" spans="1:12" ht="21" x14ac:dyDescent="0.25">
      <c r="A97" s="198" t="s">
        <v>683</v>
      </c>
      <c r="B97" s="199"/>
      <c r="C97" s="199"/>
      <c r="D97" s="199"/>
      <c r="E97" s="199"/>
      <c r="F97" s="199"/>
      <c r="G97" s="200"/>
      <c r="H97" s="87">
        <f>SUM(H86,H96)</f>
        <v>884</v>
      </c>
      <c r="I97" s="87">
        <f t="shared" ref="I97:J97" si="4">SUM(I86,I96)</f>
        <v>1343</v>
      </c>
      <c r="J97" s="87">
        <f t="shared" si="4"/>
        <v>496</v>
      </c>
      <c r="K97" s="87">
        <f>SUM(K86,K96)</f>
        <v>606</v>
      </c>
      <c r="L97" s="43"/>
    </row>
    <row r="98" spans="1:12" ht="21" x14ac:dyDescent="0.25">
      <c r="A98" s="201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43"/>
    </row>
    <row r="99" spans="1:12" ht="26.25" x14ac:dyDescent="0.25">
      <c r="A99" s="171" t="s">
        <v>449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6"/>
    </row>
    <row r="100" spans="1:12" ht="24" x14ac:dyDescent="0.25">
      <c r="A100" s="35" t="s">
        <v>644</v>
      </c>
      <c r="B100" s="47" t="s">
        <v>464</v>
      </c>
      <c r="C100" s="77" t="s">
        <v>662</v>
      </c>
      <c r="D100" s="55" t="s">
        <v>406</v>
      </c>
      <c r="E100" s="78" t="s">
        <v>407</v>
      </c>
      <c r="F100" s="59" t="s">
        <v>408</v>
      </c>
      <c r="G100" s="55" t="s">
        <v>486</v>
      </c>
      <c r="H100" s="37">
        <v>10</v>
      </c>
      <c r="I100" s="37">
        <v>10</v>
      </c>
      <c r="J100" s="37">
        <v>60</v>
      </c>
      <c r="K100" s="37">
        <v>60</v>
      </c>
      <c r="L100" s="16"/>
    </row>
    <row r="101" spans="1:12" ht="24" x14ac:dyDescent="0.25">
      <c r="A101" s="35" t="s">
        <v>645</v>
      </c>
      <c r="B101" s="47" t="s">
        <v>410</v>
      </c>
      <c r="C101" s="77" t="s">
        <v>646</v>
      </c>
      <c r="D101" s="79" t="s">
        <v>412</v>
      </c>
      <c r="E101" s="80" t="s">
        <v>413</v>
      </c>
      <c r="F101" s="59" t="s">
        <v>414</v>
      </c>
      <c r="G101" s="55" t="s">
        <v>486</v>
      </c>
      <c r="H101" s="37">
        <v>45</v>
      </c>
      <c r="I101" s="37">
        <v>45</v>
      </c>
      <c r="J101" s="37">
        <v>60</v>
      </c>
      <c r="K101" s="37">
        <v>60</v>
      </c>
      <c r="L101" s="16"/>
    </row>
    <row r="102" spans="1:12" ht="24" x14ac:dyDescent="0.25">
      <c r="A102" s="35" t="s">
        <v>647</v>
      </c>
      <c r="B102" s="48" t="s">
        <v>465</v>
      </c>
      <c r="C102" s="77" t="s">
        <v>648</v>
      </c>
      <c r="D102" s="55" t="s">
        <v>417</v>
      </c>
      <c r="E102" s="55" t="s">
        <v>418</v>
      </c>
      <c r="F102" s="81" t="s">
        <v>419</v>
      </c>
      <c r="G102" s="55" t="s">
        <v>486</v>
      </c>
      <c r="H102" s="37">
        <v>100</v>
      </c>
      <c r="I102" s="37">
        <v>100</v>
      </c>
      <c r="J102" s="37">
        <v>30</v>
      </c>
      <c r="K102" s="37">
        <v>40</v>
      </c>
      <c r="L102" s="16"/>
    </row>
    <row r="103" spans="1:12" ht="21" x14ac:dyDescent="0.25">
      <c r="A103" s="182" t="s">
        <v>522</v>
      </c>
      <c r="B103" s="183"/>
      <c r="C103" s="183"/>
      <c r="D103" s="203"/>
      <c r="E103" s="203"/>
      <c r="F103" s="203"/>
      <c r="G103" s="184"/>
      <c r="H103" s="40">
        <f>SUM(H100:H102)</f>
        <v>155</v>
      </c>
      <c r="I103" s="40">
        <f t="shared" ref="I103:J103" si="5">SUM(I100:I102)</f>
        <v>155</v>
      </c>
      <c r="J103" s="40">
        <f t="shared" si="5"/>
        <v>150</v>
      </c>
      <c r="K103" s="40">
        <f>SUM(K100:K102)</f>
        <v>160</v>
      </c>
      <c r="L103" s="16"/>
    </row>
    <row r="104" spans="1:12" x14ac:dyDescent="0.25">
      <c r="A104" s="35" t="s">
        <v>649</v>
      </c>
      <c r="B104" s="48" t="s">
        <v>466</v>
      </c>
      <c r="C104" s="77" t="s">
        <v>650</v>
      </c>
      <c r="D104" s="55" t="s">
        <v>422</v>
      </c>
      <c r="E104" s="82" t="s">
        <v>423</v>
      </c>
      <c r="F104" s="68" t="s">
        <v>424</v>
      </c>
      <c r="G104" s="55" t="s">
        <v>525</v>
      </c>
      <c r="H104" s="39">
        <v>0</v>
      </c>
      <c r="I104" s="42">
        <v>20</v>
      </c>
      <c r="J104" s="39">
        <v>0</v>
      </c>
      <c r="K104" s="39">
        <v>12</v>
      </c>
      <c r="L104" s="16"/>
    </row>
    <row r="105" spans="1:12" x14ac:dyDescent="0.25">
      <c r="A105" s="35" t="s">
        <v>651</v>
      </c>
      <c r="B105" s="48" t="s">
        <v>467</v>
      </c>
      <c r="C105" s="77" t="s">
        <v>652</v>
      </c>
      <c r="D105" s="55" t="s">
        <v>427</v>
      </c>
      <c r="E105" s="53" t="s">
        <v>665</v>
      </c>
      <c r="F105" s="68" t="s">
        <v>429</v>
      </c>
      <c r="G105" s="55" t="s">
        <v>525</v>
      </c>
      <c r="H105" s="39">
        <v>10</v>
      </c>
      <c r="I105" s="42">
        <v>10</v>
      </c>
      <c r="J105" s="39">
        <v>5</v>
      </c>
      <c r="K105" s="39">
        <v>5</v>
      </c>
      <c r="L105" s="16"/>
    </row>
    <row r="106" spans="1:12" ht="16.5" customHeight="1" x14ac:dyDescent="0.25">
      <c r="A106" s="35" t="s">
        <v>653</v>
      </c>
      <c r="B106" s="48" t="s">
        <v>468</v>
      </c>
      <c r="C106" s="77" t="s">
        <v>654</v>
      </c>
      <c r="D106" s="55" t="s">
        <v>432</v>
      </c>
      <c r="E106" s="55" t="s">
        <v>433</v>
      </c>
      <c r="F106" s="59" t="s">
        <v>434</v>
      </c>
      <c r="G106" s="55" t="s">
        <v>525</v>
      </c>
      <c r="H106" s="39">
        <v>7</v>
      </c>
      <c r="I106" s="42">
        <v>12</v>
      </c>
      <c r="J106" s="39">
        <v>14</v>
      </c>
      <c r="K106" s="39">
        <v>27</v>
      </c>
      <c r="L106" s="16"/>
    </row>
    <row r="107" spans="1:12" ht="27.75" customHeight="1" x14ac:dyDescent="0.25">
      <c r="A107" s="35" t="s">
        <v>655</v>
      </c>
      <c r="B107" s="47" t="s">
        <v>469</v>
      </c>
      <c r="C107" s="84" t="s">
        <v>656</v>
      </c>
      <c r="D107" s="55" t="s">
        <v>437</v>
      </c>
      <c r="E107" s="83" t="s">
        <v>471</v>
      </c>
      <c r="F107" s="59" t="s">
        <v>663</v>
      </c>
      <c r="G107" s="55" t="s">
        <v>525</v>
      </c>
      <c r="H107" s="39">
        <v>17</v>
      </c>
      <c r="I107" s="42">
        <v>17</v>
      </c>
      <c r="J107" s="39">
        <v>14</v>
      </c>
      <c r="K107" s="39">
        <v>27</v>
      </c>
      <c r="L107" s="16"/>
    </row>
    <row r="108" spans="1:12" ht="37.5" customHeight="1" x14ac:dyDescent="0.25">
      <c r="A108" s="35" t="s">
        <v>657</v>
      </c>
      <c r="B108" s="41" t="s">
        <v>470</v>
      </c>
      <c r="C108" s="56" t="s">
        <v>658</v>
      </c>
      <c r="D108" s="55" t="s">
        <v>441</v>
      </c>
      <c r="E108" s="55" t="s">
        <v>442</v>
      </c>
      <c r="F108" s="59" t="s">
        <v>664</v>
      </c>
      <c r="G108" s="55" t="s">
        <v>525</v>
      </c>
      <c r="H108" s="39">
        <v>0</v>
      </c>
      <c r="I108" s="42">
        <v>3</v>
      </c>
      <c r="J108" s="39">
        <v>4</v>
      </c>
      <c r="K108" s="39">
        <v>6</v>
      </c>
      <c r="L108" s="16"/>
    </row>
    <row r="109" spans="1:12" ht="21" x14ac:dyDescent="0.25">
      <c r="A109" s="182" t="s">
        <v>585</v>
      </c>
      <c r="B109" s="183"/>
      <c r="C109" s="183"/>
      <c r="D109" s="204"/>
      <c r="E109" s="204"/>
      <c r="F109" s="204"/>
      <c r="G109" s="184"/>
      <c r="H109" s="40">
        <f>SUM(H104:H108)*3</f>
        <v>102</v>
      </c>
      <c r="I109" s="40">
        <f t="shared" ref="I109:J109" si="6">SUM(I104:I108)*3</f>
        <v>186</v>
      </c>
      <c r="J109" s="40">
        <f t="shared" si="6"/>
        <v>111</v>
      </c>
      <c r="K109" s="40">
        <f>SUM(K104:K108)*3</f>
        <v>231</v>
      </c>
      <c r="L109" s="43"/>
    </row>
    <row r="110" spans="1:12" ht="21" x14ac:dyDescent="0.25">
      <c r="A110" s="198" t="s">
        <v>684</v>
      </c>
      <c r="B110" s="199"/>
      <c r="C110" s="199"/>
      <c r="D110" s="199"/>
      <c r="E110" s="199"/>
      <c r="F110" s="199"/>
      <c r="G110" s="200"/>
      <c r="H110" s="87">
        <f>SUM(H103,H109)</f>
        <v>257</v>
      </c>
      <c r="I110" s="87">
        <f t="shared" ref="I110:J110" si="7">SUM(I103,I109)</f>
        <v>341</v>
      </c>
      <c r="J110" s="87">
        <f t="shared" si="7"/>
        <v>261</v>
      </c>
      <c r="K110" s="87">
        <f>SUM(K103,K109)</f>
        <v>391</v>
      </c>
      <c r="L110" s="43"/>
    </row>
    <row r="111" spans="1:12" x14ac:dyDescent="0.25">
      <c r="A111" s="16"/>
      <c r="B111" s="27"/>
      <c r="D111" s="49"/>
      <c r="E111" s="49"/>
      <c r="F111" s="3"/>
      <c r="G111" s="50"/>
    </row>
    <row r="112" spans="1:12" x14ac:dyDescent="0.25">
      <c r="A112" s="16"/>
      <c r="B112" s="27"/>
      <c r="D112" s="49"/>
      <c r="E112" s="49"/>
      <c r="F112" s="3"/>
      <c r="G112" s="50"/>
    </row>
    <row r="113" spans="1:7" x14ac:dyDescent="0.25">
      <c r="A113" s="16"/>
      <c r="B113" s="27"/>
      <c r="D113" s="49"/>
      <c r="E113" s="49"/>
      <c r="F113" s="3"/>
      <c r="G113" s="50"/>
    </row>
    <row r="114" spans="1:7" x14ac:dyDescent="0.25">
      <c r="A114" s="16"/>
      <c r="B114" s="27"/>
      <c r="D114" s="49"/>
      <c r="E114" s="49"/>
      <c r="F114" s="3"/>
      <c r="G114" s="50"/>
    </row>
    <row r="115" spans="1:7" x14ac:dyDescent="0.25">
      <c r="A115" s="16"/>
      <c r="B115" s="27"/>
      <c r="D115" s="49"/>
      <c r="E115" s="49"/>
      <c r="F115" s="3"/>
      <c r="G115" s="50"/>
    </row>
  </sheetData>
  <mergeCells count="71">
    <mergeCell ref="A99:K99"/>
    <mergeCell ref="A103:G103"/>
    <mergeCell ref="A109:G109"/>
    <mergeCell ref="A110:G110"/>
    <mergeCell ref="J77:J78"/>
    <mergeCell ref="K77:K78"/>
    <mergeCell ref="A86:G86"/>
    <mergeCell ref="A96:G96"/>
    <mergeCell ref="A97:G97"/>
    <mergeCell ref="A98:K98"/>
    <mergeCell ref="A77:A78"/>
    <mergeCell ref="B77:B78"/>
    <mergeCell ref="C77:C78"/>
    <mergeCell ref="G77:G78"/>
    <mergeCell ref="H77:H78"/>
    <mergeCell ref="I77:I78"/>
    <mergeCell ref="H59:H60"/>
    <mergeCell ref="I59:I60"/>
    <mergeCell ref="J59:J60"/>
    <mergeCell ref="K59:K60"/>
    <mergeCell ref="A71:K71"/>
    <mergeCell ref="A64:A65"/>
    <mergeCell ref="B64:B65"/>
    <mergeCell ref="C64:C65"/>
    <mergeCell ref="G64:G65"/>
    <mergeCell ref="H64:H65"/>
    <mergeCell ref="I64:I65"/>
    <mergeCell ref="J64:J65"/>
    <mergeCell ref="K64:K65"/>
    <mergeCell ref="A68:G68"/>
    <mergeCell ref="A69:G69"/>
    <mergeCell ref="A70:K70"/>
    <mergeCell ref="A58:G58"/>
    <mergeCell ref="A59:A60"/>
    <mergeCell ref="B59:B60"/>
    <mergeCell ref="C59:C60"/>
    <mergeCell ref="G59:G60"/>
    <mergeCell ref="I43:I44"/>
    <mergeCell ref="J43:J44"/>
    <mergeCell ref="K43:K44"/>
    <mergeCell ref="A54:A55"/>
    <mergeCell ref="B54:B55"/>
    <mergeCell ref="C54:C55"/>
    <mergeCell ref="G54:G55"/>
    <mergeCell ref="H54:H55"/>
    <mergeCell ref="I54:I55"/>
    <mergeCell ref="J54:J55"/>
    <mergeCell ref="H43:H44"/>
    <mergeCell ref="K54:K55"/>
    <mergeCell ref="A25:G25"/>
    <mergeCell ref="A43:A44"/>
    <mergeCell ref="B43:B44"/>
    <mergeCell ref="C43:C44"/>
    <mergeCell ref="G43:G44"/>
    <mergeCell ref="A5:K5"/>
    <mergeCell ref="A7:A8"/>
    <mergeCell ref="B7:B8"/>
    <mergeCell ref="D7:D8"/>
    <mergeCell ref="E7:E8"/>
    <mergeCell ref="F7:F8"/>
    <mergeCell ref="G7:G8"/>
    <mergeCell ref="A1:K1"/>
    <mergeCell ref="A2:A4"/>
    <mergeCell ref="B2:B4"/>
    <mergeCell ref="C2:C4"/>
    <mergeCell ref="D2:F2"/>
    <mergeCell ref="G2:G4"/>
    <mergeCell ref="H2:K2"/>
    <mergeCell ref="D3:D4"/>
    <mergeCell ref="E3:E4"/>
    <mergeCell ref="F3:F4"/>
  </mergeCells>
  <hyperlinks>
    <hyperlink ref="E101" r:id="rId1" xr:uid="{6397BD77-74AD-4CEC-8B0A-D275B71C2A57}"/>
    <hyperlink ref="E75" r:id="rId2" xr:uid="{02DBB4E3-F5D2-4077-BC0F-227F06748A63}"/>
    <hyperlink ref="E84" r:id="rId3" xr:uid="{B7646EB0-3BDC-4694-A606-A6F77B656651}"/>
    <hyperlink ref="E66" r:id="rId4" display="justyna.turowska@pw.edu.p" xr:uid="{66E94FB7-303A-4F0C-BE36-9F2B63D9CC33}"/>
  </hyperlinks>
  <pageMargins left="0" right="0" top="0.55118110236220474" bottom="0" header="0.31496062992125984" footer="0.31496062992125984"/>
  <pageSetup paperSize="9" scale="52" fitToWidth="0" orientation="landscape" r:id="rId5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1 - Jednostki Adm. Centr.</vt:lpstr>
      <vt:lpstr>Część 2 - Jednostki Wydziałowe</vt:lpstr>
      <vt:lpstr>Część 3 - Zespół Domów Studenck</vt:lpstr>
      <vt:lpstr>Wykaz pracowników do kontaktu</vt:lpstr>
      <vt:lpstr>Wykaz ilościowy wg cyklu dostaw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Szafrańska-Słoboda Ewa</cp:lastModifiedBy>
  <cp:lastPrinted>2023-05-23T06:07:36Z</cp:lastPrinted>
  <dcterms:created xsi:type="dcterms:W3CDTF">2022-03-02T13:42:41Z</dcterms:created>
  <dcterms:modified xsi:type="dcterms:W3CDTF">2023-05-23T06:55:19Z</dcterms:modified>
</cp:coreProperties>
</file>