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76.25\Wspólny\ZAKUPY\2021\BATERIA 8 SZT MOŻW\BATERIA MOŻW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Arkusz1!$4:$4</definedName>
  </definedNames>
  <calcPr calcId="162913"/>
</workbook>
</file>

<file path=xl/calcChain.xml><?xml version="1.0" encoding="utf-8"?>
<calcChain xmlns="http://schemas.openxmlformats.org/spreadsheetml/2006/main">
  <c r="L24" i="1" l="1"/>
  <c r="N24" i="1"/>
  <c r="L25" i="1"/>
  <c r="N25" i="1"/>
  <c r="L26" i="1"/>
  <c r="L27" i="1"/>
  <c r="L28" i="1"/>
  <c r="N28" i="1"/>
  <c r="L29" i="1"/>
  <c r="L30" i="1"/>
  <c r="N30" i="1" s="1"/>
  <c r="O30" i="1" l="1"/>
  <c r="N29" i="1"/>
  <c r="O29" i="1" s="1"/>
  <c r="O28" i="1"/>
  <c r="N27" i="1"/>
  <c r="O27" i="1" s="1"/>
  <c r="N26" i="1"/>
  <c r="O25" i="1"/>
  <c r="O24" i="1"/>
  <c r="L31" i="1"/>
  <c r="P30" i="1"/>
  <c r="P29" i="1"/>
  <c r="P28" i="1"/>
  <c r="P27" i="1"/>
  <c r="P26" i="1"/>
  <c r="P25" i="1"/>
  <c r="P24" i="1"/>
  <c r="L6" i="1"/>
  <c r="N6" i="1" s="1"/>
  <c r="L7" i="1"/>
  <c r="N7" i="1" s="1"/>
  <c r="O7" i="1" s="1"/>
  <c r="L8" i="1"/>
  <c r="N8" i="1" s="1"/>
  <c r="O8" i="1" s="1"/>
  <c r="L9" i="1"/>
  <c r="N9" i="1" s="1"/>
  <c r="O9" i="1" s="1"/>
  <c r="L10" i="1"/>
  <c r="N10" i="1" s="1"/>
  <c r="O10" i="1" s="1"/>
  <c r="L11" i="1"/>
  <c r="N11" i="1" s="1"/>
  <c r="O11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N36" i="1"/>
  <c r="N39" i="1"/>
  <c r="N40" i="1" s="1"/>
  <c r="N42" i="1"/>
  <c r="N43" i="1" s="1"/>
  <c r="P42" i="1"/>
  <c r="P43" i="1" s="1"/>
  <c r="L43" i="1"/>
  <c r="N45" i="1"/>
  <c r="N46" i="1" s="1"/>
  <c r="P45" i="1"/>
  <c r="P46" i="1" s="1"/>
  <c r="L46" i="1"/>
  <c r="L33" i="1"/>
  <c r="N33" i="1" s="1"/>
  <c r="N34" i="1" s="1"/>
  <c r="N31" i="1" l="1"/>
  <c r="O26" i="1"/>
  <c r="O31" i="1"/>
  <c r="P9" i="1"/>
  <c r="P31" i="1"/>
  <c r="P19" i="1"/>
  <c r="P10" i="1"/>
  <c r="P17" i="1"/>
  <c r="P14" i="1"/>
  <c r="P7" i="1"/>
  <c r="L34" i="1"/>
  <c r="P33" i="1"/>
  <c r="P34" i="1" s="1"/>
  <c r="P20" i="1"/>
  <c r="P18" i="1"/>
  <c r="P16" i="1"/>
  <c r="P15" i="1"/>
  <c r="L12" i="1"/>
  <c r="P11" i="1"/>
  <c r="P8" i="1"/>
  <c r="P6" i="1"/>
  <c r="O14" i="1"/>
  <c r="N12" i="1"/>
  <c r="O6" i="1"/>
  <c r="O12" i="1" s="1"/>
  <c r="O20" i="1"/>
  <c r="O19" i="1"/>
  <c r="O18" i="1"/>
  <c r="O17" i="1"/>
  <c r="O16" i="1"/>
  <c r="O15" i="1"/>
  <c r="P36" i="1"/>
  <c r="P37" i="1" s="1"/>
  <c r="P39" i="1"/>
  <c r="P40" i="1" s="1"/>
  <c r="N37" i="1"/>
  <c r="O36" i="1"/>
  <c r="O37" i="1" s="1"/>
  <c r="O33" i="1"/>
  <c r="O34" i="1" s="1"/>
  <c r="O45" i="1"/>
  <c r="O46" i="1" s="1"/>
  <c r="O42" i="1"/>
  <c r="O43" i="1" s="1"/>
  <c r="O39" i="1"/>
  <c r="O40" i="1" s="1"/>
  <c r="M187" i="2"/>
  <c r="P12" i="1" l="1"/>
  <c r="L47" i="1"/>
  <c r="O47" i="1"/>
  <c r="N47" i="1"/>
  <c r="B8" i="2"/>
  <c r="B7" i="2"/>
  <c r="B6" i="2"/>
  <c r="B5" i="2"/>
  <c r="B4" i="2"/>
  <c r="B3" i="2"/>
  <c r="B2" i="2"/>
  <c r="B1" i="2"/>
  <c r="P47" i="1" l="1"/>
  <c r="A3" i="2"/>
  <c r="A7" i="2"/>
  <c r="E4" i="2"/>
  <c r="A4" i="2"/>
  <c r="E5" i="2"/>
  <c r="A5" i="2"/>
  <c r="A2" i="2"/>
  <c r="D6" i="2" l="1"/>
  <c r="C6" i="2"/>
  <c r="D7" i="2"/>
  <c r="E7" i="2"/>
  <c r="C7" i="2"/>
  <c r="D4" i="2"/>
  <c r="C4" i="2"/>
  <c r="E2" i="2"/>
  <c r="E3" i="2"/>
  <c r="C3" i="2"/>
  <c r="C5" i="2"/>
  <c r="D5" i="2"/>
  <c r="C2" i="2"/>
  <c r="E6" i="2"/>
  <c r="A6" i="2"/>
  <c r="D2" i="2" l="1"/>
  <c r="D3" i="2"/>
  <c r="C8" i="2" l="1"/>
  <c r="A8" i="2"/>
  <c r="E8" i="2"/>
  <c r="D8" i="2"/>
  <c r="E1" i="2" l="1"/>
  <c r="E9" i="2" s="1"/>
  <c r="A1" i="2"/>
  <c r="A9" i="2" s="1"/>
  <c r="C1" i="2"/>
  <c r="C9" i="2" s="1"/>
  <c r="D1" i="2" l="1"/>
  <c r="D9" i="2" s="1"/>
</calcChain>
</file>

<file path=xl/sharedStrings.xml><?xml version="1.0" encoding="utf-8"?>
<sst xmlns="http://schemas.openxmlformats.org/spreadsheetml/2006/main" count="55" uniqueCount="40">
  <si>
    <t>Asortyment</t>
  </si>
  <si>
    <t>Jm.</t>
  </si>
  <si>
    <t>Ilość</t>
  </si>
  <si>
    <t>Lp.</t>
  </si>
  <si>
    <t>Cena jednostkowa   netto</t>
  </si>
  <si>
    <t>Wartość                               netto</t>
  </si>
  <si>
    <t>VAT                  wartość</t>
  </si>
  <si>
    <t>Wartość             brutto</t>
  </si>
  <si>
    <t>Podatek                   %</t>
  </si>
  <si>
    <t>KGZW</t>
  </si>
  <si>
    <t>MOŻW</t>
  </si>
  <si>
    <t>OS Wwa</t>
  </si>
  <si>
    <t>OS MM</t>
  </si>
  <si>
    <t>CSŻW</t>
  </si>
  <si>
    <t>OZŻW</t>
  </si>
  <si>
    <t>X</t>
  </si>
  <si>
    <t>Wartość                 netto w Euro</t>
  </si>
  <si>
    <t>1.</t>
  </si>
  <si>
    <t>2.</t>
  </si>
  <si>
    <t>,</t>
  </si>
  <si>
    <t>szt</t>
  </si>
  <si>
    <t>Klawiatura komputerowa</t>
  </si>
  <si>
    <t>Mysz komputerowa</t>
  </si>
  <si>
    <t>Zewnętrzny napęd CD/DVD</t>
  </si>
  <si>
    <t>Kamera internetowa</t>
  </si>
  <si>
    <t>Zadanie Nr 1</t>
  </si>
  <si>
    <t>Razem za zadanie Nr 1</t>
  </si>
  <si>
    <t>Zadanie Nr 5</t>
  </si>
  <si>
    <t>Zadanie Nr 6</t>
  </si>
  <si>
    <t>Zadanie Nr 7</t>
  </si>
  <si>
    <t>Zadanie Nr 8</t>
  </si>
  <si>
    <t>Razem za zadanie Nr 5</t>
  </si>
  <si>
    <t>Razem za zadanie Nr 6</t>
  </si>
  <si>
    <t>Razem za zadanie Nr 7</t>
  </si>
  <si>
    <t>Razem za zadanie Nr 8</t>
  </si>
  <si>
    <t>Wartość razem</t>
  </si>
  <si>
    <t>x</t>
  </si>
  <si>
    <t>FORMULARZ CENOWY</t>
  </si>
  <si>
    <t>Akumulator do radiotelefonu EXCERA</t>
  </si>
  <si>
    <t>Bateria do notebooka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</si>
</sst>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00\ [$€-1]_-;\-* #,##0.0000\ [$€-1]_-;_-* &quot;-&quot;????\ [$€-1]_-;_-@_-"/>
    <numFmt numFmtId="165" formatCode="#,##0.0000_ ;\-#,##0.0000\ "/>
    <numFmt numFmtId="166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1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2" borderId="1" xfId="0" applyNumberFormat="1" applyFont="1" applyFill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0" borderId="0" xfId="0" applyNumberFormat="1"/>
    <xf numFmtId="165" fontId="0" fillId="0" borderId="0" xfId="0" applyNumberFormat="1"/>
    <xf numFmtId="44" fontId="10" fillId="4" borderId="0" xfId="0" applyNumberFormat="1" applyFont="1" applyFill="1"/>
    <xf numFmtId="0" fontId="10" fillId="4" borderId="0" xfId="0" applyFont="1" applyFill="1"/>
    <xf numFmtId="165" fontId="10" fillId="4" borderId="0" xfId="0" applyNumberFormat="1" applyFont="1" applyFill="1"/>
    <xf numFmtId="0" fontId="8" fillId="0" borderId="0" xfId="0" applyFont="1"/>
    <xf numFmtId="4" fontId="0" fillId="0" borderId="0" xfId="0" applyNumberFormat="1"/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/>
    </xf>
    <xf numFmtId="4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0" fontId="13" fillId="6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</cellXfs>
  <cellStyles count="2">
    <cellStyle name="Dziesiętny 3" xfId="1"/>
    <cellStyle name="Normalny" xfId="0" builtinId="0"/>
  </cellStyles>
  <dxfs count="6"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view="pageBreakPreview" zoomScaleNormal="100" zoomScaleSheetLayoutView="100" workbookViewId="0">
      <selection activeCell="J6" sqref="J6"/>
    </sheetView>
  </sheetViews>
  <sheetFormatPr defaultRowHeight="11.25"/>
  <cols>
    <col min="1" max="1" width="4.7109375" style="1" customWidth="1"/>
    <col min="2" max="2" width="62.5703125" style="1" customWidth="1"/>
    <col min="3" max="3" width="4.140625" style="1" customWidth="1"/>
    <col min="4" max="9" width="8.7109375" style="11" hidden="1" customWidth="1"/>
    <col min="10" max="10" width="7" style="5" customWidth="1"/>
    <col min="11" max="11" width="9.5703125" style="1" customWidth="1"/>
    <col min="12" max="12" width="15.28515625" style="1" customWidth="1"/>
    <col min="13" max="13" width="8" style="1" customWidth="1"/>
    <col min="14" max="14" width="12.7109375" style="1" customWidth="1"/>
    <col min="15" max="15" width="12.7109375" style="1" bestFit="1" customWidth="1"/>
    <col min="16" max="16" width="14.85546875" style="1" bestFit="1" customWidth="1"/>
    <col min="17" max="16384" width="9.140625" style="2"/>
  </cols>
  <sheetData>
    <row r="1" spans="1:16" ht="46.5" customHeight="1">
      <c r="A1" s="6"/>
      <c r="B1" s="6"/>
      <c r="C1" s="6"/>
      <c r="D1" s="10"/>
      <c r="E1" s="10"/>
      <c r="F1" s="10"/>
      <c r="G1" s="10"/>
      <c r="H1" s="10"/>
      <c r="I1" s="10"/>
      <c r="J1" s="12"/>
      <c r="K1" s="6"/>
      <c r="L1" s="6"/>
      <c r="M1" s="6"/>
      <c r="N1" s="6"/>
      <c r="O1" s="6"/>
      <c r="P1" s="24" t="s">
        <v>19</v>
      </c>
    </row>
    <row r="2" spans="1:16" ht="20.25" customHeight="1">
      <c r="A2" s="7"/>
      <c r="B2" s="36" t="s">
        <v>37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1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33.75">
      <c r="A4" s="13" t="s">
        <v>3</v>
      </c>
      <c r="B4" s="13" t="s">
        <v>0</v>
      </c>
      <c r="C4" s="13" t="s">
        <v>1</v>
      </c>
      <c r="D4" s="13" t="s">
        <v>14</v>
      </c>
      <c r="E4" s="13" t="s">
        <v>13</v>
      </c>
      <c r="F4" s="13" t="s">
        <v>12</v>
      </c>
      <c r="G4" s="13" t="s">
        <v>11</v>
      </c>
      <c r="H4" s="13" t="s">
        <v>10</v>
      </c>
      <c r="I4" s="13" t="s">
        <v>9</v>
      </c>
      <c r="J4" s="13" t="s">
        <v>2</v>
      </c>
      <c r="K4" s="14" t="s">
        <v>4</v>
      </c>
      <c r="L4" s="14" t="s">
        <v>5</v>
      </c>
      <c r="M4" s="14" t="s">
        <v>8</v>
      </c>
      <c r="N4" s="14" t="s">
        <v>6</v>
      </c>
      <c r="O4" s="14" t="s">
        <v>7</v>
      </c>
      <c r="P4" s="14" t="s">
        <v>16</v>
      </c>
    </row>
    <row r="5" spans="1:16" ht="15" hidden="1" customHeight="1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" customHeight="1">
      <c r="A6" s="4" t="s">
        <v>17</v>
      </c>
      <c r="B6" s="22" t="s">
        <v>38</v>
      </c>
      <c r="C6" s="23" t="s">
        <v>20</v>
      </c>
      <c r="D6" s="23">
        <v>12</v>
      </c>
      <c r="E6" s="3"/>
      <c r="F6" s="3">
        <v>1</v>
      </c>
      <c r="G6" s="3"/>
      <c r="H6" s="3">
        <v>1</v>
      </c>
      <c r="I6" s="3">
        <v>7</v>
      </c>
      <c r="J6" s="23">
        <v>7</v>
      </c>
      <c r="K6" s="25"/>
      <c r="L6" s="25">
        <f>ROUND(K6*J6,2)</f>
        <v>0</v>
      </c>
      <c r="M6" s="8">
        <v>23</v>
      </c>
      <c r="N6" s="25">
        <f>ROUND(L6*23%,2)</f>
        <v>0</v>
      </c>
      <c r="O6" s="25">
        <f>ROUND(L6+N6,2)</f>
        <v>0</v>
      </c>
      <c r="P6" s="26">
        <f>ROUND(L6/4.2693,4)</f>
        <v>0</v>
      </c>
    </row>
    <row r="7" spans="1:16" ht="15" customHeight="1">
      <c r="A7" s="4" t="s">
        <v>18</v>
      </c>
      <c r="B7" s="22" t="s">
        <v>39</v>
      </c>
      <c r="C7" s="23" t="s">
        <v>20</v>
      </c>
      <c r="D7" s="23">
        <v>120</v>
      </c>
      <c r="E7" s="3"/>
      <c r="F7" s="3">
        <v>1</v>
      </c>
      <c r="G7" s="3"/>
      <c r="H7" s="3">
        <v>1</v>
      </c>
      <c r="I7" s="3">
        <v>7</v>
      </c>
      <c r="J7" s="23">
        <v>1</v>
      </c>
      <c r="K7" s="25"/>
      <c r="L7" s="25">
        <f t="shared" ref="L7:L33" si="0">ROUND(K7*J7,2)</f>
        <v>0</v>
      </c>
      <c r="M7" s="8">
        <v>23</v>
      </c>
      <c r="N7" s="25">
        <f t="shared" ref="N7:N45" si="1">ROUND(L7*23%,2)</f>
        <v>0</v>
      </c>
      <c r="O7" s="25">
        <f t="shared" ref="O7:O45" si="2">ROUND(L7+N7,2)</f>
        <v>0</v>
      </c>
      <c r="P7" s="26">
        <f t="shared" ref="P7:P45" si="3">ROUND(L7/4.2693,4)</f>
        <v>0</v>
      </c>
    </row>
    <row r="8" spans="1:16" ht="15" hidden="1" customHeight="1">
      <c r="A8" s="4"/>
      <c r="B8" s="22"/>
      <c r="C8" s="23"/>
      <c r="D8" s="23">
        <v>146</v>
      </c>
      <c r="E8" s="3"/>
      <c r="F8" s="3">
        <v>1</v>
      </c>
      <c r="G8" s="3"/>
      <c r="H8" s="3">
        <v>1</v>
      </c>
      <c r="I8" s="3">
        <v>7</v>
      </c>
      <c r="J8" s="23"/>
      <c r="K8" s="25"/>
      <c r="L8" s="25">
        <f t="shared" si="0"/>
        <v>0</v>
      </c>
      <c r="M8" s="8">
        <v>23</v>
      </c>
      <c r="N8" s="25">
        <f t="shared" si="1"/>
        <v>0</v>
      </c>
      <c r="O8" s="25">
        <f t="shared" si="2"/>
        <v>0</v>
      </c>
      <c r="P8" s="26">
        <f t="shared" si="3"/>
        <v>0</v>
      </c>
    </row>
    <row r="9" spans="1:16" ht="15" hidden="1" customHeight="1">
      <c r="A9" s="4"/>
      <c r="B9" s="22"/>
      <c r="C9" s="23"/>
      <c r="D9" s="23">
        <v>186</v>
      </c>
      <c r="E9" s="3"/>
      <c r="F9" s="3">
        <v>1</v>
      </c>
      <c r="G9" s="3"/>
      <c r="H9" s="3">
        <v>1</v>
      </c>
      <c r="I9" s="3">
        <v>7</v>
      </c>
      <c r="J9" s="23"/>
      <c r="K9" s="25"/>
      <c r="L9" s="25">
        <f t="shared" si="0"/>
        <v>0</v>
      </c>
      <c r="M9" s="8">
        <v>23</v>
      </c>
      <c r="N9" s="25">
        <f t="shared" si="1"/>
        <v>0</v>
      </c>
      <c r="O9" s="25">
        <f t="shared" si="2"/>
        <v>0</v>
      </c>
      <c r="P9" s="26">
        <f t="shared" si="3"/>
        <v>0</v>
      </c>
    </row>
    <row r="10" spans="1:16" ht="15" hidden="1" customHeight="1">
      <c r="A10" s="4"/>
      <c r="B10" s="22"/>
      <c r="C10" s="23"/>
      <c r="D10" s="23">
        <v>186</v>
      </c>
      <c r="E10" s="3"/>
      <c r="F10" s="3">
        <v>1</v>
      </c>
      <c r="G10" s="3"/>
      <c r="H10" s="3">
        <v>1</v>
      </c>
      <c r="I10" s="3">
        <v>7</v>
      </c>
      <c r="J10" s="23"/>
      <c r="K10" s="25"/>
      <c r="L10" s="25">
        <f t="shared" si="0"/>
        <v>0</v>
      </c>
      <c r="M10" s="8">
        <v>23</v>
      </c>
      <c r="N10" s="25">
        <f t="shared" si="1"/>
        <v>0</v>
      </c>
      <c r="O10" s="25">
        <f t="shared" si="2"/>
        <v>0</v>
      </c>
      <c r="P10" s="26">
        <f t="shared" si="3"/>
        <v>0</v>
      </c>
    </row>
    <row r="11" spans="1:16" ht="15" hidden="1" customHeight="1">
      <c r="A11" s="4"/>
      <c r="B11" s="22"/>
      <c r="C11" s="23"/>
      <c r="D11" s="23">
        <v>180</v>
      </c>
      <c r="E11" s="3"/>
      <c r="F11" s="3">
        <v>1</v>
      </c>
      <c r="G11" s="3"/>
      <c r="H11" s="3">
        <v>1</v>
      </c>
      <c r="I11" s="3">
        <v>7</v>
      </c>
      <c r="J11" s="23"/>
      <c r="K11" s="25">
        <v>0</v>
      </c>
      <c r="L11" s="25">
        <f t="shared" si="0"/>
        <v>0</v>
      </c>
      <c r="M11" s="8">
        <v>23</v>
      </c>
      <c r="N11" s="25">
        <f t="shared" si="1"/>
        <v>0</v>
      </c>
      <c r="O11" s="25">
        <f t="shared" si="2"/>
        <v>0</v>
      </c>
      <c r="P11" s="26">
        <f t="shared" si="3"/>
        <v>0</v>
      </c>
    </row>
    <row r="12" spans="1:16" ht="15" hidden="1" customHeight="1">
      <c r="A12" s="31" t="s">
        <v>26</v>
      </c>
      <c r="B12" s="32"/>
      <c r="C12" s="32"/>
      <c r="D12" s="32"/>
      <c r="E12" s="32"/>
      <c r="F12" s="32"/>
      <c r="G12" s="32"/>
      <c r="H12" s="32"/>
      <c r="I12" s="32"/>
      <c r="J12" s="32"/>
      <c r="K12" s="33"/>
      <c r="L12" s="27">
        <f>SUM(L6:L11)</f>
        <v>0</v>
      </c>
      <c r="M12" s="28" t="s">
        <v>36</v>
      </c>
      <c r="N12" s="27">
        <f>SUM(N6:N11)</f>
        <v>0</v>
      </c>
      <c r="O12" s="27">
        <f>SUM(O6:O11)</f>
        <v>0</v>
      </c>
      <c r="P12" s="29">
        <f>SUM(P6:P11)</f>
        <v>0</v>
      </c>
    </row>
    <row r="13" spans="1:16" ht="15" hidden="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5" hidden="1" customHeight="1">
      <c r="A14" s="4"/>
      <c r="B14" s="22"/>
      <c r="C14" s="23"/>
      <c r="D14" s="23">
        <v>20</v>
      </c>
      <c r="E14" s="3"/>
      <c r="F14" s="3">
        <v>1</v>
      </c>
      <c r="G14" s="3"/>
      <c r="H14" s="3">
        <v>1</v>
      </c>
      <c r="I14" s="3">
        <v>7</v>
      </c>
      <c r="J14" s="23"/>
      <c r="K14" s="25">
        <v>0</v>
      </c>
      <c r="L14" s="25">
        <f t="shared" si="0"/>
        <v>0</v>
      </c>
      <c r="M14" s="8">
        <v>23</v>
      </c>
      <c r="N14" s="25">
        <f t="shared" si="1"/>
        <v>0</v>
      </c>
      <c r="O14" s="25">
        <f t="shared" si="2"/>
        <v>0</v>
      </c>
      <c r="P14" s="26">
        <f t="shared" si="3"/>
        <v>0</v>
      </c>
    </row>
    <row r="15" spans="1:16" ht="15" hidden="1" customHeight="1">
      <c r="A15" s="4"/>
      <c r="B15" s="22"/>
      <c r="C15" s="23"/>
      <c r="D15" s="23">
        <v>20</v>
      </c>
      <c r="E15" s="3"/>
      <c r="F15" s="3">
        <v>1</v>
      </c>
      <c r="G15" s="3"/>
      <c r="H15" s="3">
        <v>1</v>
      </c>
      <c r="I15" s="3">
        <v>7</v>
      </c>
      <c r="J15" s="23"/>
      <c r="K15" s="25">
        <v>0</v>
      </c>
      <c r="L15" s="25">
        <f t="shared" si="0"/>
        <v>0</v>
      </c>
      <c r="M15" s="8">
        <v>23</v>
      </c>
      <c r="N15" s="25">
        <f t="shared" si="1"/>
        <v>0</v>
      </c>
      <c r="O15" s="25">
        <f t="shared" si="2"/>
        <v>0</v>
      </c>
      <c r="P15" s="26">
        <f t="shared" si="3"/>
        <v>0</v>
      </c>
    </row>
    <row r="16" spans="1:16" ht="15" hidden="1" customHeight="1">
      <c r="A16" s="4"/>
      <c r="B16" s="22"/>
      <c r="C16" s="23"/>
      <c r="D16" s="23">
        <v>120</v>
      </c>
      <c r="E16" s="3"/>
      <c r="F16" s="3">
        <v>1</v>
      </c>
      <c r="G16" s="3"/>
      <c r="H16" s="3">
        <v>1</v>
      </c>
      <c r="I16" s="3">
        <v>7</v>
      </c>
      <c r="J16" s="23"/>
      <c r="K16" s="25">
        <v>0</v>
      </c>
      <c r="L16" s="25">
        <f t="shared" si="0"/>
        <v>0</v>
      </c>
      <c r="M16" s="8">
        <v>23</v>
      </c>
      <c r="N16" s="25">
        <f t="shared" si="1"/>
        <v>0</v>
      </c>
      <c r="O16" s="25">
        <f t="shared" si="2"/>
        <v>0</v>
      </c>
      <c r="P16" s="26">
        <f t="shared" si="3"/>
        <v>0</v>
      </c>
    </row>
    <row r="17" spans="1:16" ht="15" hidden="1" customHeight="1">
      <c r="A17" s="4"/>
      <c r="B17" s="22"/>
      <c r="C17" s="23"/>
      <c r="D17" s="23">
        <v>120</v>
      </c>
      <c r="E17" s="3"/>
      <c r="F17" s="3">
        <v>1</v>
      </c>
      <c r="G17" s="3"/>
      <c r="H17" s="3">
        <v>1</v>
      </c>
      <c r="I17" s="3">
        <v>7</v>
      </c>
      <c r="J17" s="23"/>
      <c r="K17" s="25">
        <v>0</v>
      </c>
      <c r="L17" s="25">
        <f t="shared" si="0"/>
        <v>0</v>
      </c>
      <c r="M17" s="8">
        <v>23</v>
      </c>
      <c r="N17" s="25">
        <f t="shared" si="1"/>
        <v>0</v>
      </c>
      <c r="O17" s="25">
        <f t="shared" si="2"/>
        <v>0</v>
      </c>
      <c r="P17" s="26">
        <f t="shared" si="3"/>
        <v>0</v>
      </c>
    </row>
    <row r="18" spans="1:16" ht="15" hidden="1" customHeight="1">
      <c r="A18" s="4"/>
      <c r="B18" s="22"/>
      <c r="C18" s="23"/>
      <c r="D18" s="23">
        <v>50</v>
      </c>
      <c r="E18" s="3"/>
      <c r="F18" s="3">
        <v>1</v>
      </c>
      <c r="G18" s="3"/>
      <c r="H18" s="3">
        <v>1</v>
      </c>
      <c r="I18" s="3">
        <v>7</v>
      </c>
      <c r="J18" s="23"/>
      <c r="K18" s="25">
        <v>0</v>
      </c>
      <c r="L18" s="25">
        <f t="shared" si="0"/>
        <v>0</v>
      </c>
      <c r="M18" s="8">
        <v>23</v>
      </c>
      <c r="N18" s="25">
        <f t="shared" si="1"/>
        <v>0</v>
      </c>
      <c r="O18" s="25">
        <f t="shared" si="2"/>
        <v>0</v>
      </c>
      <c r="P18" s="26">
        <f t="shared" si="3"/>
        <v>0</v>
      </c>
    </row>
    <row r="19" spans="1:16" ht="15" hidden="1" customHeight="1">
      <c r="A19" s="4"/>
      <c r="B19" s="22"/>
      <c r="C19" s="23"/>
      <c r="D19" s="23">
        <v>20</v>
      </c>
      <c r="E19" s="3"/>
      <c r="F19" s="3">
        <v>1</v>
      </c>
      <c r="G19" s="3"/>
      <c r="H19" s="3">
        <v>1</v>
      </c>
      <c r="I19" s="3">
        <v>7</v>
      </c>
      <c r="J19" s="23"/>
      <c r="K19" s="25">
        <v>0</v>
      </c>
      <c r="L19" s="25">
        <f t="shared" si="0"/>
        <v>0</v>
      </c>
      <c r="M19" s="8">
        <v>23</v>
      </c>
      <c r="N19" s="25">
        <f t="shared" si="1"/>
        <v>0</v>
      </c>
      <c r="O19" s="25">
        <f t="shared" si="2"/>
        <v>0</v>
      </c>
      <c r="P19" s="26">
        <f t="shared" si="3"/>
        <v>0</v>
      </c>
    </row>
    <row r="20" spans="1:16" ht="15" hidden="1" customHeight="1">
      <c r="A20" s="4"/>
      <c r="B20" s="22"/>
      <c r="C20" s="23"/>
      <c r="D20" s="23">
        <v>20</v>
      </c>
      <c r="E20" s="3"/>
      <c r="F20" s="3">
        <v>1</v>
      </c>
      <c r="G20" s="3"/>
      <c r="H20" s="3">
        <v>1</v>
      </c>
      <c r="I20" s="3">
        <v>7</v>
      </c>
      <c r="J20" s="23"/>
      <c r="K20" s="25">
        <v>0</v>
      </c>
      <c r="L20" s="25">
        <f t="shared" si="0"/>
        <v>0</v>
      </c>
      <c r="M20" s="8">
        <v>23</v>
      </c>
      <c r="N20" s="25">
        <f t="shared" si="1"/>
        <v>0</v>
      </c>
      <c r="O20" s="25">
        <f t="shared" si="2"/>
        <v>0</v>
      </c>
      <c r="P20" s="26">
        <f t="shared" si="3"/>
        <v>0</v>
      </c>
    </row>
    <row r="21" spans="1:16" ht="15" hidden="1" customHeight="1">
      <c r="A21" s="4"/>
      <c r="B21" s="22"/>
      <c r="C21" s="23"/>
      <c r="D21" s="23">
        <v>20</v>
      </c>
      <c r="E21" s="3"/>
      <c r="F21" s="3">
        <v>1</v>
      </c>
      <c r="G21" s="3"/>
      <c r="H21" s="3">
        <v>1</v>
      </c>
      <c r="I21" s="3">
        <v>7</v>
      </c>
      <c r="J21" s="23"/>
      <c r="K21" s="25"/>
      <c r="L21" s="25"/>
      <c r="M21" s="8"/>
      <c r="N21" s="25"/>
      <c r="O21" s="25"/>
      <c r="P21" s="26"/>
    </row>
    <row r="22" spans="1:16" ht="15" hidden="1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27"/>
      <c r="M22" s="28"/>
      <c r="N22" s="27"/>
      <c r="O22" s="27"/>
      <c r="P22" s="29"/>
    </row>
    <row r="23" spans="1:16" ht="15" hidden="1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5" hidden="1" customHeight="1">
      <c r="A24" s="4"/>
      <c r="B24" s="22"/>
      <c r="C24" s="23"/>
      <c r="D24" s="23">
        <v>2000</v>
      </c>
      <c r="E24" s="3"/>
      <c r="F24" s="3">
        <v>1</v>
      </c>
      <c r="G24" s="3"/>
      <c r="H24" s="3">
        <v>1</v>
      </c>
      <c r="I24" s="3">
        <v>7</v>
      </c>
      <c r="J24" s="23"/>
      <c r="K24" s="25">
        <v>0</v>
      </c>
      <c r="L24" s="25">
        <f t="shared" si="0"/>
        <v>0</v>
      </c>
      <c r="M24" s="8">
        <v>23</v>
      </c>
      <c r="N24" s="25">
        <f t="shared" si="1"/>
        <v>0</v>
      </c>
      <c r="O24" s="25">
        <f t="shared" si="2"/>
        <v>0</v>
      </c>
      <c r="P24" s="26">
        <f t="shared" si="3"/>
        <v>0</v>
      </c>
    </row>
    <row r="25" spans="1:16" ht="15" hidden="1" customHeight="1">
      <c r="A25" s="4"/>
      <c r="B25" s="22"/>
      <c r="C25" s="23"/>
      <c r="D25" s="23">
        <v>1320</v>
      </c>
      <c r="E25" s="3"/>
      <c r="F25" s="3">
        <v>1</v>
      </c>
      <c r="G25" s="3"/>
      <c r="H25" s="3">
        <v>1</v>
      </c>
      <c r="I25" s="3">
        <v>7</v>
      </c>
      <c r="J25" s="23"/>
      <c r="K25" s="25">
        <v>0</v>
      </c>
      <c r="L25" s="25">
        <f t="shared" si="0"/>
        <v>0</v>
      </c>
      <c r="M25" s="8">
        <v>23</v>
      </c>
      <c r="N25" s="25">
        <f t="shared" si="1"/>
        <v>0</v>
      </c>
      <c r="O25" s="25">
        <f t="shared" si="2"/>
        <v>0</v>
      </c>
      <c r="P25" s="26">
        <f t="shared" si="3"/>
        <v>0</v>
      </c>
    </row>
    <row r="26" spans="1:16" ht="15" hidden="1" customHeight="1">
      <c r="A26" s="4"/>
      <c r="B26" s="22"/>
      <c r="C26" s="23"/>
      <c r="D26" s="23">
        <v>1430</v>
      </c>
      <c r="E26" s="3"/>
      <c r="F26" s="3">
        <v>1</v>
      </c>
      <c r="G26" s="3"/>
      <c r="H26" s="3">
        <v>1</v>
      </c>
      <c r="I26" s="3">
        <v>7</v>
      </c>
      <c r="J26" s="23"/>
      <c r="K26" s="25">
        <v>0</v>
      </c>
      <c r="L26" s="25">
        <f t="shared" si="0"/>
        <v>0</v>
      </c>
      <c r="M26" s="8">
        <v>23</v>
      </c>
      <c r="N26" s="25">
        <f t="shared" si="1"/>
        <v>0</v>
      </c>
      <c r="O26" s="25">
        <f t="shared" si="2"/>
        <v>0</v>
      </c>
      <c r="P26" s="26">
        <f t="shared" si="3"/>
        <v>0</v>
      </c>
    </row>
    <row r="27" spans="1:16" ht="15" hidden="1" customHeight="1">
      <c r="A27" s="4"/>
      <c r="B27" s="22"/>
      <c r="C27" s="23"/>
      <c r="D27" s="23">
        <v>4000</v>
      </c>
      <c r="E27" s="3"/>
      <c r="F27" s="3">
        <v>1</v>
      </c>
      <c r="G27" s="3"/>
      <c r="H27" s="3">
        <v>1</v>
      </c>
      <c r="I27" s="3">
        <v>7</v>
      </c>
      <c r="J27" s="23"/>
      <c r="K27" s="25">
        <v>0</v>
      </c>
      <c r="L27" s="25">
        <f t="shared" si="0"/>
        <v>0</v>
      </c>
      <c r="M27" s="8">
        <v>23</v>
      </c>
      <c r="N27" s="25">
        <f t="shared" si="1"/>
        <v>0</v>
      </c>
      <c r="O27" s="25">
        <f t="shared" si="2"/>
        <v>0</v>
      </c>
      <c r="P27" s="26">
        <f t="shared" si="3"/>
        <v>0</v>
      </c>
    </row>
    <row r="28" spans="1:16" ht="15" hidden="1" customHeight="1">
      <c r="A28" s="4"/>
      <c r="B28" s="22"/>
      <c r="C28" s="23"/>
      <c r="D28" s="23">
        <v>4200</v>
      </c>
      <c r="E28" s="3"/>
      <c r="F28" s="3">
        <v>1</v>
      </c>
      <c r="G28" s="3"/>
      <c r="H28" s="3">
        <v>1</v>
      </c>
      <c r="I28" s="3">
        <v>7</v>
      </c>
      <c r="J28" s="23"/>
      <c r="K28" s="25">
        <v>0</v>
      </c>
      <c r="L28" s="25">
        <f t="shared" si="0"/>
        <v>0</v>
      </c>
      <c r="M28" s="8">
        <v>23</v>
      </c>
      <c r="N28" s="25">
        <f t="shared" si="1"/>
        <v>0</v>
      </c>
      <c r="O28" s="25">
        <f t="shared" si="2"/>
        <v>0</v>
      </c>
      <c r="P28" s="26">
        <f t="shared" si="3"/>
        <v>0</v>
      </c>
    </row>
    <row r="29" spans="1:16" ht="15" hidden="1" customHeight="1">
      <c r="A29" s="4"/>
      <c r="B29" s="22"/>
      <c r="C29" s="23"/>
      <c r="D29" s="23">
        <v>2125</v>
      </c>
      <c r="E29" s="3"/>
      <c r="F29" s="3">
        <v>1</v>
      </c>
      <c r="G29" s="3"/>
      <c r="H29" s="3">
        <v>1</v>
      </c>
      <c r="I29" s="3">
        <v>7</v>
      </c>
      <c r="J29" s="23"/>
      <c r="K29" s="25">
        <v>0</v>
      </c>
      <c r="L29" s="25">
        <f t="shared" si="0"/>
        <v>0</v>
      </c>
      <c r="M29" s="8">
        <v>23</v>
      </c>
      <c r="N29" s="25">
        <f t="shared" si="1"/>
        <v>0</v>
      </c>
      <c r="O29" s="25">
        <f t="shared" si="2"/>
        <v>0</v>
      </c>
      <c r="P29" s="26">
        <f t="shared" si="3"/>
        <v>0</v>
      </c>
    </row>
    <row r="30" spans="1:16" ht="15" hidden="1" customHeight="1">
      <c r="A30" s="4"/>
      <c r="B30" s="22"/>
      <c r="C30" s="23"/>
      <c r="D30" s="23">
        <v>50</v>
      </c>
      <c r="E30" s="3"/>
      <c r="F30" s="3">
        <v>1</v>
      </c>
      <c r="G30" s="3"/>
      <c r="H30" s="3">
        <v>1</v>
      </c>
      <c r="I30" s="3">
        <v>7</v>
      </c>
      <c r="J30" s="23"/>
      <c r="K30" s="25">
        <v>0</v>
      </c>
      <c r="L30" s="25">
        <f t="shared" si="0"/>
        <v>0</v>
      </c>
      <c r="M30" s="8">
        <v>23</v>
      </c>
      <c r="N30" s="25">
        <f t="shared" si="1"/>
        <v>0</v>
      </c>
      <c r="O30" s="25">
        <f t="shared" si="2"/>
        <v>0</v>
      </c>
      <c r="P30" s="26">
        <f t="shared" si="3"/>
        <v>0</v>
      </c>
    </row>
    <row r="31" spans="1:16" ht="15" hidden="1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27">
        <f>SUM(L24:L30)</f>
        <v>0</v>
      </c>
      <c r="M31" s="28" t="s">
        <v>36</v>
      </c>
      <c r="N31" s="27">
        <f>SUM(N24:N30)</f>
        <v>0</v>
      </c>
      <c r="O31" s="27">
        <f>SUM(O24:O30)</f>
        <v>0</v>
      </c>
      <c r="P31" s="29">
        <f>SUM(P24:P30)</f>
        <v>0</v>
      </c>
    </row>
    <row r="32" spans="1:16" ht="12.75" hidden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5" hidden="1" customHeight="1">
      <c r="A33" s="4"/>
      <c r="B33" s="22"/>
      <c r="C33" s="23"/>
      <c r="D33" s="23">
        <v>6</v>
      </c>
      <c r="E33" s="3"/>
      <c r="F33" s="3">
        <v>1</v>
      </c>
      <c r="G33" s="3"/>
      <c r="H33" s="3">
        <v>1</v>
      </c>
      <c r="I33" s="3">
        <v>7</v>
      </c>
      <c r="J33" s="23"/>
      <c r="K33" s="25"/>
      <c r="L33" s="25">
        <f t="shared" si="0"/>
        <v>0</v>
      </c>
      <c r="M33" s="8">
        <v>23</v>
      </c>
      <c r="N33" s="25">
        <f t="shared" si="1"/>
        <v>0</v>
      </c>
      <c r="O33" s="25">
        <f t="shared" si="2"/>
        <v>0</v>
      </c>
      <c r="P33" s="26">
        <f t="shared" si="3"/>
        <v>0</v>
      </c>
    </row>
    <row r="34" spans="1:16" ht="15" hidden="1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27">
        <f>SUM(L33)</f>
        <v>0</v>
      </c>
      <c r="M34" s="28" t="s">
        <v>36</v>
      </c>
      <c r="N34" s="27">
        <f>SUM(N33)</f>
        <v>0</v>
      </c>
      <c r="O34" s="27">
        <f>SUM(O33)</f>
        <v>0</v>
      </c>
      <c r="P34" s="29">
        <f>SUM(P33)</f>
        <v>0</v>
      </c>
    </row>
    <row r="35" spans="1:16" ht="15" hidden="1" customHeight="1">
      <c r="A35" s="30" t="s">
        <v>27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5" hidden="1" customHeight="1">
      <c r="A36" s="4" t="s">
        <v>17</v>
      </c>
      <c r="B36" s="22" t="s">
        <v>21</v>
      </c>
      <c r="C36" s="23" t="s">
        <v>20</v>
      </c>
      <c r="D36" s="23">
        <v>22</v>
      </c>
      <c r="E36" s="3"/>
      <c r="F36" s="3">
        <v>1</v>
      </c>
      <c r="G36" s="3"/>
      <c r="H36" s="3">
        <v>1</v>
      </c>
      <c r="I36" s="3">
        <v>7</v>
      </c>
      <c r="J36" s="23">
        <v>22</v>
      </c>
      <c r="K36" s="25">
        <v>67.316666666666663</v>
      </c>
      <c r="L36" s="25">
        <v>0</v>
      </c>
      <c r="M36" s="8">
        <v>23</v>
      </c>
      <c r="N36" s="25">
        <f t="shared" si="1"/>
        <v>0</v>
      </c>
      <c r="O36" s="25">
        <f t="shared" si="2"/>
        <v>0</v>
      </c>
      <c r="P36" s="26">
        <f t="shared" si="3"/>
        <v>0</v>
      </c>
    </row>
    <row r="37" spans="1:16" ht="15" hidden="1" customHeight="1">
      <c r="A37" s="31" t="s">
        <v>31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27">
        <v>0</v>
      </c>
      <c r="M37" s="28" t="s">
        <v>36</v>
      </c>
      <c r="N37" s="27">
        <f>SUM(N36)</f>
        <v>0</v>
      </c>
      <c r="O37" s="27">
        <f>SUM(O36)</f>
        <v>0</v>
      </c>
      <c r="P37" s="29">
        <f>SUM(P36)</f>
        <v>0</v>
      </c>
    </row>
    <row r="38" spans="1:16" ht="15" hidden="1" customHeight="1">
      <c r="A38" s="30" t="s">
        <v>28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5" hidden="1" customHeight="1">
      <c r="A39" s="4" t="s">
        <v>17</v>
      </c>
      <c r="B39" s="22" t="s">
        <v>22</v>
      </c>
      <c r="C39" s="23" t="s">
        <v>20</v>
      </c>
      <c r="D39" s="23">
        <v>30</v>
      </c>
      <c r="E39" s="3"/>
      <c r="F39" s="3">
        <v>1</v>
      </c>
      <c r="G39" s="3"/>
      <c r="H39" s="3">
        <v>1</v>
      </c>
      <c r="I39" s="3">
        <v>7</v>
      </c>
      <c r="J39" s="23">
        <v>30</v>
      </c>
      <c r="K39" s="25">
        <v>11.16</v>
      </c>
      <c r="L39" s="25">
        <v>0</v>
      </c>
      <c r="M39" s="8">
        <v>23</v>
      </c>
      <c r="N39" s="25">
        <f t="shared" si="1"/>
        <v>0</v>
      </c>
      <c r="O39" s="25">
        <f t="shared" si="2"/>
        <v>0</v>
      </c>
      <c r="P39" s="26">
        <f t="shared" si="3"/>
        <v>0</v>
      </c>
    </row>
    <row r="40" spans="1:16" ht="15" hidden="1" customHeight="1">
      <c r="A40" s="31" t="s">
        <v>32</v>
      </c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27">
        <v>0</v>
      </c>
      <c r="M40" s="28" t="s">
        <v>36</v>
      </c>
      <c r="N40" s="27">
        <f>SUM(N39)</f>
        <v>0</v>
      </c>
      <c r="O40" s="27">
        <f>SUM(O39)</f>
        <v>0</v>
      </c>
      <c r="P40" s="29">
        <f>SUM(P39)</f>
        <v>0</v>
      </c>
    </row>
    <row r="41" spans="1:16" ht="15" hidden="1" customHeight="1">
      <c r="A41" s="30" t="s">
        <v>29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5" hidden="1" customHeight="1">
      <c r="A42" s="4" t="s">
        <v>17</v>
      </c>
      <c r="B42" s="22" t="s">
        <v>23</v>
      </c>
      <c r="C42" s="23" t="s">
        <v>20</v>
      </c>
      <c r="D42" s="23">
        <v>19</v>
      </c>
      <c r="E42" s="3"/>
      <c r="F42" s="3">
        <v>1</v>
      </c>
      <c r="G42" s="3"/>
      <c r="H42" s="3">
        <v>1</v>
      </c>
      <c r="I42" s="3">
        <v>7</v>
      </c>
      <c r="J42" s="23">
        <v>19</v>
      </c>
      <c r="K42" s="25">
        <v>94.385964912280699</v>
      </c>
      <c r="L42" s="25">
        <v>0</v>
      </c>
      <c r="M42" s="8">
        <v>23</v>
      </c>
      <c r="N42" s="25">
        <f t="shared" si="1"/>
        <v>0</v>
      </c>
      <c r="O42" s="25">
        <f t="shared" si="2"/>
        <v>0</v>
      </c>
      <c r="P42" s="26">
        <f t="shared" si="3"/>
        <v>0</v>
      </c>
    </row>
    <row r="43" spans="1:16" ht="15" hidden="1" customHeight="1">
      <c r="A43" s="31" t="s">
        <v>33</v>
      </c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27">
        <f>SUM(L42)</f>
        <v>0</v>
      </c>
      <c r="M43" s="28" t="s">
        <v>36</v>
      </c>
      <c r="N43" s="27">
        <f>SUM(N42)</f>
        <v>0</v>
      </c>
      <c r="O43" s="27">
        <f>SUM(O42)</f>
        <v>0</v>
      </c>
      <c r="P43" s="29">
        <f>SUM(P42)</f>
        <v>0</v>
      </c>
    </row>
    <row r="44" spans="1:16" ht="15" hidden="1" customHeight="1">
      <c r="A44" s="30" t="s">
        <v>30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5" hidden="1" customHeight="1">
      <c r="A45" s="4" t="s">
        <v>17</v>
      </c>
      <c r="B45" s="22" t="s">
        <v>24</v>
      </c>
      <c r="C45" s="23" t="s">
        <v>20</v>
      </c>
      <c r="D45" s="23">
        <v>70</v>
      </c>
      <c r="E45" s="3"/>
      <c r="F45" s="3">
        <v>1</v>
      </c>
      <c r="G45" s="3"/>
      <c r="H45" s="3">
        <v>1</v>
      </c>
      <c r="I45" s="3">
        <v>7</v>
      </c>
      <c r="J45" s="23">
        <v>70</v>
      </c>
      <c r="K45" s="25">
        <v>149.29666666666665</v>
      </c>
      <c r="L45" s="25">
        <v>0</v>
      </c>
      <c r="M45" s="8">
        <v>23</v>
      </c>
      <c r="N45" s="25">
        <f t="shared" si="1"/>
        <v>0</v>
      </c>
      <c r="O45" s="25">
        <f t="shared" si="2"/>
        <v>0</v>
      </c>
      <c r="P45" s="26">
        <f t="shared" si="3"/>
        <v>0</v>
      </c>
    </row>
    <row r="46" spans="1:16" ht="15" hidden="1" customHeight="1">
      <c r="A46" s="31" t="s">
        <v>34</v>
      </c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27">
        <f>SUM(L45)</f>
        <v>0</v>
      </c>
      <c r="M46" s="28" t="s">
        <v>36</v>
      </c>
      <c r="N46" s="27">
        <f>SUM(N45)</f>
        <v>0</v>
      </c>
      <c r="O46" s="27">
        <f>SUM(O45)</f>
        <v>0</v>
      </c>
      <c r="P46" s="29">
        <f>SUM(P45)</f>
        <v>0</v>
      </c>
    </row>
    <row r="47" spans="1:16" ht="24.75" customHeight="1">
      <c r="A47" s="39" t="s">
        <v>35</v>
      </c>
      <c r="B47" s="39"/>
      <c r="C47" s="39"/>
      <c r="D47" s="39"/>
      <c r="E47" s="39"/>
      <c r="F47" s="39"/>
      <c r="G47" s="39"/>
      <c r="H47" s="39"/>
      <c r="I47" s="39"/>
      <c r="J47" s="39"/>
      <c r="K47" s="40"/>
      <c r="L47" s="9">
        <f>L46+L43+L40+L37+L34+L31+L22+L12</f>
        <v>0</v>
      </c>
      <c r="M47" s="9" t="s">
        <v>15</v>
      </c>
      <c r="N47" s="9">
        <f>N46+N43+N40+N37+N34+N31+N22+N12</f>
        <v>0</v>
      </c>
      <c r="O47" s="9">
        <f>O46+O43+O40+O37+O34+O31+O22+O12</f>
        <v>0</v>
      </c>
      <c r="P47" s="9">
        <f>P46+P43+P40+P37+P34+P31+P22+P12</f>
        <v>0</v>
      </c>
    </row>
    <row r="49" spans="12:16" ht="33" customHeight="1"/>
    <row r="50" spans="12:16">
      <c r="L50" s="38"/>
      <c r="M50" s="38"/>
      <c r="N50" s="38"/>
      <c r="O50" s="38"/>
      <c r="P50" s="38"/>
    </row>
    <row r="51" spans="12:16">
      <c r="L51" s="38"/>
      <c r="M51" s="38"/>
      <c r="N51" s="38"/>
      <c r="O51" s="38"/>
      <c r="P51" s="38"/>
    </row>
    <row r="52" spans="12:16">
      <c r="L52" s="20"/>
      <c r="M52" s="20"/>
      <c r="N52" s="20"/>
    </row>
    <row r="53" spans="12:16">
      <c r="L53" s="20"/>
      <c r="M53" s="20"/>
      <c r="N53" s="20"/>
    </row>
    <row r="54" spans="12:16">
      <c r="L54" s="38"/>
      <c r="M54" s="38"/>
      <c r="N54" s="38"/>
      <c r="O54" s="38"/>
      <c r="P54" s="38"/>
    </row>
    <row r="55" spans="12:16">
      <c r="L55" s="37"/>
      <c r="M55" s="37"/>
      <c r="N55" s="37"/>
    </row>
  </sheetData>
  <mergeCells count="23">
    <mergeCell ref="A3:P3"/>
    <mergeCell ref="B2:P2"/>
    <mergeCell ref="A5:P5"/>
    <mergeCell ref="A34:K34"/>
    <mergeCell ref="L55:N55"/>
    <mergeCell ref="L54:P54"/>
    <mergeCell ref="L51:P51"/>
    <mergeCell ref="L50:P50"/>
    <mergeCell ref="A47:K47"/>
    <mergeCell ref="A32:P32"/>
    <mergeCell ref="A46:K46"/>
    <mergeCell ref="A44:P44"/>
    <mergeCell ref="A43:K43"/>
    <mergeCell ref="A41:P41"/>
    <mergeCell ref="A40:K40"/>
    <mergeCell ref="A38:P38"/>
    <mergeCell ref="A13:P13"/>
    <mergeCell ref="A12:K12"/>
    <mergeCell ref="A37:K37"/>
    <mergeCell ref="A35:P35"/>
    <mergeCell ref="A31:K31"/>
    <mergeCell ref="A23:P23"/>
    <mergeCell ref="A22:K22"/>
  </mergeCells>
  <conditionalFormatting sqref="B6:D6 C7:D11 B7 C14:D21 C24:D30 C33:D33 C36:D36 C39:D39 C42:D42 B45:D45 J45">
    <cfRule type="cellIs" dxfId="5" priority="2" operator="greaterThan">
      <formula>0</formula>
    </cfRule>
  </conditionalFormatting>
  <conditionalFormatting sqref="B8:B11">
    <cfRule type="cellIs" dxfId="4" priority="5" operator="greaterThan">
      <formula>0</formula>
    </cfRule>
  </conditionalFormatting>
  <conditionalFormatting sqref="B14:B21">
    <cfRule type="cellIs" dxfId="3" priority="4" operator="greaterThan">
      <formula>0</formula>
    </cfRule>
  </conditionalFormatting>
  <conditionalFormatting sqref="B24:B30">
    <cfRule type="cellIs" dxfId="2" priority="3" operator="greaterThan">
      <formula>0</formula>
    </cfRule>
  </conditionalFormatting>
  <conditionalFormatting sqref="B33 B36 B39 B42">
    <cfRule type="cellIs" dxfId="1" priority="6" operator="greaterThan">
      <formula>0</formula>
    </cfRule>
  </conditionalFormatting>
  <conditionalFormatting sqref="J6:J11 J14:J21 J24:J30 J33 J36 J39 J42">
    <cfRule type="cellIs" dxfId="0" priority="1" operator="greaterThan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scale="93" fitToHeight="0" orientation="landscape" r:id="rId1"/>
  <headerFooter>
    <oddFooter>&amp;R&amp;P / &amp;N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workbookViewId="0">
      <selection activeCell="M186" sqref="M1:M186"/>
    </sheetView>
  </sheetViews>
  <sheetFormatPr defaultRowHeight="15"/>
  <cols>
    <col min="1" max="1" width="13.42578125" bestFit="1" customWidth="1"/>
    <col min="3" max="3" width="12.28515625" bestFit="1" customWidth="1"/>
    <col min="4" max="4" width="13.42578125" bestFit="1" customWidth="1"/>
    <col min="5" max="5" width="12.28515625" bestFit="1" customWidth="1"/>
    <col min="13" max="13" width="10" style="21" bestFit="1" customWidth="1"/>
  </cols>
  <sheetData>
    <row r="1" spans="1:13">
      <c r="A1" s="15" t="e">
        <f>Arkusz1!#REF!</f>
        <v>#REF!</v>
      </c>
      <c r="B1" s="15" t="e">
        <f>Arkusz1!#REF!</f>
        <v>#REF!</v>
      </c>
      <c r="C1" s="15" t="e">
        <f>Arkusz1!#REF!</f>
        <v>#REF!</v>
      </c>
      <c r="D1" s="15" t="e">
        <f>Arkusz1!#REF!</f>
        <v>#REF!</v>
      </c>
      <c r="E1" s="16" t="e">
        <f>Arkusz1!#REF!</f>
        <v>#REF!</v>
      </c>
      <c r="M1" s="21">
        <v>11070</v>
      </c>
    </row>
    <row r="2" spans="1:13">
      <c r="A2" s="15" t="e">
        <f>Arkusz1!#REF!</f>
        <v>#REF!</v>
      </c>
      <c r="B2" s="15" t="e">
        <f>Arkusz1!#REF!</f>
        <v>#REF!</v>
      </c>
      <c r="C2" s="15" t="e">
        <f>Arkusz1!#REF!</f>
        <v>#REF!</v>
      </c>
      <c r="D2" s="15" t="e">
        <f>Arkusz1!#REF!</f>
        <v>#REF!</v>
      </c>
      <c r="E2" s="16" t="e">
        <f>Arkusz1!#REF!</f>
        <v>#REF!</v>
      </c>
      <c r="M2" s="21">
        <v>1771.2</v>
      </c>
    </row>
    <row r="3" spans="1:13">
      <c r="A3" s="15" t="e">
        <f>Arkusz1!#REF!</f>
        <v>#REF!</v>
      </c>
      <c r="B3" s="15" t="e">
        <f>Arkusz1!#REF!</f>
        <v>#REF!</v>
      </c>
      <c r="C3" s="15" t="e">
        <f>Arkusz1!#REF!</f>
        <v>#REF!</v>
      </c>
      <c r="D3" s="15" t="e">
        <f>Arkusz1!#REF!</f>
        <v>#REF!</v>
      </c>
      <c r="E3" s="16" t="e">
        <f>Arkusz1!#REF!</f>
        <v>#REF!</v>
      </c>
      <c r="M3" s="21">
        <v>565.79999999999995</v>
      </c>
    </row>
    <row r="4" spans="1:13">
      <c r="A4" s="15" t="e">
        <f>Arkusz1!#REF!</f>
        <v>#REF!</v>
      </c>
      <c r="B4" s="15" t="e">
        <f>Arkusz1!#REF!</f>
        <v>#REF!</v>
      </c>
      <c r="C4" s="15" t="e">
        <f>Arkusz1!#REF!</f>
        <v>#REF!</v>
      </c>
      <c r="D4" s="15" t="e">
        <f>Arkusz1!#REF!</f>
        <v>#REF!</v>
      </c>
      <c r="E4" s="16" t="e">
        <f>Arkusz1!#REF!</f>
        <v>#REF!</v>
      </c>
      <c r="M4" s="21">
        <v>1672.8</v>
      </c>
    </row>
    <row r="5" spans="1:13">
      <c r="A5" s="15" t="e">
        <f>Arkusz1!#REF!</f>
        <v>#REF!</v>
      </c>
      <c r="B5" s="15" t="e">
        <f>Arkusz1!#REF!</f>
        <v>#REF!</v>
      </c>
      <c r="C5" s="15" t="e">
        <f>Arkusz1!#REF!</f>
        <v>#REF!</v>
      </c>
      <c r="D5" s="15" t="e">
        <f>Arkusz1!#REF!</f>
        <v>#REF!</v>
      </c>
      <c r="E5" s="16" t="e">
        <f>Arkusz1!#REF!</f>
        <v>#REF!</v>
      </c>
      <c r="M5" s="21">
        <v>1672.8</v>
      </c>
    </row>
    <row r="6" spans="1:13">
      <c r="A6" s="15" t="e">
        <f>Arkusz1!#REF!</f>
        <v>#REF!</v>
      </c>
      <c r="B6" s="15" t="e">
        <f>Arkusz1!#REF!</f>
        <v>#REF!</v>
      </c>
      <c r="C6" s="15" t="e">
        <f>Arkusz1!#REF!</f>
        <v>#REF!</v>
      </c>
      <c r="D6" s="15" t="e">
        <f>Arkusz1!#REF!</f>
        <v>#REF!</v>
      </c>
      <c r="E6" s="16" t="e">
        <f>Arkusz1!#REF!</f>
        <v>#REF!</v>
      </c>
      <c r="M6" s="21">
        <v>1672.8</v>
      </c>
    </row>
    <row r="7" spans="1:13">
      <c r="A7" s="15" t="e">
        <f>Arkusz1!#REF!</f>
        <v>#REF!</v>
      </c>
      <c r="B7" s="15" t="e">
        <f>Arkusz1!#REF!</f>
        <v>#REF!</v>
      </c>
      <c r="C7" s="15" t="e">
        <f>Arkusz1!#REF!</f>
        <v>#REF!</v>
      </c>
      <c r="D7" s="15" t="e">
        <f>Arkusz1!#REF!</f>
        <v>#REF!</v>
      </c>
      <c r="E7" s="16" t="e">
        <f>Arkusz1!#REF!</f>
        <v>#REF!</v>
      </c>
      <c r="M7" s="21">
        <v>15891.6</v>
      </c>
    </row>
    <row r="8" spans="1:13">
      <c r="A8" s="15" t="e">
        <f>Arkusz1!#REF!</f>
        <v>#REF!</v>
      </c>
      <c r="B8" s="15" t="e">
        <f>Arkusz1!#REF!</f>
        <v>#REF!</v>
      </c>
      <c r="C8" s="15" t="e">
        <f>Arkusz1!#REF!</f>
        <v>#REF!</v>
      </c>
      <c r="D8" s="15" t="e">
        <f>Arkusz1!#REF!</f>
        <v>#REF!</v>
      </c>
      <c r="E8" s="16" t="e">
        <f>Arkusz1!#REF!</f>
        <v>#REF!</v>
      </c>
      <c r="M8" s="21">
        <v>1549.8</v>
      </c>
    </row>
    <row r="9" spans="1:13">
      <c r="A9" s="17" t="e">
        <f>SUM(A1:A8)</f>
        <v>#REF!</v>
      </c>
      <c r="B9" s="18"/>
      <c r="C9" s="17" t="e">
        <f>SUM(C1:C8)</f>
        <v>#REF!</v>
      </c>
      <c r="D9" s="17" t="e">
        <f>SUM(D1:D8)</f>
        <v>#REF!</v>
      </c>
      <c r="E9" s="19" t="e">
        <f>SUM(E1:E8)</f>
        <v>#REF!</v>
      </c>
      <c r="M9" s="21">
        <v>934.8</v>
      </c>
    </row>
    <row r="10" spans="1:13">
      <c r="M10" s="21">
        <v>393.6</v>
      </c>
    </row>
    <row r="11" spans="1:13">
      <c r="M11" s="21">
        <v>3198</v>
      </c>
    </row>
    <row r="12" spans="1:13">
      <c r="M12" s="21">
        <v>1180.8</v>
      </c>
    </row>
    <row r="13" spans="1:13">
      <c r="M13" s="21">
        <v>1180.8</v>
      </c>
    </row>
    <row r="14" spans="1:13">
      <c r="M14" s="21">
        <v>1180.8</v>
      </c>
    </row>
    <row r="15" spans="1:13">
      <c r="M15" s="21">
        <v>1180.8</v>
      </c>
    </row>
    <row r="16" spans="1:13">
      <c r="M16" s="21">
        <v>2755.2</v>
      </c>
    </row>
    <row r="17" spans="13:13">
      <c r="M17" s="21">
        <v>1180.8</v>
      </c>
    </row>
    <row r="18" spans="13:13">
      <c r="M18" s="21">
        <v>934.8</v>
      </c>
    </row>
    <row r="19" spans="13:13">
      <c r="M19" s="21">
        <v>713.4</v>
      </c>
    </row>
    <row r="20" spans="13:13">
      <c r="M20" s="21">
        <v>2755.2</v>
      </c>
    </row>
    <row r="21" spans="13:13">
      <c r="M21" s="21">
        <v>861</v>
      </c>
    </row>
    <row r="22" spans="13:13">
      <c r="M22" s="21">
        <v>8653.0499999999993</v>
      </c>
    </row>
    <row r="23" spans="13:13">
      <c r="M23" s="21">
        <v>1918.8</v>
      </c>
    </row>
    <row r="24" spans="13:13">
      <c r="M24" s="21">
        <v>615</v>
      </c>
    </row>
    <row r="25" spans="13:13">
      <c r="M25" s="21">
        <v>811.8</v>
      </c>
    </row>
    <row r="26" spans="13:13">
      <c r="M26" s="21">
        <v>338.25</v>
      </c>
    </row>
    <row r="27" spans="13:13">
      <c r="M27" s="21">
        <v>639.6</v>
      </c>
    </row>
    <row r="28" spans="13:13">
      <c r="M28" s="21">
        <v>639.6</v>
      </c>
    </row>
    <row r="29" spans="13:13">
      <c r="M29" s="21">
        <v>639.6</v>
      </c>
    </row>
    <row r="30" spans="13:13">
      <c r="M30" s="21">
        <v>639.6</v>
      </c>
    </row>
    <row r="31" spans="13:13">
      <c r="M31" s="21">
        <v>639.6</v>
      </c>
    </row>
    <row r="32" spans="13:13">
      <c r="M32" s="21">
        <v>959.4</v>
      </c>
    </row>
    <row r="33" spans="13:13">
      <c r="M33" s="21">
        <v>836.4</v>
      </c>
    </row>
    <row r="34" spans="13:13">
      <c r="M34" s="21">
        <v>209.1</v>
      </c>
    </row>
    <row r="35" spans="13:13">
      <c r="M35" s="21">
        <v>104.55</v>
      </c>
    </row>
    <row r="36" spans="13:13">
      <c r="M36" s="21">
        <v>104.55</v>
      </c>
    </row>
    <row r="37" spans="13:13">
      <c r="M37" s="21">
        <v>209.1</v>
      </c>
    </row>
    <row r="38" spans="13:13">
      <c r="M38" s="21">
        <v>1630.98</v>
      </c>
    </row>
    <row r="39" spans="13:13">
      <c r="M39" s="21">
        <v>1318.56</v>
      </c>
    </row>
    <row r="40" spans="13:13">
      <c r="M40" s="21">
        <v>1107</v>
      </c>
    </row>
    <row r="41" spans="13:13">
      <c r="M41" s="21">
        <v>1107</v>
      </c>
    </row>
    <row r="42" spans="13:13">
      <c r="M42" s="21">
        <v>1107</v>
      </c>
    </row>
    <row r="43" spans="13:13">
      <c r="M43" s="21">
        <v>1107</v>
      </c>
    </row>
    <row r="44" spans="13:13">
      <c r="M44" s="21">
        <v>2214</v>
      </c>
    </row>
    <row r="45" spans="13:13">
      <c r="M45" s="21">
        <v>885.6</v>
      </c>
    </row>
    <row r="46" spans="13:13">
      <c r="M46" s="21">
        <v>239.85</v>
      </c>
    </row>
    <row r="47" spans="13:13">
      <c r="M47" s="21">
        <v>313.64999999999998</v>
      </c>
    </row>
    <row r="48" spans="13:13">
      <c r="M48" s="21">
        <v>1328.4</v>
      </c>
    </row>
    <row r="49" spans="13:13">
      <c r="M49" s="21">
        <v>5018.3999999999996</v>
      </c>
    </row>
    <row r="50" spans="13:13">
      <c r="M50" s="21">
        <v>639.6</v>
      </c>
    </row>
    <row r="51" spans="13:13">
      <c r="M51" s="21">
        <v>319.8</v>
      </c>
    </row>
    <row r="52" spans="13:13">
      <c r="M52" s="21">
        <v>319.8</v>
      </c>
    </row>
    <row r="53" spans="13:13">
      <c r="M53" s="21">
        <v>319.8</v>
      </c>
    </row>
    <row r="54" spans="13:13">
      <c r="M54" s="21">
        <v>7749</v>
      </c>
    </row>
    <row r="55" spans="13:13">
      <c r="M55" s="21">
        <v>8880.6</v>
      </c>
    </row>
    <row r="56" spans="13:13">
      <c r="M56" s="21">
        <v>7011</v>
      </c>
    </row>
    <row r="57" spans="13:13">
      <c r="M57" s="21">
        <v>7011</v>
      </c>
    </row>
    <row r="58" spans="13:13">
      <c r="M58" s="21">
        <v>1808.1</v>
      </c>
    </row>
    <row r="59" spans="13:13">
      <c r="M59" s="21">
        <v>2435.4</v>
      </c>
    </row>
    <row r="60" spans="13:13">
      <c r="M60" s="21">
        <v>3111.9</v>
      </c>
    </row>
    <row r="61" spans="13:13">
      <c r="M61" s="21">
        <v>14169.6</v>
      </c>
    </row>
    <row r="62" spans="13:13">
      <c r="M62" s="21">
        <v>2767.5</v>
      </c>
    </row>
    <row r="63" spans="13:13">
      <c r="M63" s="21">
        <v>14760</v>
      </c>
    </row>
    <row r="64" spans="13:13">
      <c r="M64" s="21">
        <v>3444</v>
      </c>
    </row>
    <row r="65" spans="13:13">
      <c r="M65" s="21">
        <v>1722</v>
      </c>
    </row>
    <row r="66" spans="13:13">
      <c r="M66" s="21">
        <v>1722</v>
      </c>
    </row>
    <row r="67" spans="13:13">
      <c r="M67" s="21">
        <v>1722</v>
      </c>
    </row>
    <row r="68" spans="13:13">
      <c r="M68" s="21">
        <v>10332</v>
      </c>
    </row>
    <row r="69" spans="13:13">
      <c r="M69" s="21">
        <v>8856</v>
      </c>
    </row>
    <row r="70" spans="13:13">
      <c r="M70" s="21">
        <v>8856</v>
      </c>
    </row>
    <row r="71" spans="13:13">
      <c r="M71" s="21">
        <v>10332</v>
      </c>
    </row>
    <row r="72" spans="13:13">
      <c r="M72" s="21">
        <v>1180.8</v>
      </c>
    </row>
    <row r="73" spans="13:13">
      <c r="M73" s="21">
        <v>5707.2</v>
      </c>
    </row>
    <row r="74" spans="13:13">
      <c r="M74" s="21">
        <v>762.6</v>
      </c>
    </row>
    <row r="75" spans="13:13">
      <c r="M75" s="21">
        <v>762.6</v>
      </c>
    </row>
    <row r="76" spans="13:13">
      <c r="M76" s="21">
        <v>762.6</v>
      </c>
    </row>
    <row r="77" spans="13:13">
      <c r="M77" s="21">
        <v>8364</v>
      </c>
    </row>
    <row r="78" spans="13:13">
      <c r="M78" s="21">
        <v>934.8</v>
      </c>
    </row>
    <row r="79" spans="13:13">
      <c r="M79" s="21">
        <v>467.4</v>
      </c>
    </row>
    <row r="80" spans="13:13">
      <c r="M80" s="21">
        <v>934.8</v>
      </c>
    </row>
    <row r="81" spans="13:13">
      <c r="M81" s="21">
        <v>13530</v>
      </c>
    </row>
    <row r="82" spans="13:13">
      <c r="M82" s="21">
        <v>24206.400000000001</v>
      </c>
    </row>
    <row r="83" spans="13:13">
      <c r="M83" s="21">
        <v>12915</v>
      </c>
    </row>
    <row r="84" spans="13:13">
      <c r="M84" s="21">
        <v>14145</v>
      </c>
    </row>
    <row r="85" spans="13:13">
      <c r="M85" s="21">
        <v>1291.5</v>
      </c>
    </row>
    <row r="86" spans="13:13">
      <c r="M86" s="21">
        <v>8265.6</v>
      </c>
    </row>
    <row r="87" spans="13:13">
      <c r="M87" s="21">
        <v>5608.8</v>
      </c>
    </row>
    <row r="88" spans="13:13">
      <c r="M88" s="21">
        <v>1549.8</v>
      </c>
    </row>
    <row r="89" spans="13:13">
      <c r="M89" s="21">
        <v>492</v>
      </c>
    </row>
    <row r="90" spans="13:13">
      <c r="M90" s="21">
        <v>590.4</v>
      </c>
    </row>
    <row r="91" spans="13:13">
      <c r="M91" s="21">
        <v>590.4</v>
      </c>
    </row>
    <row r="92" spans="13:13">
      <c r="M92" s="21">
        <v>590.4</v>
      </c>
    </row>
    <row r="93" spans="13:13">
      <c r="M93" s="21">
        <v>7675.2</v>
      </c>
    </row>
    <row r="94" spans="13:13">
      <c r="M94" s="21">
        <v>1574.4</v>
      </c>
    </row>
    <row r="95" spans="13:13">
      <c r="M95" s="21">
        <v>1968</v>
      </c>
    </row>
    <row r="96" spans="13:13">
      <c r="M96" s="21">
        <v>578.1</v>
      </c>
    </row>
    <row r="97" spans="13:13">
      <c r="M97" s="21">
        <v>1156.2</v>
      </c>
    </row>
    <row r="98" spans="13:13">
      <c r="M98" s="21">
        <v>578.1</v>
      </c>
    </row>
    <row r="99" spans="13:13">
      <c r="M99" s="21">
        <v>578.1</v>
      </c>
    </row>
    <row r="100" spans="13:13">
      <c r="M100" s="21">
        <v>516.6</v>
      </c>
    </row>
    <row r="101" spans="13:13">
      <c r="M101" s="21">
        <v>1998.75</v>
      </c>
    </row>
    <row r="102" spans="13:13">
      <c r="M102" s="21">
        <v>1672.8</v>
      </c>
    </row>
    <row r="103" spans="13:13">
      <c r="M103" s="21">
        <v>1672.8</v>
      </c>
    </row>
    <row r="104" spans="13:13">
      <c r="M104" s="21">
        <v>1672.8</v>
      </c>
    </row>
    <row r="105" spans="13:13">
      <c r="M105" s="21">
        <v>2927.4</v>
      </c>
    </row>
    <row r="106" spans="13:13">
      <c r="M106" s="21">
        <v>1697.4</v>
      </c>
    </row>
    <row r="107" spans="13:13">
      <c r="M107" s="21">
        <v>516.6</v>
      </c>
    </row>
    <row r="108" spans="13:13">
      <c r="M108" s="21">
        <v>516.6</v>
      </c>
    </row>
    <row r="109" spans="13:13">
      <c r="M109" s="21">
        <v>516.6</v>
      </c>
    </row>
    <row r="110" spans="13:13">
      <c r="M110" s="21">
        <v>13776</v>
      </c>
    </row>
    <row r="111" spans="13:13">
      <c r="M111" s="21">
        <v>41820</v>
      </c>
    </row>
    <row r="112" spans="13:13">
      <c r="M112" s="21">
        <v>35301</v>
      </c>
    </row>
    <row r="113" spans="13:13">
      <c r="M113" s="21">
        <v>35301</v>
      </c>
    </row>
    <row r="114" spans="13:13">
      <c r="M114" s="21">
        <v>35301</v>
      </c>
    </row>
    <row r="115" spans="13:13">
      <c r="M115" s="21">
        <v>4723.2</v>
      </c>
    </row>
    <row r="116" spans="13:13">
      <c r="M116" s="21">
        <v>4354.2</v>
      </c>
    </row>
    <row r="117" spans="13:13">
      <c r="M117" s="21">
        <v>4354.2</v>
      </c>
    </row>
    <row r="118" spans="13:13">
      <c r="M118" s="21">
        <v>4354.2</v>
      </c>
    </row>
    <row r="119" spans="13:13">
      <c r="M119" s="21">
        <v>467.4</v>
      </c>
    </row>
    <row r="120" spans="13:13">
      <c r="M120" s="21">
        <v>516.6</v>
      </c>
    </row>
    <row r="121" spans="13:13">
      <c r="M121" s="21">
        <v>516.6</v>
      </c>
    </row>
    <row r="122" spans="13:13">
      <c r="M122" s="21">
        <v>516.6</v>
      </c>
    </row>
    <row r="123" spans="13:13">
      <c r="M123" s="21">
        <v>356.7</v>
      </c>
    </row>
    <row r="124" spans="13:13">
      <c r="M124" s="21">
        <v>504.3</v>
      </c>
    </row>
    <row r="125" spans="13:13">
      <c r="M125" s="21">
        <v>504.3</v>
      </c>
    </row>
    <row r="126" spans="13:13">
      <c r="M126" s="21">
        <v>504.3</v>
      </c>
    </row>
    <row r="127" spans="13:13">
      <c r="M127" s="21">
        <v>1033.2</v>
      </c>
    </row>
    <row r="128" spans="13:13">
      <c r="M128" s="21">
        <v>553.5</v>
      </c>
    </row>
    <row r="129" spans="13:13">
      <c r="M129" s="21">
        <v>553.5</v>
      </c>
    </row>
    <row r="130" spans="13:13">
      <c r="M130" s="21">
        <v>553.5</v>
      </c>
    </row>
    <row r="131" spans="13:13">
      <c r="M131" s="21">
        <v>738</v>
      </c>
    </row>
    <row r="132" spans="13:13">
      <c r="M132" s="21">
        <v>2140.1999999999998</v>
      </c>
    </row>
    <row r="133" spans="13:13">
      <c r="M133" s="21">
        <v>2140.1999999999998</v>
      </c>
    </row>
    <row r="134" spans="13:13">
      <c r="M134" s="21">
        <v>2140.1999999999998</v>
      </c>
    </row>
    <row r="135" spans="13:13">
      <c r="M135" s="21">
        <v>442.8</v>
      </c>
    </row>
    <row r="136" spans="13:13">
      <c r="M136" s="21">
        <v>418.2</v>
      </c>
    </row>
    <row r="137" spans="13:13">
      <c r="M137" s="21">
        <v>442.8</v>
      </c>
    </row>
    <row r="138" spans="13:13">
      <c r="M138" s="21">
        <v>442.8</v>
      </c>
    </row>
    <row r="139" spans="13:13">
      <c r="M139" s="21">
        <v>1291.5</v>
      </c>
    </row>
    <row r="140" spans="13:13">
      <c r="M140" s="21">
        <v>442.8</v>
      </c>
    </row>
    <row r="141" spans="13:13">
      <c r="M141" s="21">
        <v>36.9</v>
      </c>
    </row>
    <row r="142" spans="13:13">
      <c r="M142" s="21">
        <v>92.25</v>
      </c>
    </row>
    <row r="143" spans="13:13">
      <c r="M143" s="21">
        <v>147.6</v>
      </c>
    </row>
    <row r="144" spans="13:13">
      <c r="M144" s="21">
        <v>1200.48</v>
      </c>
    </row>
    <row r="145" spans="13:13">
      <c r="M145" s="21">
        <v>1168.5</v>
      </c>
    </row>
    <row r="146" spans="13:13">
      <c r="M146" s="21">
        <v>1168.5</v>
      </c>
    </row>
    <row r="147" spans="13:13">
      <c r="M147" s="21">
        <v>1168.5</v>
      </c>
    </row>
    <row r="148" spans="13:13">
      <c r="M148" s="21">
        <v>371.46</v>
      </c>
    </row>
    <row r="149" spans="13:13">
      <c r="M149" s="21">
        <v>485.85</v>
      </c>
    </row>
    <row r="150" spans="13:13">
      <c r="M150" s="21">
        <v>485.85</v>
      </c>
    </row>
    <row r="151" spans="13:13">
      <c r="M151" s="21">
        <v>485.85</v>
      </c>
    </row>
    <row r="152" spans="13:13">
      <c r="M152" s="21">
        <v>2214</v>
      </c>
    </row>
    <row r="153" spans="13:13">
      <c r="M153" s="21">
        <v>1180.8</v>
      </c>
    </row>
    <row r="154" spans="13:13">
      <c r="M154" s="21">
        <v>55.35</v>
      </c>
    </row>
    <row r="155" spans="13:13">
      <c r="M155" s="21">
        <v>233.7</v>
      </c>
    </row>
    <row r="156" spans="13:13">
      <c r="M156" s="21">
        <v>258.3</v>
      </c>
    </row>
    <row r="157" spans="13:13">
      <c r="M157" s="21">
        <v>723.24</v>
      </c>
    </row>
    <row r="158" spans="13:13">
      <c r="M158" s="21">
        <v>393.6</v>
      </c>
    </row>
    <row r="159" spans="13:13">
      <c r="M159" s="21">
        <v>1414.5</v>
      </c>
    </row>
    <row r="160" spans="13:13">
      <c r="M160" s="21">
        <v>233.7</v>
      </c>
    </row>
    <row r="161" spans="13:13">
      <c r="M161" s="21">
        <v>221.4</v>
      </c>
    </row>
    <row r="162" spans="13:13">
      <c r="M162" s="21">
        <v>73.8</v>
      </c>
    </row>
    <row r="163" spans="13:13">
      <c r="M163" s="21">
        <v>246</v>
      </c>
    </row>
    <row r="164" spans="13:13">
      <c r="M164" s="21">
        <v>233.7</v>
      </c>
    </row>
    <row r="165" spans="13:13">
      <c r="M165" s="21">
        <v>2091</v>
      </c>
    </row>
    <row r="166" spans="13:13">
      <c r="M166" s="21">
        <v>738</v>
      </c>
    </row>
    <row r="167" spans="13:13">
      <c r="M167" s="21">
        <v>393.6</v>
      </c>
    </row>
    <row r="168" spans="13:13">
      <c r="M168" s="21">
        <v>2140.1999999999998</v>
      </c>
    </row>
    <row r="169" spans="13:13">
      <c r="M169" s="21">
        <v>430.5</v>
      </c>
    </row>
    <row r="170" spans="13:13">
      <c r="M170" s="21">
        <v>1537.5</v>
      </c>
    </row>
    <row r="171" spans="13:13">
      <c r="M171" s="21">
        <v>8794.5</v>
      </c>
    </row>
    <row r="172" spans="13:13">
      <c r="M172" s="21">
        <v>1476</v>
      </c>
    </row>
    <row r="173" spans="13:13">
      <c r="M173" s="21">
        <v>1869.6</v>
      </c>
    </row>
    <row r="174" spans="13:13">
      <c r="M174" s="21">
        <v>3837.6</v>
      </c>
    </row>
    <row r="175" spans="13:13">
      <c r="M175" s="21">
        <v>372.69</v>
      </c>
    </row>
    <row r="176" spans="13:13">
      <c r="M176" s="21">
        <v>1023.36</v>
      </c>
    </row>
    <row r="177" spans="13:13">
      <c r="M177" s="21">
        <v>93.48</v>
      </c>
    </row>
    <row r="178" spans="13:13">
      <c r="M178" s="21">
        <v>93.48</v>
      </c>
    </row>
    <row r="179" spans="13:13">
      <c r="M179" s="21">
        <v>2638.35</v>
      </c>
    </row>
    <row r="180" spans="13:13">
      <c r="M180" s="21">
        <v>1107</v>
      </c>
    </row>
    <row r="181" spans="13:13">
      <c r="M181" s="21">
        <v>442.8</v>
      </c>
    </row>
    <row r="182" spans="13:13">
      <c r="M182" s="21">
        <v>492</v>
      </c>
    </row>
    <row r="183" spans="13:13">
      <c r="M183" s="21">
        <v>482.16</v>
      </c>
    </row>
    <row r="184" spans="13:13">
      <c r="M184" s="21">
        <v>280.44</v>
      </c>
    </row>
    <row r="185" spans="13:13">
      <c r="M185" s="21">
        <v>787.2</v>
      </c>
    </row>
    <row r="186" spans="13:13">
      <c r="M186" s="21">
        <v>442.8</v>
      </c>
    </row>
    <row r="187" spans="13:13">
      <c r="M187" s="21">
        <f>SUM(M1:M186)</f>
        <v>581772.77999999956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7596E85-E4C4-4604-979E-F17AF01A7C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Szabłowski Krzysztof</dc:creator>
  <cp:lastModifiedBy>Hauer Rafał</cp:lastModifiedBy>
  <cp:lastPrinted>2021-05-19T05:18:31Z</cp:lastPrinted>
  <dcterms:created xsi:type="dcterms:W3CDTF">2016-09-01T06:46:08Z</dcterms:created>
  <dcterms:modified xsi:type="dcterms:W3CDTF">2021-11-25T10:32:01Z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6c79f358-ea58-4ad5-801b-c0f34ca964d1</vt:lpwstr>
  </property>
  <property fmtid="{D5CDD505-2E9C-101B-9397-08002B2CF9AE}" pid="3" name="bjSaver">
    <vt:lpwstr>ghs6H23rvXHuMUn2aqR64EuDXHVRamKV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