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</sheets>
  <definedNames/>
  <calcPr fullCalcOnLoad="1"/>
</workbook>
</file>

<file path=xl/sharedStrings.xml><?xml version="1.0" encoding="utf-8"?>
<sst xmlns="http://schemas.openxmlformats.org/spreadsheetml/2006/main" count="409" uniqueCount="121">
  <si>
    <t>Razem</t>
  </si>
  <si>
    <t>1.</t>
  </si>
  <si>
    <t>10.</t>
  </si>
  <si>
    <t>6 + 8 = 9.</t>
  </si>
  <si>
    <t>6 x 7 = 8.</t>
  </si>
  <si>
    <t>7.</t>
  </si>
  <si>
    <t>4 x 5 = 6.</t>
  </si>
  <si>
    <t>5.</t>
  </si>
  <si>
    <t>4.</t>
  </si>
  <si>
    <t>3.</t>
  </si>
  <si>
    <t>2.</t>
  </si>
  <si>
    <t>Nazwa handlowa/  numer katalogowy oferowanego produktu/ producent</t>
  </si>
  <si>
    <t>Watość brutto</t>
  </si>
  <si>
    <t>Wartość VAT</t>
  </si>
  <si>
    <t>VAT %</t>
  </si>
  <si>
    <t>Wartość netto</t>
  </si>
  <si>
    <t>Cena netto</t>
  </si>
  <si>
    <t>szt</t>
  </si>
  <si>
    <t>Przedmiot zamówienia</t>
  </si>
  <si>
    <t xml:space="preserve">Lp. </t>
  </si>
  <si>
    <t>szt.</t>
  </si>
  <si>
    <t>Wartość brutto</t>
  </si>
  <si>
    <t>Ilość</t>
  </si>
  <si>
    <t>J.m.</t>
  </si>
  <si>
    <t>Określenie przedmiotu zamówienia</t>
  </si>
  <si>
    <t>L.p.</t>
  </si>
  <si>
    <t>FORMULARZ  CENOWY</t>
  </si>
  <si>
    <t>Lp.</t>
  </si>
  <si>
    <t>Producent/nazwa handlowa/ nr katalogowy</t>
  </si>
  <si>
    <t>Prowadniki zabiegowe
- sterowalny prowadnik zabiegowy o średnicy 0,035” z taperowaną końcówką 0,025” o długości 17cm; długość
prowadnika od 190 do 300 cm, z powłoką ułatwiającą przejście przez zwężone obszary. Rozmiar do wyboru przez zamawiającego. Opakowanie 5 sztuk.</t>
  </si>
  <si>
    <t>Prowadniki zabiegowe 0.018”
- z hybrydowym rdzeniem - stal nierdzewna w części proksymalnej i z nitinol w części dystalnej
- końcówka prosta, kształtowalna typu Tip-to-core
- dostępne długości 210 oraz 300cm. Rozmiar do wyboru przez zamawiającego. Opakowanie 5 sztuk.</t>
  </si>
  <si>
    <t>System protekcji dystalnej typu filtr, wielkość porów 120um;
Filtr centralnie umiejscowiony na prowadniku, umocowany w sposób niezależny od prowadnika. Specjalne zabezpieczenie na prowadniku zapobiega przypadkowemu zsunięciu się kosza z prowadnika;
Możliwość zastosowania protekcji do tętnic o średnicy 3,25 do 7 mm (dla średnic 4-7mm dostępny jeden uniwersalny rozmiar);
Długość systemu &gt;/=190 cm 
Prowadnik ruchomy niezależny od systemu protekcji posiadający kilka stopni sztywności dla lepszego podparcia 
systemu (minimum 3).</t>
  </si>
  <si>
    <t>Stent samorozprężalny do tętnic szyjnych nitynolowy z systemem dostawczym typu monorail
- kompatybilny z cewnikiem prowadzącym 8F i koszulką 6F
- długości 20, 30 i 40 mm
- średnice: od 7 do 10 mm, dostępne także stenty taperowane
- dostępny stent o budowie zamknięto- i otwartokomórkowej.  Rozmiar do wyboru przez zamawiającego.</t>
  </si>
  <si>
    <t>Cewnik balonowy wielozadaniowy
- kompatybilny z prowadnikiem 0,035”
- dostępne średnice od 3,0 do 14mm
- dostępne długości: 20-40mm dla średnicy 3,0mm; 20 - 200 mm dla średnic od 4,0 do 7,0mm i 20- 80mm dla 
średnic 8 – 14mm, ponadto dla średnic 4,0; 5,0 i 6,0 mm dostępna dł. 250mm, 
- długość układu wprowadzającego 80 i 135cm
- możliwość zastosowania introduktora 5F dla średnic 3-6mm, 6F dla średnic 7-12 mm i 7F dla średnicy 14 mm
- NP 4-8atm RBP &gt; 7atm, a dla średnic 3,0 &gt; 27atm , dla rozmiaru 4/60 mm = 18 atm
- pokrycie ułatwiające manewrowanie w wąskich i krętych naczyniach
- materiał balonu odporny na zadrapania i uszkodzenia podczas przechodzenia przez zwapniałe ciasne zmiany. Rozmiar do wyboru przez zamawiającego.</t>
  </si>
  <si>
    <t>Cewnik balonowy uniwersalny kompatybilny z prowadnikiem 0,018”
- RBP = 14atm, NP = 8 atm
- dostępne długości 20 - 200mm 
- min. 9 długości dla wszystkich średnic
- dostępne średnice 2,0 - 6,0mm (min 7 średnic, w tym średnica 5,5mm dla wszystkich długości)
- długość układu dostarczającego 90 i 150cm
- możliwość zastosowania introducera max 5F, a dla średnic 2-4mm – 4F
- bardzo krótki czas deflacji = 3,9 sekundy dla balonu 3/20
- pokrycie ułatwiające manewrowanie w wąskich i krętych naczyniach
- materiał balonu odporny na zadrapania i uszkodzenia podczas przechodzenia przez zwapniałe ciasne zmiany. Rozmiar do wyboru przez zamawiającego.</t>
  </si>
  <si>
    <t xml:space="preserve">Cewnik do aspiracji o dużym świetle wewnętrznym- SofiaPlus 
• cewnik do podawania środków diagnostycznych terapeutycznych, do aspiracji skrzepów i zatorów z układzie tętniczym naczyń mózgowych i obwodowych
• cewnik pakowany z mandrynem do kształtowania końcówki i koszulką wprowadzającą „peel-off”
• cewnik zbrojony na całej długości hybrydowo (spiralny oplot i plecione wzmocnienie)
• atraumatyczny dystalny segment kształtowalny nad parą
• dystalny odcinek 60 cm pokryty hydrofilnie
• marker cieniujący na dystalnym odcinku
• długość dystalnej końcówki 19 cm
• rozmiar cewnika - 6F
• proksymalny odcinek - średnica zewnętrzna/wewnętrzna: 0,0825(2,1mm)/0.070" 
• dystalny odcinek - średnica zewnętrzna/wewnętrzna: 0,0815(2,1mm)/0.070" 
• długość cewnika: 125, 131 cm
• maksymalne ciśnienie 300 PSI
• materiał do produkcji cewnika wolny od lateksu, PCV, DEHP. Rozmiar do wyboru przez Zamawiającego. </t>
  </si>
  <si>
    <t xml:space="preserve">Cewnik prowadzący - Sofia
• cewnik do podawania środków diagnostycznych terapeutycznych, do aspiracji skrzepów i zatorów z układzie tętniczym naczyń mózgowych i obwodowych
• cewnik pakowany z mandrynem do kształtowania końcówki i koszulką wprowadzającą „peel-off”
• cewnik zbrojony na całej długości hybrydowo (spiralny oplot i plecione wzmocnienie)
• atraumatyczny dystalny segment kształtowalny nad parą wodną
• dystalny odcinek 60 cm pokryty hydrofilnie 
• marker cieniujący na dystalnym odcinku
• długość dystalnej końcówki 17 cm
• rozmiar cewnika 5F i 6F
• średnica zewnętrzna/wewnętrzna na całej długości : 0,068”/ 0.055’’
• długość cewnika dla 5F: 115 cm i 125 cm; dla 6F: 115 cm
• maksymalne ciśnienie 300 psi
• materiał do produkcji cewnika wolny od lateksu, PCV, DEHP. </t>
  </si>
  <si>
    <t>Strzykawka wysokociśnieniowa. Strzykawka o polikarbonatowym korpusie. Pojemność 20cm sześciennych. Wytrzymałości ciśnieniowej do 26 atm. Strzykawka z manometrem o skali w jednostkach: ATM i kPa. Strzykawka posiada gwintowany tłok i mechanizm blokujący aktywowany przez zatrzask.</t>
  </si>
  <si>
    <t>System do mechanicznej trombektomii naczyń mózgowych
•  Urządzenie zaprojektowane parametrycznie, o strukturze tubularnej siatki z nitinolu o geometrii zamkniętych komórek
•  Komórki zachowujące niezmienioną wielkości niezależnie od średnicy naczynia
•  Urządzenie trwale połączone z popychaczem o długości 200 cm z możliwością całkowitego ponownego złożenia w naczyniu
•  Dostępne średnice: 4 i 6 mm; dostępne długości: 20, 24, 40 mm
•  na obwodzie urządzenia umieszczone 5 rzędów równomiernie rozmieszczonych markerów co 5 mm, 6 mm lub 10 mm i jeden marker na proksymalnym końcu
•  Odległość między dystalnym a proksymalnym markerem: 31, 37, 47, 50 mm.
•  System wprowadzany przez dowolny mikrocewnik o świetle minimum 0,021” lub max. 0,027” 
•  Wskazanie do stosowania: do przywracania przepływu krwi u pacjentów, u których doszło do udaru niedokrwiennego w wyniku zatoru dużego naczynia wewnątrzczaszkowego. Rozmiar do wyboru przez Zamawiającego.</t>
  </si>
  <si>
    <t>System dostawczy 
•  Mikrocewnik kompozytowy, proksymalnie zbrojony podwójnym oplotem, zachowujący niezniekształcone światło przy nawigacji w naczyniach mózgowych
•  Miękki, zaokrąglony, kształtowalny nad parą dystalny koniec cewnika
•  Pokrycie hydrofilne na zewnątrz cewnika
•  Średnica zewnętrzna max. 0,030”/0,034” lub  0,036”/0,040” dist/prox, światło 0,021” lub 0,027” na całej długości, długość robocza 150cm lub 160cm</t>
  </si>
  <si>
    <t>System dostawczy do stentu
•  Mikrocewnik o długości całkowitej 158 cm, kompatybilny z prowadnikiem maksymalnie 0,018, mikrocewnik o średnicy zewnętrznej 2,4/2,7F i średnicy wewnętrznej 0,021”, posiadający dwa markery odległe od siebie o 3cm, cewnik pokrywany hydrofilnie.
•  Mikrocewnik o długości całkowitej 135cm, kompatybilny z prowadnikiem maksymalnie 0,021, mikrocewnik o średnicy zewnętrznej 2,8F i średnicy wewnętrznej 0,027”, posiadający jeden dystalny marker, cewnik pokrywany hydrofilnie.</t>
  </si>
  <si>
    <t xml:space="preserve">Filtr przeciwzatorowy umożliwiający zastosowanie niezależnego prowadnika 0,014" lub 0,018". System dostarczający "rapid exchange" i "over the wire" do wyboru. Kompatybilny z cewnikiem prowadzącym 6F. Rozmiary koszyka filtra 3, 4, 5, 6, 7mm do naczyń od 2 do 7mm. System posiadający certyfikat CE do stosowania w tętnicach szyjnych, wieńcowych i obwodowych. </t>
  </si>
  <si>
    <t>opak</t>
  </si>
  <si>
    <t>Zadanie 10 - Zestaw do neuroradiologii</t>
  </si>
  <si>
    <t>Zadanie 9 - Wkład do strzykawki</t>
  </si>
  <si>
    <t>Szacowana ilość w ciągu obowiązywania umowy</t>
  </si>
  <si>
    <t>j.m.</t>
  </si>
  <si>
    <t>MATERIAŁY JEDNORAZOWE W FORMIE BANKU</t>
  </si>
  <si>
    <t>Stent do tętnic szyjnych 
• stent nitinolowy o strukturze plecionej
• dwuwartwowa konstrukcja z mikrosiateczką zapobiegającą mikroembolizacji
• bardzo małe komórki stentu uniemożliwiające uwalnianie się blaszki
miażdżycowej o powierzchni 0,381 mm2
• zakres średnic:od 5 do 10 mm, zakres długości: 22 do 47mm
• stent w systemie RX , długość segmentu RX 25 cm
• wszystkie rozmiary stentu kompatybilne z koszulką 5 Fr
• system doprowadzający 143 cm, współpracuje z prowadnikiem 0,014”
• średnica zewnętrzna części proksymalnej 3.4 Fr, średnica zewnętrzna części dystalnej 5.2 Fr</t>
  </si>
  <si>
    <t>Zadanie 11 - Mankiet do szybkiego przetaczania krwi/ płynów infuzyjnych</t>
  </si>
  <si>
    <t>Zadanie 2 - Jednorazowy sprzęt do badań tętnicy szyjnej II</t>
  </si>
  <si>
    <t>Zadanie 3 - Jednorazowy sprzęt do badań tętnicy szyjnej III</t>
  </si>
  <si>
    <t>Zadanie 4 - Jednorazowy sprzęt do badań tętnicy szyjnej IV</t>
  </si>
  <si>
    <t>Zadanie 5 - Jednorazowy sprzęt do badań tętnicy szyjnej V</t>
  </si>
  <si>
    <t>Zadanie 6 - Jednorazowy sprzęt do badań tętnicy szyjnej VI</t>
  </si>
  <si>
    <t xml:space="preserve">Zadanie 8 - Strzykawki, zastawki hemodynamiczne, łacznik do strzykawki </t>
  </si>
  <si>
    <t>Zadanie 7 - Jednorazowy sprzęt do badań tętnicy szyjnej VII</t>
  </si>
  <si>
    <t xml:space="preserve">Zestaw do neuroradiologii
1. rękawiczki operacyjne, bezpudowe - F 7 ;7,5 ;2 szt
2. fartuch chirurgiczny XL , wykonany z trójwarstwowej włokniny
typu SMS o gram. min. 44,2 g/M2, rękaw zakończony niepalącymi elastycznymi mankietami o dł. min. 7 cm. zapięcie pod szyję na rzep. troki złączone kartonikiem w sposób umożliwiający samodzielną aplikację. 2 szt
3. kleszczyki do gazików szare z polikarbonatu, proste , dł 20 cm; 2 szt
4. `serweta zabiegowa w rozmiarze 240 x 380 Cm, wykonana z trójwarstwowej włókniny SMS z przezroczystymi foliowymi wstawkami z obu stron w rozmiarze 60 x 380 cm umożliwiające  jałowe zabezpieczenie pulpitu sterowniczego. Obłożenie musi posiadać 4 otwory otoczone taśmą lepią, stanowiące dojście do pachwin i tętnic promieniowych. 2 otwory na tt. udowe o śr. 12 cm  oraz 2 otwory na tt. promieniowe w kształCie elipsy w rozmiarze 7 x 12 cm otoczone folią lepią wchodzącą w światło otworu o śr. samego otworu 4x 6 cm. dookoła otworów wzmocniona warstwa wysoko chłonna w rozmiarze 140 x 150 cm
5. podkład pod pacjenta pod foliowy 40 x 60 cm
6. worek 1 komorowy z taśmą lepią 40 x 38 cm
7. chusta 157 x 178 cm z paskiem leśnym. chusta z tkaniny typu SMS, pasek lipny umieszczony na krótszym boku chusty, warstwa wysoko chłonna o wym. 81 x 61 cm oraz uchwyt do zamocowania drenów w postaci 4 otworow
8. powłoka ochronna 140 x 140 cm typu czepek
9. powłoką ochronna 85 x 90 cm typu torba
10. powłoka ochronna 90 x 90 cm typu czepek
11. chusta 150 x 170 cm 2 warstwowa
12. skalpel bezpieczny F 11 z przyciskiem uniemożliwiający zakłucie , blokada ostrza w pozycji bezpiecznej . Zgodnie z dyrektywą 2010/32/UE
13. igła bezpieczna 1,20 x 40 mm, 18 G, 2 szt
14. igła bezpieczna 0,70 x 40 mm, 22 G
15. kleszczyki Mosquito proste, metalowe
16. kompresy 10 x 10 cm, 8 warstwowe - 50 szt 
17. miska plastikowa na prowadnik o pojemności 2500 ml z uchwytami uniemożliwiającymi wysunięcie się prowadnika
18. miska 250 ml z miarką , przezroczysta
19. miska 250 ml z miarką , niebieska nietransparentna
20. miska 500 ml, niebieska nietrnsparentna
21. nerka niebieska nietransparentna poj. 700 ml
22. strzykawka 3 częściowa 20 ml, przezroczysta
23. strzykawka 3 częściowa 20 ml, LL, 2 szt
24. strzykawka 3 częściowa 10 ml , LL
25. strzykawka 3 częściowa10 ml
26. strzykawka 3 częściowa 5 ml LL
27.  strzykawka 3 częściowa 2 ml, LL
28. aplikator do długotrwałego pobierania leków z opakowań zbiorczych typu mini spike
29. chust 152 x 152 cm z nieprzemakalnego laminatu z powłoką typu spunbond ze splotem diamentowym wysokiej gęstości , wzmocniona po całości służącą do zawinięcia zestawu
</t>
  </si>
  <si>
    <t>Prowadnik hydrofilny o elastycznym lub sztywnym szafcie: Prowadnik nitynolowy powleczony biokompatybilną powłoką hydrofilną, dystalna część rdzenia taperowana, zawierająca platynową spiralę zwiększającą widoczność w skopii, na zewnątrz pokryty poliuretanową osłonką; z uchwytem umożliwiającym rotację; średnica prowadnika 0,035” końcówka zagięta pod kątem 45o; Dostępne długości: 145 cm, 180 cm, 260 cm.</t>
  </si>
  <si>
    <t xml:space="preserve">Koszulki naczyniowe wielozadaniowe w technologii fleksor proste lub o krzywiźnie ANL1, w tym koszulki dedykowane do tętnic szyjnych: wykonane z PTFE, zbrojone spiralnym oplotem, z powłoką hydrofilną i cieniodajną opaską RB w części dystalnej koszulki, z poszerzadłami w wersji standardowej lub elastycznej typu High-flex. Dostępne średnice: 4-12F, długość 40-110cm </t>
  </si>
  <si>
    <t>Stentgraft obwodowy przeznaczony do trwałego wewnątrznaczyniowego wszczepiania do tt. nerkowych i biodrowych: Stentgraft zbudowany z rozprężanego na balonie stentu kobaltowo-chromowego (L605) powleczonego wszczepialnym materiałem ePTFE. Kompatybilny z prowadnikiem 0,035", system OTW, dł. shaftu 75cm i 120cm, dwa markery platynowo/irydowe umieszczone w balonie,śr. stentgraftu: 5, 6, 7, 8, 9, 10mm; dł. stentgraftu: 18, 22, 28, 38, 58mm (dla śr. 5 i 6mm) dł. 18, 23, 27, 37, 57mm (dla śr. 7mm); dł. 27, 37, 57mm (dla śr. 8, 9 i 10mm) kompatybilny z koszulka 6F i 7F. RBP 12-13bar; NBP 8-9bar.</t>
  </si>
  <si>
    <t>Stent samorozprężalny 0,035" Krótkie: wykonany z nitinolu, Specjalny, wycinany laserem z rury nitinolowej, wzór zapewnia konstrukcję o dużej sile radialnej i dużej elastyczności;  8 złotych znaczników na obu koncach stentu zapewnia najlepszą widoczność umiejscowienia i uwolnienia stentu; Poziome łączniki i konstrukcja otwarto-komórkowa typu Z zapewniają, że stent nie ulega skróceniu po uwolnieniu;  Jednostopniowy system dostarczania oraz koszula wprowadzająca Flexor z zakończeniem typu coil zapewniają odporność na zginaniei markerem w czesci dystalnej,  Dostępne rozmiary: średnica 5-10mm;  w zakresie długości: 20, 30,40, 60, 80, 100, 120, 140, 170, 200 mm. Dostępne stenty w średnicach 12- 14 mm, długości 40, 60, 80 mm dł. shaftu 80, 125 cm.</t>
  </si>
  <si>
    <t>Pojedyncza strzykawka do angiografii z kolcem do napełniania strzykawka 150 ml z kolcem do napełniania - 1200 PSI. Kompatybilne ze wstrzykiwaczem Angiomat Ilumena.</t>
  </si>
  <si>
    <t>Przewód elastyczny wysokociśnieniowy z adapterem 120cm. Kompatybilne ze wstrzykiwaczem Angiomat Ilumena.</t>
  </si>
  <si>
    <t>Koszulka naczyniowa długa, zbrojona. Średnica wewnętrzna 0.088”, długość 80, 90 lub 100cm
• Zakończenia: proste lub MP
• Powłoka hydrofilna na dystalnym odcinku, wzmocnione podparcie proksymalne; dysytalna strefa elastyczna - 4cm; zbrojony spiralą ze stali nierdzewnej na całej długości.</t>
  </si>
  <si>
    <t>cewnik o średnicy maksymalnej 5F lub 6F; dostępne 
długości 120/130cm (5F) oraz 105/125cm (6F); możliwe zakończenia SIM/BER/H1/SIM-V</t>
  </si>
  <si>
    <t>Cewnik aspiracyjny o proksymalnej średnicy zewnętrznej 6F; dystalna średnica wewnętrzna .068” lub .072" przy długości 132cm oraz .062" dla długości 138cm; 
• Cewnik krótszy zbudowany z przynajmniej 16 stref 
przejściowych, o różnym stopniu elastyczności; 
• odcinek dystalny pokryty ulepszoną powłoką hydrofilną; 
• wewnętrzna warstwa PTFE na całej długości 
• ściana wzmocniona proksymalnie spiralą ze stali nierdzewnej oraz potrójnym drutem NiTi; dystlanie - progresywny oplot NiTi 
• Zbrojone przewody wysokociśnieniowe z włącznikiem (typu Flow Switch) przepływu, o minimalnej średnicy wewnętrznej .110"; kalibrowane z pompą typu "Penumbra ENGINE"</t>
  </si>
  <si>
    <t>Cewnik aspiracyjny dystalny – długość robocza 160cm, średnica proksymalna zewnętrzna – 4,7F, dystalna wewnętrzna - .035”</t>
  </si>
  <si>
    <t>Urządzenie do mechanicznego udrażniania naczyń 
wewnątrzczaszkowych; przeznaczony do naczyń od 3mm średnicy, długość całkowita urządzenia – ok. 203cm. Długość części aspiracyjnej 26mm; średnica robocza – 4,5mm; 
Wyposażony w 5 znaczników</t>
  </si>
  <si>
    <t>Mikrocewnik, Średnica: wewn. - .025”; zewn. 2,6F. Długość całkowita – 160 cm; jeden marker dystalny</t>
  </si>
  <si>
    <t>Urządznie do odczepiania spiral. Kompatybilne z popychaczem o średnicy 0.020" lub 0.010"; dźwiękowa sygnalizacja odczepienia ("klik")</t>
  </si>
  <si>
    <t>Kalibrowany, przezroczysty zbiornik, kompatybilny z pompą aspiracyjną typu Penumbra ENGINE; objętość 1000ml; wyposażony w filtry zabezpieczające pompę przed materiałem 
biologicznym</t>
  </si>
  <si>
    <t>DZIERŻAWA POMPY</t>
  </si>
  <si>
    <t>Ilość miesięcy</t>
  </si>
  <si>
    <t>Bezolejowa pompa próżniowa, podświetlane miejsce na zbiornik aspiracyjny; max. możliwe podciśnienie apsiracji -29,2 inHg; 4-stopniowy ledowy wskaźnik siły ssania; kompatybilna z 1000ml zbiornikiem z elementem wychwytującym odsysane skrzepliny (plastikowa siatka); integralna część systemu do tromboaspiracji firmy Penumbra</t>
  </si>
  <si>
    <t>Platynowa spirala odczepiana mechanicznie, o pierwotnej średnicy - 0,020”, dostępna w 2 wariantach – standardowym oraz miękkim, Dostępne długości: w wersji standardowej od 5 do 60cm, w wersji miękkiej od 1 do 60cm. Spirale otwierają się conajmniej do średnic 3 – 40 mm (wersja standardowa) oraz 2-20mm (wersja miękka). Kompatybilne z mikrocewnikami 0,025”/0,027”. Spirale sinusoidalne o co najmniej 5 długościach (wymagane 5, 15, 30, 45 lub 60cm)</t>
  </si>
  <si>
    <t>Mikrocewnik - średnica: wewn. 0.025”; zewn. 2,95-2,6F (proks.-dist.). Długość całkowita – 115, 135 lub 150 cm. Widoczność w RTG – wyznakowane ostatnie 3cm mikrocewnika; dwa markery dystalne w odległości 3cm od siebie. Zakończenia – proste, 45 lub 90 stopni.</t>
  </si>
  <si>
    <t>Urządzenie do odczepiania spirali kompatybilne z popychaczem o średnicy 0.020"; dźwiękowa sygnalizacja odczepienia ("klik")</t>
  </si>
  <si>
    <t>Cewnik aspiracyjny, długości 85/115cm: średnica zewnętrzna dystalnych odcinków - 8F, dostępny w wariancie o prostym i 2 wygiętych zakończeniach w zestawie przewody wysokoprzepływowe</t>
  </si>
  <si>
    <t>Cewnik aspircyjny, długość 135cm: średnica zewnętrzna dystalna - 6F; zakończenie proste; w zestawie przewody wysokoprzepływowe</t>
  </si>
  <si>
    <t>Separator do trombektomii: urządzenia wspomagające trombektomię, kompatybilne z cewnikami typu CAT6, CAT8</t>
  </si>
  <si>
    <t>Atraumatyczny cewnik do aspiracji skrzeplin z tętnic i żył;
• prosty: średnica zewnętrzna 7F, średnica wewnętrzna – 0,082”; długość robocza 130cm; 
• dystalny odcinek zagięty
• inteligentna, mikroprocesorowa kontrola ewakuacji skrzeplin
• automatyczne sterowanie przepływem (zaworem)
• przewody o wysokim przepływie z dodatkowym manualnym 
wyłącznikiem aspiracji
• audio-wizualne komunikaty w czasie zabiegu
• zestaw kompatybilny z pompą aspiracyjną typu Penumbra ENGINE</t>
  </si>
  <si>
    <t>Separator do trombektomii: urządzenia wspomagające trombektomię, kompatybilne z cewnikami typu Lightning7.</t>
  </si>
  <si>
    <t>Atraumatyczny cewnik do aspiracji skrzeplin z tętnic i żył;
• prosty: średnica zewnętrzna 12F; średnica wewnętrzna .131"; długość robocza 100 lub 115 cm; 
• dystalny odcinek zagięty dedykowany do naczyń o srednicy powyżej 35,4 lub 50 mm
• inteligentna, mikroprocesorowa kontrola ewakuacji skrzeplin
• automatyczne sterowanie przepływem (zaworem)
• przewody o wysokim przepływie z dodatkowym manualnym 
wyłącznikiem aspiracji
• audio-wizualne komunikaty w czasie zabiegu
• zestaw kompatybilny z pompą aspiracyjną typu Penumbra ENGINE</t>
  </si>
  <si>
    <t>Separator do trombektomii: urządzenia wspomagające trombektomię, długość całkowita - 150 cm. Kompatybilne z cewnikami typu Lightning12</t>
  </si>
  <si>
    <t>Kalibrowany, przezroczysty zbiornik, kompatybilny z pompą aspiracyjną typu Penumbra ENGINE, objętość 1000ml; wyposażony w filtry zabezpieczające pompę przed 
materiałem biologicznym</t>
  </si>
  <si>
    <t>Bezolejowa pompa próżniowa, podświetlane miejsce na zbiornik aspiracyjny; max. możliwe podciśnienie apsiracji -29 inHg; 4-stopniowy ledowy wskaźnik siły ssania; kompatybilna z 1000ml zbiornikiem z elementem wychwytującym odsysane skrzepliny (plastikowa siatka); integralna część systemu do tromboaspiracji firmy Penumbra</t>
  </si>
  <si>
    <t xml:space="preserve">Prowadniki hydrofilne 
• średnice 0,018”, 0,020”, 0,025”, 0,032” 0,035”, 0.038”
• dostępne różne długości ściętej końcówki rdzenia (taper) 
short = 1 cm,  regular = 3 cm oraz long = 5 cm, 8 cm
• końcówka prosta, zagięta 45 stopni, typu J
• rdzeń nitinolowy zatopiony w poliuretanie, wykonany z jednego kawałka, z bardzo dobrą kontrola trakcji 1:1, odporny na odkształcenia i na załamanie struktury podłużnej
• w poliuretanie dodatkowo zatopione nitki wolframowe
• trwała powłoka hydrofilna na całej długości 
• atraumatyczna, miękka końcówka, z pamięcią kształtu 
• dostępne w wersji o standardowej sztywności, półsztywnej i sztywnej
Długość 260cm                                                  </t>
  </si>
  <si>
    <r>
      <t xml:space="preserve">Zadanie 1 - </t>
    </r>
    <r>
      <rPr>
        <b/>
        <sz val="8"/>
        <color indexed="8"/>
        <rFont val="Arial"/>
        <family val="2"/>
      </rPr>
      <t>Jednorazowy sprzęt do badań tętnicy szyjnej I</t>
    </r>
  </si>
  <si>
    <t>Prowadniki zabiegowe 0.014” do naczyń krętych
- pokrycie hydrofilne na odcinku dystalnym
- końcówka prosta i typu J
- dostępne długości: 190 oraz 300 cm
- dostępne prowadniki z trzema wartościami obciążenia. Rozmiar do wyboru przez zamawiającego. Opakowanie 5 szt</t>
  </si>
  <si>
    <t>Cewnik balonowy typu Rx do pre- i postdylatacji
- długość systemu 135cm
- dostępne średnice od 4 do 7,0 co 0,5 mm
- dostępne długości 15-40 mm
- ciśnienie NP 8 atm, RBP 14 atm
- kompatybilny z prowadnikiem 0,014".                                    Rozmiar do wyboru przez zamawiającego.</t>
  </si>
  <si>
    <r>
      <t xml:space="preserve">Prowadniki hydrofilne 
• średnice 0,018”, 0,020”, 0,025”, 0,032” 0,035”, 0.038”
• dostępne różne długości ściętej końcówki rdzenia (taper) 
short = 1 cm,  regular = 3 cm oraz long = 5 cm, 8 cm
• końcówka prosta, zagięta 45 stopni, typu J
• rdzeń nitinolowy zatopiony w poliuretanie, wykonany z jednego kawałka, z bardzo dobrą kontrola trakcji 1:1, odporny na odkształcenia i na załamanie struktury podłużnej
• w poliuretanie dodatkowo zatopione nitki wolframowe
• trwała powłoka hydrofilna na całej długości 
• atraumatyczna, miękka końcówka, z pamięcią kształtu 
• dostępne w wersji o standardowej sztywności, półsztywnej i sztywnej
</t>
    </r>
    <r>
      <rPr>
        <sz val="8"/>
        <color indexed="8"/>
        <rFont val="Arial"/>
        <family val="2"/>
      </rPr>
      <t xml:space="preserve">Długość 180cm  </t>
    </r>
    <r>
      <rPr>
        <sz val="8"/>
        <color indexed="10"/>
        <rFont val="Arial"/>
        <family val="2"/>
      </rPr>
      <t xml:space="preserve">                                             </t>
    </r>
    <r>
      <rPr>
        <sz val="8"/>
        <color indexed="8"/>
        <rFont val="Arial"/>
        <family val="2"/>
      </rPr>
      <t xml:space="preserve">
</t>
    </r>
  </si>
  <si>
    <r>
      <t>Koszulka naczyniowa zbrojona / prowadząca / z markerem na końcu -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z pokryciem hydrofilnym, do crossover, trudnych odejść tętnicy.
• koszulka o średnicy 5 - 8 Fr, długości: 45 cm lub 65 cm lub 90 cm
• kompatybilna z prowadnikiem 0,038”
• duża średnica wewnętrzna: - 0,076” (1,90 mm) dla 5 Fr, - 0,087” (2,20 mm) dla 6 Fr
- 0,101” (2,50 mm) dla 7 Fr, - 0,115” (2,90 mm) dla 8 Fr   
• pokrycie hydrofilne na 5, 15 lub 35 dystalnych cm 
• zbrojona oplotem stalowym – duża odporność na zgięcia i załamania struktury podłużnej, brak owalizacji światła na zgięciu
• cała koszulka dobrze widoczna pod skopią, złoty marker 5 mm od końca dystalnego 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zastawką). </t>
    </r>
    <r>
      <rPr>
        <sz val="8"/>
        <color indexed="8"/>
        <rFont val="Arial"/>
        <family val="2"/>
      </rPr>
      <t xml:space="preserve">Długość 45cm </t>
    </r>
    <r>
      <rPr>
        <sz val="8"/>
        <color indexed="10"/>
        <rFont val="Arial"/>
        <family val="2"/>
      </rPr>
      <t xml:space="preserve">                                          </t>
    </r>
    <r>
      <rPr>
        <sz val="8"/>
        <color indexed="8"/>
        <rFont val="Arial"/>
        <family val="2"/>
      </rPr>
      <t xml:space="preserve">
</t>
    </r>
  </si>
  <si>
    <t xml:space="preserve">Koszulka naczyniowa zbrojona / prowadząca / z markerem na końcu - z pokryciem hydrofilnym, do crossover, trudnych odejść tętnicy.
• koszulka o średnicy 5 - 8 Fr, długości: 90 cm
• kompatybilna z prowadnikiem 0,038”
• duża średnica wewnętrzna: - 0,076” (1,90 mm) dla 5 Fr, - 0,087” (2,20 mm) dla 6 Fr
- 0,101” (2,50 mm) dla 7 Fr, - 0,115” (2,90 mm) dla 8 Fr   
• pokrycie hydrofilne na 5, 15 lub 35 dystalnych cm 
• zbrojona oplotem stalowym – duża odporność na zgięcia i załamania struktury podłużnej, brak owalizacji światła na zgięciu
• cała koszulka dobrze widoczna pod skopią, złoty marker 5 mm od końca dystalnego 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zastawką). Długość 90cm                                           </t>
  </si>
  <si>
    <t xml:space="preserve">ZESTAW UDOWY (w zestawie koszulka, miniprowadnik, igła)
• koszulka wykonana z ETFE, średnice 4 – 9 Fr, długość 10 cm
• miniprowadnik o średnicy:  0,035”, 0,038” o długości 45 cm
z końcówką J i stalową igłą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 
• ucho do szwu chirurgicznego.                                                                      Rozmiar do wyboru przez Zamawiającego.   
</t>
  </si>
  <si>
    <t xml:space="preserve">Zamykacz naczyniowy                                                                                    • urządzenie do zamykania miejsca nakłucia tętnicy udowej po koszulkach o średnicach od 5 do 8 F, materiał wchłaniający się do 90 dni
• zbudowane z materiałów biowchłanialnych - polimerowa kotwica od strony światła naczynia i kolagen od strony przydanki połączone nicią.         Rozmiar do wyboru przez Zamawiającego. Opakowanie 10 szt.
</t>
  </si>
  <si>
    <t xml:space="preserve">Zestaw do ucisku tętnicy promieniowej po punkcji
• opatrunek jednorazowy z punktowym uciskiem na miejsce nakłucia tętnicypromieniowej
• komora uciskowa wypełniana powietrzem ( nominalna objętość 13 ml,maksymalna 18 ml) , ściśle kontrolowana siła ucisku przez dopełnienie komory powietrzem lub upuszczanie powietrza z komory za pomocą strzykawki
• transparentny materiał pozwala na obserwację uciskanego miejsca i bezpieczną kontrolę hemostazy, czas utrzymania ok.2 h
• dostępny w rozmiarach standardowym i większym – large (opaska dłuższa o 5 cm). Opakowanie 5 sztuk.
</t>
  </si>
  <si>
    <t xml:space="preserve">Cewnik diagnostyczny do angiografii naczyń obwodowych i mózgowych 
• cewnik diagnostyczny selektywny / flush o średnicach 4, 5 Fr
• długości 65, 80, 90, 100, 110 lub 125 cm
• dwuwarstwowa cienka ściana poliuretanowa z PTFE z wewnętrzną warstwą utwardzoną nylonem
• zbrojony podwójnym oplotem stalowym, kontrola trakcji 1:1, wysoka odporność na załamanie struktury podłużnej
• miękka końcówka, atraumatyczna dla ściany naczynia (dystalne 2 cm bez zbrojenia)
• duże światło przy małej średnicy zewnętrznej:                                              - dla 4 Fr = 0,041”/ 1.05 mm,                                                                             - dla 5 Fr = 0,047” / 1.22 mm
• dobry przepływ kontrastu do 22 ml/sek , odporność na wysokie ciśnienia podania kontrastu do 1000 psi
• z otworami bocznymi lub bez, duży wybór krzywizn trzewnych oraz mózgowych.                                                                                         Rozmiar do wyboru przez Zamawiającego. Opakowanie 5 sztuk.
</t>
  </si>
  <si>
    <t>Cewnik hydrofilny, superselektywny, obwodowy  
• średnice 4 Fr, 5 Fr obie kompatybilne z prowadnikiem 0,038”
• długości 40, 65, 80, 100, 110, 120, 150 cm
• kompatybilny z prowadnikiem 0,038” 
• duża średnica wewnętrzna: 1,03 mm dla 4 Fr i 1,10 mm dla 5 Fr
• atraumatyczna, miękka końcówka (koniec dystalny bez zbrojenia)
• dystalna część pokryta warstwą hydrofilną na długości 15, 25, lub 40 cm, bardzo dobre przechodzenie przez okluzje i stenozy obwodowe 
• kontrola trakcji 1:1, duży wybór krzywizn, w tym krzywizny z otworami bocznymi
• dwuwarstwowa ściana zbudowana z PTFE (poliuretanu): warstwa zewnętrzna bardziej miękka, warstwa wewnętrzna z PTFE wzbogaconego nylonem – sztywniejsza i twardsza 
• 4 Fr zbrojony podwójnym oplotem ze stali nierdzewnej (dystalne 15 cm bez zbrojenia ; max ciśnienie podania kontrastu p=750 psi)
• 5 Fr zbrojony pojedynczym oplotem ze stali nierdzewnej (dystalne 10 cm bez zbrojenia ; max ciśnienie podania kontrastu p=1000 psi).                         Rozmiar do wyboru przez Zamawiającego. Opakowanie 5 sztuk.</t>
  </si>
  <si>
    <t>Cewnik diagnostyczny
• średnica  5F, zewnętrzna i wewnętrzna ściana zbudowana z poliamidu 
wewnętrznie - oplot z siatki metalowej  
• zakończony miękką, okrągłą końcówką, atraumatyczną dla ściany naczynia
odporność na wysokie ciśnienia przepływu kontrastu do 1000 psi
• średnica wewnętrzna dla 5 F- 1,10 mm (0,043”), długości 65, 80 lub 100 cm
• duży wybór krzywizn: renal, visceral (m. in. Sheperd Hook) i cerebral (m. in. Bentson-Hanafee)
• dostępny z 0, 2 lub 6 otworami bocznymi, kompatybilny z prowadnikiem max 0,038”.                                                                                              Opakowanie 5 sztuk.</t>
  </si>
  <si>
    <t xml:space="preserve">Mikroprowadnik 
• średnica zewnętrzna prowadnika: dystalna 0,012”, proksymalna 0,014”
• kształtowalny tip o dł. 1,4cm
• hybrydowa technologia - nitinol / stal nierdzewna
• końcówki cieniujące: 3 cm, 6 cm
• część dystalna pokryta na dł. 40 cm wytrzymałym hydrofilnym polimerem 
• część proksymalna szaftu zakończona końcówką dokującą umożliwiającą przedłużenie prowadnika do dł 313 cm 
• szaft pokryty proksymalnie PTFE
• kształt końcówki prosty
• długość całkowita 200cm
• szaft pokryty proksymalnie PTFE
• 2 markery dostępne na szafcie prowadnika
• kształt końcówki prosty
• zestaw zawiera: mandryl modelujący, torquery, narzędzie do wprowadzania.                                                                                               Rozmiar do wyboru przez Zamawiającego </t>
  </si>
  <si>
    <t>Mikrocewnik 
• do zabiegów w naczyniach ukł. nerwowego, wieńcowych, obwodowych
• w zestawie: mikrocewnik, mandryn kształtujący, koszulka wprowadzająca 
• Długość cewnika 150 cm (Headway 17) , 156 cm (Headway 21,27),
• cewnik zbrojony - w części proksymalnej oplot a w części dystalnej spirala, zbudowany z 7 segmentów dla dł. 150 cm (Headway 17)
• cewnik podwójnie zbrojony na całej długości – zbudowany z 8 segmentów dla dł. 156 cm (Headway 21,27)
• pokrycie hydrofilne na długości 100 cm dla dł. 150 cm
• pokrycie hydrofilne na długości 110 cm dla dł. 156 cm
• polerowany atraumatyczny dystalny segment umożliwiający kształtowanie końcówki nad parą wodną
• zaokrąglone krawędzie tipu 
• 2 markery na dystalnej końcówce umożliwiające pozycjonowanie i odczepianie spirali
• domieszka siarczanu baru do polimeru na 15 cm dystalnych zapewnia widoczność w skopii 
• ciśnienie maksymalne 300 PSI 
• krzywizny: prosta, pre-shaped tip 45⁰, pre-shaped tip 90◦, pre-shaped tip J 
• pokrycie PTFE wew cewnika, kompatybilny z substancjami: DMSO, nBCA
• nie zawiera lateksu ani PCW
• Headway 17- średnice zewnętrzne proksymalnie/dystalnie : 2.4F/1.7F
• Headway 21- średnice zewnętrzne proksymalnie/dystalnie : 2.5F/2.0F
• Headway 27- średnice zewnętrzne proksymalnie/dystalnie : 3.1F/2.6F .     Rozmiar do wyboru przez Zamawiającego.</t>
  </si>
  <si>
    <t xml:space="preserve">System protekcji dystalnej z prowadnikiem 0,014" pokryty teflonem o długości 190 cm oraz 300 cm z platynową miękką kształtowalną końcówką. Koszyk filtra umocowany w sposób gwarantujący obrót na prowadniku. Filtr w postaci pętli nitinolowej będącej jednocześnie cieniującym markerem z koszykiem/membraną o porowatości 110mikronów. Jeden rozmiar dopasowujący się do różnych średnic naczynia w zakresie od 3,5 do 5,5mm. System Monorail o profilu przejścia 3,2F.                                               Rozmiar do wyboru przez Zamawiającego. </t>
  </si>
  <si>
    <t xml:space="preserve">Cewniki balonowe do tetnicy szyjnej. Cewniki w systemie RX (Monorail) o długościach 80, 90, 135, 150 cm, kompatybilne z prowadnikiem 0,018 ", srednice od 2mm do 7mm (co 0,5mm) i 8mm. Długosci: 10/15/20/30/40/60/80/100/120/150/220 mm, kompatybilne z koszulka 4F i  5F dla średnic 7mm i 8mm, ciśnienie RBP 14 atm i 12ATM dla 8mm średnicy.         Rozmiar do wyboru przez Zamawiającego. </t>
  </si>
  <si>
    <t xml:space="preserve">Cewnik prowadzący balonowy
• Cewnik balonowy stosowany w celu zapewnienia zatrzymania przepływu krwi w naczyniach krwionośnych mózgu w procedurach trombektomii mechanicznej w celu zapobieżenia dystalnej embolizacji. Cewnik jest również stosowany jako kanał dla stentretrievera
• Balon compliant o miękkiej i atraumatycznej budowie
• Coaxial lumen – zapewnia szybką inflację i deflację balonu 
• Cewnik balonowy dostępny o średnicy: OD 8F (ID 0.084in/6.4F) oraz dwóch długościach 85cm, 95cm .                                                                   Rozmiar do wyboru przez Zamawiającego </t>
  </si>
  <si>
    <t>Strzykawka  
• Pojemność: 10ml; 20ml; 30ml; 60ml
• Strzykawka przeznaczona zarówno do wytwarzania ciśnienia jak i próżni
• Blokada podciśnienia, zapobiegająca zwolnieniu tłoka
• 4 (10ml i 20ml) albo 6 (30ml i 60ml) ustawień wartości 
podciśnienia
• Przezroczysty korpus wykonany z poliwęglanu
• Gumowe zakończenie tłoka
• Nakręcane końcówki męskie.                                                                  Opakowanie 25 sztuk. Rozmiar do wyboru przez Zamawiającego.</t>
  </si>
  <si>
    <t>Strzykawka
• Pojemność: 1ml; 3ml; 6ml; 10ml; 20 ml; 30 ml; 60 ml
• Przezroczysty korpus wykonany z poliwęglanu
• Nakręcane końcówki męskie
• Dostępne z różnymi kolorami tłoków.                                                        Opakowanie 25 sztuk. Rozmiar do wyboru przez Zamawiającego.</t>
  </si>
  <si>
    <t>Zastawka hemostatyczna, Y-konektor  
• Y-konektor o dużym świetle wewnętrznym 9F
• Wykonany z poliwęglanu
• Przezroczysty korpus umożliwia obserwację cieczy
• Posiada silikonową zastawkę.                                                                  Opakowanie 25 sztuk.</t>
  </si>
  <si>
    <t>Zastawka hemostatyczna podwójny Y-konektor
• Podwójny Y-konektor o dużym świetle wewnętrznym 9F
• Wykonany z poliwęglanu
• Przezroczysty korpus umożliwia obserwację cieczy
• Posiada silikonową zastawkę
• Dedykowany do zabiegów techniką „kissing balloon”. Opakowanie 25 szt.</t>
  </si>
  <si>
    <t>Dren łączący 
• Linia łącząca z kranikiem jednodrożnym 42cm.                                       Opakowanie 25 sztuk.</t>
  </si>
  <si>
    <t>Ogółem</t>
  </si>
  <si>
    <t>Spirala neurologiczna odczepiana.                                                                   • mechaniczne uwalnianie spirali
• mocowanie spirali pozwalające na swobodne rotowanie;
• popychacz segmentowany, bardziej elastyczny dystalnie; 
• długość spiral – od 1 do 60cm, średnica struktury drugorzędowej (3D) – od 1 do 18mm - WSZYSTKIE rozmiary kompatybilne z mikrocewnikami typu 0,010"
• wewnętrzna nitka z superwytrzymałego materiału typu ULTRA HD; dodatkowe wzmocnienie drutem nitinolowym; zewnętrzna spirala wykonana z platyny;
• Progresywna miękkość – spirale standard i soft bardziej miękkie na początku i końcu spirali (co najmniej 10% długości - progresywna miękkość)</t>
  </si>
  <si>
    <t>Spirala platynowa z niewielką domieszką wolframu (poniżej 10%)                • średnica pierwotna 0,020” – kompatybilne z mikrocewnikami 0,025”
• Średnica wtórna – od 2 do 32mm w zależności od długości i kształtu
• Dostępne długości: 1 – 60 cm
• Klasy sztywności: standard, miękka, bardzo miękka
• odporność na rozciąganie uzyskana za pomocą wewnętrznego włókna typu „ultra HD”</t>
  </si>
  <si>
    <t>Pierwotna średnica spirali - 0.020" (.508 mm), zbudowana z dwóch warstw - wewnętrzne włókno typu „Ultra HD”, zewnętrzna platynowa spirala; dostępne długości: 7, 10, 15, 25, 35, 40, 50, 60 cm; Spirale dedykowane jako uzupełenienie POD400”. Kompatybilne z z mikro cewnikami 0,025" (.635mm). Natychmiastowe mechaniczne odłączenie</t>
  </si>
  <si>
    <t>BenchmarkKIT                                                                                                   • Dostępne długości – 95 lub 105 cm;
• Średnica zewnętrzna - 6F, wewnętrzna – 0,071”
• Zakończenie proste lub typu MP – zawsze polerowane i atraumatyczne   • w zestwwie z cewnikiem diagonostycznym</t>
  </si>
  <si>
    <t>Platynowa spirala 3D; pierwotna średnica - 0,020”. Spirala dwuczęściowa - część kotwicząca (standard) i część 
wypełniająca (miękka), dostępne długości: 20, 30, 50 lub 60 cm; (w zależności od średnicy spirali), dedykowane do zamykania naczyń o dużym przepływie krwi o średnicy 
przynajmniej od 3 do 14 mm. Kompatybilne z mikrocewnikami 0,025”/0,027”</t>
  </si>
  <si>
    <t>Zadanie 13 - Materiały do do zabiegów naprawczych na tętnicach II</t>
  </si>
  <si>
    <t>Zadanie 12- Materiały do zabiegów naprawczych na tętnicach I</t>
  </si>
  <si>
    <r>
      <t xml:space="preserve">FORMULARZ  CENOWY </t>
    </r>
    <r>
      <rPr>
        <b/>
        <sz val="10"/>
        <color indexed="57"/>
        <rFont val="Arial"/>
        <family val="2"/>
      </rPr>
      <t>zmiana 1</t>
    </r>
  </si>
  <si>
    <r>
      <t xml:space="preserve">ZESTAW TRANSRADIALNY ( w zestawie koszulka, miniprowadnik, igła)      • krótka koszulka wykonana z ETFE, średnice 4 – 6 Fr, długość 7 cm lub 10 cm
• w zestawie miniprowadnik 0,025”, 0,021” lub 0,018”  o długości 45 cm z prostą końcówką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
(tuż za zastawką) 
• ucho do szwu chirurgicznego
</t>
    </r>
    <r>
      <rPr>
        <b/>
        <sz val="8"/>
        <color indexed="57"/>
        <rFont val="Arial"/>
        <family val="2"/>
      </rPr>
      <t xml:space="preserve">• Igła 22 G x 38 mm, 21G x 38 mm lub 20G x 38 mm lub 20G x 35 Rozmiar do wyboru przez Zamawiającego. </t>
    </r>
    <r>
      <rPr>
        <sz val="8"/>
        <color indexed="8"/>
        <rFont val="Arial"/>
        <family val="2"/>
      </rPr>
      <t xml:space="preserve">
</t>
    </r>
  </si>
  <si>
    <t>Mankiet do podawania płynów 500 ml. z pęcherzem PVC i 
manometrem. Zamawiający dopuszcza mankiet ciśnieniowy do szybkiej infuzji i transfuzji z automatycznym zaworem bezpieczeństwa dla opakowań: 500ml Mankiet wykonany z transparentnego materiału umożliwiającego obserwację wtłaczanego płynu, uchwyt do zawieszenia, haczyk na opakowanie z płynem po wewnętrznej stronie kieszeni mankietu, ogranicznik ciśnienia (zawór bezpieczeństwa), manometr ciśnienia z 360 st. czterokolorową skalą odczytu, trójdrożny zawór kranikowy, ergonomiczną, wysokowydajną gruszkę. Całość całkowicie zespolona bez możliwości jej ewentualnego rozłącznie. Możliwość stosowania w środowisku MRI do Tesla 7. Produkt: Bezlateksowy.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</si>
</sst>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ddd\,\ 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8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/>
      <top style="thin"/>
      <bottom style="medium"/>
    </border>
    <border>
      <left/>
      <right/>
      <top/>
      <bottom style="thin">
        <color indexed="9"/>
      </bottom>
    </border>
    <border>
      <left style="thin"/>
      <right style="thin"/>
      <top style="thin"/>
      <bottom style="medium"/>
    </border>
    <border>
      <left/>
      <right style="thin">
        <color indexed="9"/>
      </right>
      <top/>
      <bottom style="thin">
        <color indexed="9"/>
      </bottom>
    </border>
    <border>
      <left style="medium">
        <color indexed="8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Border="1" applyAlignment="1">
      <alignment wrapText="1"/>
    </xf>
    <xf numFmtId="0" fontId="49" fillId="0" borderId="19" xfId="0" applyNumberFormat="1" applyFont="1" applyBorder="1" applyAlignment="1">
      <alignment horizontal="center" vertical="center"/>
    </xf>
    <xf numFmtId="1" fontId="49" fillId="0" borderId="19" xfId="0" applyNumberFormat="1" applyFont="1" applyBorder="1" applyAlignment="1">
      <alignment horizontal="center" vertical="center"/>
    </xf>
    <xf numFmtId="4" fontId="49" fillId="0" borderId="19" xfId="0" applyNumberFormat="1" applyFont="1" applyBorder="1" applyAlignment="1">
      <alignment horizontal="center" vertical="center"/>
    </xf>
    <xf numFmtId="4" fontId="49" fillId="0" borderId="20" xfId="0" applyNumberFormat="1" applyFont="1" applyBorder="1" applyAlignment="1">
      <alignment horizontal="center" vertical="center"/>
    </xf>
    <xf numFmtId="9" fontId="49" fillId="0" borderId="20" xfId="0" applyNumberFormat="1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0" fontId="49" fillId="0" borderId="20" xfId="0" applyNumberFormat="1" applyFont="1" applyBorder="1" applyAlignment="1">
      <alignment wrapText="1"/>
    </xf>
    <xf numFmtId="0" fontId="49" fillId="0" borderId="20" xfId="0" applyNumberFormat="1" applyFont="1" applyBorder="1" applyAlignment="1">
      <alignment horizontal="center" vertical="center"/>
    </xf>
    <xf numFmtId="1" fontId="49" fillId="0" borderId="20" xfId="0" applyNumberFormat="1" applyFont="1" applyBorder="1" applyAlignment="1">
      <alignment horizontal="center" vertical="center"/>
    </xf>
    <xf numFmtId="1" fontId="49" fillId="0" borderId="21" xfId="0" applyNumberFormat="1" applyFont="1" applyBorder="1" applyAlignment="1">
      <alignment horizontal="center" vertical="center"/>
    </xf>
    <xf numFmtId="4" fontId="49" fillId="0" borderId="21" xfId="0" applyNumberFormat="1" applyFont="1" applyBorder="1" applyAlignment="1">
      <alignment horizontal="center" vertical="center"/>
    </xf>
    <xf numFmtId="49" fontId="5" fillId="34" borderId="20" xfId="0" applyNumberFormat="1" applyFont="1" applyFill="1" applyBorder="1" applyAlignment="1">
      <alignment horizontal="center" vertical="center"/>
    </xf>
    <xf numFmtId="49" fontId="5" fillId="34" borderId="20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left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right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5" fillId="33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4" fontId="5" fillId="34" borderId="25" xfId="0" applyNumberFormat="1" applyFont="1" applyFill="1" applyBorder="1" applyAlignment="1">
      <alignment horizontal="right" vertical="center"/>
    </xf>
    <xf numFmtId="2" fontId="5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50" fillId="0" borderId="0" xfId="0" applyNumberFormat="1" applyFont="1" applyAlignment="1">
      <alignment/>
    </xf>
    <xf numFmtId="0" fontId="50" fillId="0" borderId="19" xfId="0" applyNumberFormat="1" applyFont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/>
    </xf>
    <xf numFmtId="4" fontId="5" fillId="34" borderId="28" xfId="0" applyNumberFormat="1" applyFont="1" applyFill="1" applyBorder="1" applyAlignment="1">
      <alignment horizontal="right" vertical="center"/>
    </xf>
    <xf numFmtId="0" fontId="50" fillId="0" borderId="0" xfId="0" applyNumberFormat="1" applyFont="1" applyBorder="1" applyAlignment="1">
      <alignment/>
    </xf>
    <xf numFmtId="4" fontId="5" fillId="34" borderId="29" xfId="0" applyNumberFormat="1" applyFont="1" applyFill="1" applyBorder="1" applyAlignment="1">
      <alignment vertical="center"/>
    </xf>
    <xf numFmtId="0" fontId="49" fillId="33" borderId="22" xfId="0" applyNumberFormat="1" applyFont="1" applyFill="1" applyBorder="1" applyAlignment="1">
      <alignment horizontal="left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wrapText="1"/>
    </xf>
    <xf numFmtId="0" fontId="6" fillId="33" borderId="22" xfId="42" applyNumberFormat="1" applyFont="1" applyFill="1" applyBorder="1" applyAlignment="1">
      <alignment horizontal="left" vertical="center" wrapText="1"/>
    </xf>
    <xf numFmtId="4" fontId="5" fillId="34" borderId="20" xfId="0" applyNumberFormat="1" applyFont="1" applyFill="1" applyBorder="1" applyAlignment="1">
      <alignment horizontal="center" vertical="center"/>
    </xf>
    <xf numFmtId="4" fontId="5" fillId="34" borderId="20" xfId="0" applyNumberFormat="1" applyFont="1" applyFill="1" applyBorder="1" applyAlignment="1">
      <alignment horizontal="center" vertical="center" wrapText="1"/>
    </xf>
    <xf numFmtId="0" fontId="50" fillId="0" borderId="30" xfId="0" applyNumberFormat="1" applyFont="1" applyBorder="1" applyAlignment="1">
      <alignment horizontal="center" vertical="center"/>
    </xf>
    <xf numFmtId="0" fontId="49" fillId="0" borderId="30" xfId="0" applyNumberFormat="1" applyFont="1" applyBorder="1" applyAlignment="1">
      <alignment wrapText="1"/>
    </xf>
    <xf numFmtId="0" fontId="49" fillId="0" borderId="30" xfId="0" applyNumberFormat="1" applyFont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 vertical="center"/>
    </xf>
    <xf numFmtId="4" fontId="49" fillId="0" borderId="30" xfId="0" applyNumberFormat="1" applyFont="1" applyBorder="1" applyAlignment="1">
      <alignment horizontal="center" vertical="center"/>
    </xf>
    <xf numFmtId="9" fontId="49" fillId="0" borderId="30" xfId="0" applyNumberFormat="1" applyFont="1" applyBorder="1" applyAlignment="1">
      <alignment horizontal="center" vertical="center"/>
    </xf>
    <xf numFmtId="2" fontId="49" fillId="0" borderId="30" xfId="0" applyNumberFormat="1" applyFont="1" applyBorder="1" applyAlignment="1">
      <alignment horizontal="center" vertical="center"/>
    </xf>
    <xf numFmtId="4" fontId="5" fillId="34" borderId="31" xfId="0" applyNumberFormat="1" applyFont="1" applyFill="1" applyBorder="1" applyAlignment="1">
      <alignment horizontal="right" vertical="center"/>
    </xf>
    <xf numFmtId="49" fontId="5" fillId="34" borderId="32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/>
    </xf>
    <xf numFmtId="4" fontId="5" fillId="34" borderId="33" xfId="0" applyNumberFormat="1" applyFont="1" applyFill="1" applyBorder="1" applyAlignment="1">
      <alignment horizontal="right" vertical="center"/>
    </xf>
    <xf numFmtId="4" fontId="5" fillId="34" borderId="34" xfId="0" applyNumberFormat="1" applyFont="1" applyFill="1" applyBorder="1" applyAlignment="1">
      <alignment horizontal="right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left" vertical="center" wrapText="1"/>
    </xf>
    <xf numFmtId="49" fontId="6" fillId="33" borderId="35" xfId="0" applyNumberFormat="1" applyFont="1" applyFill="1" applyBorder="1" applyAlignment="1">
      <alignment horizontal="center" vertical="center"/>
    </xf>
    <xf numFmtId="3" fontId="6" fillId="33" borderId="35" xfId="0" applyNumberFormat="1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right" vertical="center"/>
    </xf>
    <xf numFmtId="9" fontId="6" fillId="33" borderId="35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9" fontId="6" fillId="33" borderId="2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0" borderId="36" xfId="0" applyFont="1" applyBorder="1" applyAlignment="1">
      <alignment horizontal="center"/>
    </xf>
    <xf numFmtId="0" fontId="5" fillId="33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4" fontId="5" fillId="34" borderId="38" xfId="0" applyNumberFormat="1" applyFont="1" applyFill="1" applyBorder="1" applyAlignment="1">
      <alignment horizontal="right" vertical="center"/>
    </xf>
    <xf numFmtId="2" fontId="5" fillId="0" borderId="39" xfId="0" applyNumberFormat="1" applyFont="1" applyBorder="1" applyAlignment="1">
      <alignment horizontal="center"/>
    </xf>
    <xf numFmtId="4" fontId="5" fillId="34" borderId="40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/>
    </xf>
    <xf numFmtId="2" fontId="5" fillId="0" borderId="42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4" fontId="52" fillId="34" borderId="20" xfId="0" applyNumberFormat="1" applyFont="1" applyFill="1" applyBorder="1" applyAlignment="1">
      <alignment/>
    </xf>
    <xf numFmtId="4" fontId="50" fillId="0" borderId="0" xfId="0" applyNumberFormat="1" applyFont="1" applyAlignment="1">
      <alignment/>
    </xf>
    <xf numFmtId="0" fontId="50" fillId="0" borderId="18" xfId="0" applyNumberFormat="1" applyFont="1" applyBorder="1" applyAlignment="1">
      <alignment/>
    </xf>
    <xf numFmtId="4" fontId="5" fillId="34" borderId="40" xfId="0" applyNumberFormat="1" applyFont="1" applyFill="1" applyBorder="1" applyAlignment="1">
      <alignment vertical="center"/>
    </xf>
    <xf numFmtId="2" fontId="5" fillId="34" borderId="43" xfId="0" applyNumberFormat="1" applyFont="1" applyFill="1" applyBorder="1" applyAlignment="1">
      <alignment horizontal="right" vertical="center"/>
    </xf>
    <xf numFmtId="2" fontId="5" fillId="34" borderId="40" xfId="0" applyNumberFormat="1" applyFont="1" applyFill="1" applyBorder="1" applyAlignment="1">
      <alignment vertical="center"/>
    </xf>
    <xf numFmtId="4" fontId="53" fillId="34" borderId="20" xfId="0" applyNumberFormat="1" applyFont="1" applyFill="1" applyBorder="1" applyAlignment="1">
      <alignment/>
    </xf>
    <xf numFmtId="49" fontId="5" fillId="34" borderId="44" xfId="0" applyNumberFormat="1" applyFont="1" applyFill="1" applyBorder="1" applyAlignment="1">
      <alignment horizontal="right" vertical="center"/>
    </xf>
    <xf numFmtId="49" fontId="5" fillId="34" borderId="45" xfId="0" applyNumberFormat="1" applyFont="1" applyFill="1" applyBorder="1" applyAlignment="1">
      <alignment horizontal="right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46" xfId="0" applyNumberFormat="1" applyFont="1" applyFill="1" applyBorder="1" applyAlignment="1">
      <alignment horizontal="center" vertical="center"/>
    </xf>
    <xf numFmtId="49" fontId="5" fillId="34" borderId="47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34" borderId="43" xfId="0" applyNumberFormat="1" applyFont="1" applyFill="1" applyBorder="1" applyAlignment="1">
      <alignment horizontal="right" vertical="center"/>
    </xf>
    <xf numFmtId="4" fontId="5" fillId="34" borderId="48" xfId="0" applyNumberFormat="1" applyFont="1" applyFill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5" fillId="34" borderId="44" xfId="0" applyNumberFormat="1" applyFont="1" applyFill="1" applyBorder="1" applyAlignment="1">
      <alignment horizontal="right" vertical="center"/>
    </xf>
    <xf numFmtId="4" fontId="5" fillId="34" borderId="45" xfId="0" applyNumberFormat="1" applyFont="1" applyFill="1" applyBorder="1" applyAlignment="1">
      <alignment horizontal="right" vertical="center"/>
    </xf>
    <xf numFmtId="4" fontId="5" fillId="34" borderId="49" xfId="0" applyNumberFormat="1" applyFont="1" applyFill="1" applyBorder="1" applyAlignment="1">
      <alignment horizontal="center" vertical="center"/>
    </xf>
    <xf numFmtId="4" fontId="5" fillId="34" borderId="50" xfId="0" applyNumberFormat="1" applyFont="1" applyFill="1" applyBorder="1" applyAlignment="1">
      <alignment horizontal="center" vertical="center"/>
    </xf>
    <xf numFmtId="4" fontId="5" fillId="34" borderId="51" xfId="0" applyNumberFormat="1" applyFont="1" applyFill="1" applyBorder="1" applyAlignment="1">
      <alignment horizontal="right" vertical="center"/>
    </xf>
    <xf numFmtId="4" fontId="5" fillId="34" borderId="52" xfId="0" applyNumberFormat="1" applyFont="1" applyFill="1" applyBorder="1" applyAlignment="1">
      <alignment horizontal="right" vertical="center"/>
    </xf>
    <xf numFmtId="4" fontId="5" fillId="34" borderId="53" xfId="0" applyNumberFormat="1" applyFont="1" applyFill="1" applyBorder="1" applyAlignment="1">
      <alignment horizontal="center" vertical="center"/>
    </xf>
    <xf numFmtId="4" fontId="5" fillId="34" borderId="54" xfId="0" applyNumberFormat="1" applyFont="1" applyFill="1" applyBorder="1" applyAlignment="1">
      <alignment horizontal="center" vertical="center"/>
    </xf>
    <xf numFmtId="49" fontId="5" fillId="34" borderId="48" xfId="0" applyNumberFormat="1" applyFont="1" applyFill="1" applyBorder="1" applyAlignment="1">
      <alignment horizontal="right" vertical="center"/>
    </xf>
    <xf numFmtId="49" fontId="5" fillId="34" borderId="2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46" xfId="0" applyNumberFormat="1" applyFont="1" applyFill="1" applyBorder="1" applyAlignment="1">
      <alignment horizontal="center" vertical="center" wrapText="1"/>
    </xf>
    <xf numFmtId="49" fontId="5" fillId="34" borderId="47" xfId="0" applyNumberFormat="1" applyFont="1" applyFill="1" applyBorder="1" applyAlignment="1">
      <alignment horizontal="center" vertical="center" wrapText="1"/>
    </xf>
    <xf numFmtId="49" fontId="5" fillId="34" borderId="55" xfId="0" applyNumberFormat="1" applyFont="1" applyFill="1" applyBorder="1" applyAlignment="1">
      <alignment horizontal="right" vertical="center"/>
    </xf>
    <xf numFmtId="4" fontId="5" fillId="34" borderId="33" xfId="0" applyNumberFormat="1" applyFont="1" applyFill="1" applyBorder="1" applyAlignment="1">
      <alignment horizontal="right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left" vertical="top" wrapText="1"/>
    </xf>
    <xf numFmtId="0" fontId="6" fillId="33" borderId="30" xfId="0" applyNumberFormat="1" applyFont="1" applyFill="1" applyBorder="1" applyAlignment="1">
      <alignment horizontal="left" vertical="top" wrapText="1"/>
    </xf>
    <xf numFmtId="49" fontId="6" fillId="33" borderId="20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9" fontId="6" fillId="33" borderId="2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right"/>
    </xf>
    <xf numFmtId="49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3" fillId="34" borderId="20" xfId="0" applyFont="1" applyFill="1" applyBorder="1" applyAlignment="1">
      <alignment horizontal="right"/>
    </xf>
    <xf numFmtId="0" fontId="6" fillId="33" borderId="22" xfId="42" applyNumberFormat="1" applyFont="1" applyFill="1" applyBorder="1" applyAlignment="1">
      <alignment horizontal="left" vertical="center" wrapText="1"/>
    </xf>
    <xf numFmtId="0" fontId="54" fillId="33" borderId="22" xfId="0" applyNumberFormat="1" applyFont="1" applyFill="1" applyBorder="1" applyAlignment="1">
      <alignment horizontal="center" vertical="center"/>
    </xf>
    <xf numFmtId="0" fontId="54" fillId="33" borderId="22" xfId="0" applyNumberFormat="1" applyFont="1" applyFill="1" applyBorder="1" applyAlignment="1">
      <alignment horizontal="left" vertical="center" wrapText="1"/>
    </xf>
    <xf numFmtId="49" fontId="54" fillId="33" borderId="22" xfId="0" applyNumberFormat="1" applyFont="1" applyFill="1" applyBorder="1" applyAlignment="1">
      <alignment horizontal="center" vertical="center"/>
    </xf>
    <xf numFmtId="3" fontId="54" fillId="33" borderId="22" xfId="0" applyNumberFormat="1" applyFont="1" applyFill="1" applyBorder="1" applyAlignment="1">
      <alignment horizontal="center" vertical="center"/>
    </xf>
    <xf numFmtId="4" fontId="54" fillId="33" borderId="22" xfId="0" applyNumberFormat="1" applyFont="1" applyFill="1" applyBorder="1" applyAlignment="1">
      <alignment horizontal="right" vertical="center"/>
    </xf>
    <xf numFmtId="9" fontId="54" fillId="33" borderId="22" xfId="0" applyNumberFormat="1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/>
    </xf>
    <xf numFmtId="0" fontId="55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0" zoomScaleNormal="70" zoomScaleSheetLayoutView="110" zoomScalePageLayoutView="0" workbookViewId="0" topLeftCell="A1">
      <selection activeCell="A2" sqref="A2:J2"/>
    </sheetView>
  </sheetViews>
  <sheetFormatPr defaultColWidth="8.8515625" defaultRowHeight="12.75" customHeight="1"/>
  <cols>
    <col min="1" max="1" width="5.140625" style="1" customWidth="1"/>
    <col min="2" max="2" width="44.140625" style="1" customWidth="1"/>
    <col min="3" max="3" width="6.00390625" style="1" customWidth="1"/>
    <col min="4" max="4" width="7.57421875" style="1" customWidth="1"/>
    <col min="5" max="5" width="10.140625" style="1" customWidth="1"/>
    <col min="6" max="6" width="13.00390625" style="1" customWidth="1"/>
    <col min="7" max="7" width="6.140625" style="1" customWidth="1"/>
    <col min="8" max="8" width="11.8515625" style="1" customWidth="1"/>
    <col min="9" max="9" width="12.57421875" style="1" customWidth="1"/>
    <col min="10" max="10" width="19.28125" style="1" customWidth="1"/>
    <col min="11" max="11" width="8.8515625" style="1" customWidth="1"/>
    <col min="12" max="16384" width="8.8515625" style="1" customWidth="1"/>
  </cols>
  <sheetData>
    <row r="1" spans="1:10" ht="15.75" customHeight="1">
      <c r="A1" s="106" t="s">
        <v>26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1.25" customHeight="1">
      <c r="A2" s="106" t="s">
        <v>88</v>
      </c>
      <c r="B2" s="108"/>
      <c r="C2" s="107"/>
      <c r="D2" s="107"/>
      <c r="E2" s="107"/>
      <c r="F2" s="107"/>
      <c r="G2" s="107"/>
      <c r="H2" s="107"/>
      <c r="I2" s="107"/>
      <c r="J2" s="107"/>
    </row>
    <row r="3" spans="1:10" ht="30" customHeight="1">
      <c r="A3" s="31" t="s">
        <v>25</v>
      </c>
      <c r="B3" s="31" t="s">
        <v>24</v>
      </c>
      <c r="C3" s="31" t="s">
        <v>23</v>
      </c>
      <c r="D3" s="31" t="s">
        <v>22</v>
      </c>
      <c r="E3" s="31" t="s">
        <v>16</v>
      </c>
      <c r="F3" s="31" t="s">
        <v>15</v>
      </c>
      <c r="G3" s="31" t="s">
        <v>14</v>
      </c>
      <c r="H3" s="31" t="s">
        <v>13</v>
      </c>
      <c r="I3" s="31" t="s">
        <v>21</v>
      </c>
      <c r="J3" s="31" t="s">
        <v>28</v>
      </c>
    </row>
    <row r="4" spans="1:10" ht="76.5" customHeight="1">
      <c r="A4" s="32">
        <v>1</v>
      </c>
      <c r="B4" s="33" t="s">
        <v>89</v>
      </c>
      <c r="C4" s="34" t="s">
        <v>20</v>
      </c>
      <c r="D4" s="35">
        <v>310</v>
      </c>
      <c r="E4" s="36">
        <v>0</v>
      </c>
      <c r="F4" s="36">
        <f>D4*E4</f>
        <v>0</v>
      </c>
      <c r="G4" s="37">
        <v>0.08</v>
      </c>
      <c r="H4" s="36">
        <f>F4*G4</f>
        <v>0</v>
      </c>
      <c r="I4" s="36">
        <f>F4+H4</f>
        <v>0</v>
      </c>
      <c r="J4" s="38"/>
    </row>
    <row r="5" spans="1:10" ht="72" customHeight="1">
      <c r="A5" s="32">
        <v>2</v>
      </c>
      <c r="B5" s="33" t="s">
        <v>29</v>
      </c>
      <c r="C5" s="34" t="s">
        <v>20</v>
      </c>
      <c r="D5" s="35">
        <v>310</v>
      </c>
      <c r="E5" s="36">
        <v>0</v>
      </c>
      <c r="F5" s="36">
        <f>D5*E5</f>
        <v>0</v>
      </c>
      <c r="G5" s="37">
        <v>0.08</v>
      </c>
      <c r="H5" s="36">
        <f>F5*G5</f>
        <v>0</v>
      </c>
      <c r="I5" s="36">
        <f>F5+H5</f>
        <v>0</v>
      </c>
      <c r="J5" s="38"/>
    </row>
    <row r="6" spans="1:10" ht="73.5" customHeight="1" thickBot="1">
      <c r="A6" s="32">
        <v>3</v>
      </c>
      <c r="B6" s="33" t="s">
        <v>30</v>
      </c>
      <c r="C6" s="34" t="s">
        <v>20</v>
      </c>
      <c r="D6" s="35">
        <v>310</v>
      </c>
      <c r="E6" s="36">
        <v>0</v>
      </c>
      <c r="F6" s="36">
        <f>D6*E6</f>
        <v>0</v>
      </c>
      <c r="G6" s="37">
        <v>0.08</v>
      </c>
      <c r="H6" s="36">
        <f>F6*G6</f>
        <v>0</v>
      </c>
      <c r="I6" s="36">
        <f>F6+H6</f>
        <v>0</v>
      </c>
      <c r="J6" s="38"/>
    </row>
    <row r="7" spans="1:10" ht="15.75" thickBot="1">
      <c r="A7" s="39"/>
      <c r="B7" s="40"/>
      <c r="C7" s="41"/>
      <c r="D7" s="109" t="s">
        <v>0</v>
      </c>
      <c r="E7" s="110"/>
      <c r="F7" s="42">
        <f>SUM(F4:F6)</f>
        <v>0</v>
      </c>
      <c r="G7" s="43"/>
      <c r="H7" s="42">
        <f>SUM(H4:H6)</f>
        <v>0</v>
      </c>
      <c r="I7" s="42">
        <f>SUM(I4:I6)</f>
        <v>0</v>
      </c>
      <c r="J7" s="44"/>
    </row>
    <row r="8" spans="1:10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2.75" customHeight="1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2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">
      <c r="A24" s="103" t="s">
        <v>47</v>
      </c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78.75">
      <c r="A25" s="29" t="s">
        <v>19</v>
      </c>
      <c r="B25" s="29" t="s">
        <v>18</v>
      </c>
      <c r="C25" s="29" t="s">
        <v>46</v>
      </c>
      <c r="D25" s="16" t="s">
        <v>45</v>
      </c>
      <c r="E25" s="30" t="s">
        <v>16</v>
      </c>
      <c r="F25" s="30" t="s">
        <v>15</v>
      </c>
      <c r="G25" s="29" t="s">
        <v>14</v>
      </c>
      <c r="H25" s="30" t="s">
        <v>13</v>
      </c>
      <c r="I25" s="30" t="s">
        <v>12</v>
      </c>
      <c r="J25" s="30" t="s">
        <v>11</v>
      </c>
    </row>
    <row r="26" spans="1:10" ht="15">
      <c r="A26" s="29" t="s">
        <v>1</v>
      </c>
      <c r="B26" s="29" t="s">
        <v>10</v>
      </c>
      <c r="C26" s="29" t="s">
        <v>9</v>
      </c>
      <c r="D26" s="29" t="s">
        <v>8</v>
      </c>
      <c r="E26" s="29" t="s">
        <v>7</v>
      </c>
      <c r="F26" s="29" t="s">
        <v>6</v>
      </c>
      <c r="G26" s="29" t="s">
        <v>5</v>
      </c>
      <c r="H26" s="29" t="s">
        <v>4</v>
      </c>
      <c r="I26" s="29" t="s">
        <v>3</v>
      </c>
      <c r="J26" s="29" t="s">
        <v>2</v>
      </c>
    </row>
    <row r="27" spans="1:10" ht="145.5" customHeight="1">
      <c r="A27" s="46" t="s">
        <v>1</v>
      </c>
      <c r="B27" s="17" t="s">
        <v>31</v>
      </c>
      <c r="C27" s="18" t="s">
        <v>20</v>
      </c>
      <c r="D27" s="19">
        <v>312</v>
      </c>
      <c r="E27" s="20">
        <v>0</v>
      </c>
      <c r="F27" s="21">
        <f>D27*E27</f>
        <v>0</v>
      </c>
      <c r="G27" s="22">
        <v>0.08</v>
      </c>
      <c r="H27" s="23">
        <f>F27*G27</f>
        <v>0</v>
      </c>
      <c r="I27" s="23">
        <f aca="true" t="shared" si="0" ref="I27:I32">F27+H27</f>
        <v>0</v>
      </c>
      <c r="J27" s="46"/>
    </row>
    <row r="28" spans="1:10" ht="99" customHeight="1">
      <c r="A28" s="47" t="s">
        <v>10</v>
      </c>
      <c r="B28" s="24" t="s">
        <v>32</v>
      </c>
      <c r="C28" s="25" t="s">
        <v>20</v>
      </c>
      <c r="D28" s="26">
        <v>312</v>
      </c>
      <c r="E28" s="21">
        <v>0</v>
      </c>
      <c r="F28" s="21">
        <f>D28*E28</f>
        <v>0</v>
      </c>
      <c r="G28" s="22">
        <v>0.08</v>
      </c>
      <c r="H28" s="23">
        <f>F28*G28</f>
        <v>0</v>
      </c>
      <c r="I28" s="23">
        <f t="shared" si="0"/>
        <v>0</v>
      </c>
      <c r="J28" s="47"/>
    </row>
    <row r="29" spans="1:10" ht="87.75" customHeight="1">
      <c r="A29" s="46" t="s">
        <v>9</v>
      </c>
      <c r="B29" s="24" t="s">
        <v>90</v>
      </c>
      <c r="C29" s="18" t="s">
        <v>20</v>
      </c>
      <c r="D29" s="26">
        <v>312</v>
      </c>
      <c r="E29" s="21">
        <v>0</v>
      </c>
      <c r="F29" s="21">
        <f>D29*E29</f>
        <v>0</v>
      </c>
      <c r="G29" s="22">
        <v>0.08</v>
      </c>
      <c r="H29" s="23">
        <f>F29*G29</f>
        <v>0</v>
      </c>
      <c r="I29" s="23">
        <f t="shared" si="0"/>
        <v>0</v>
      </c>
      <c r="J29" s="47"/>
    </row>
    <row r="30" spans="1:10" ht="194.25" customHeight="1">
      <c r="A30" s="47" t="s">
        <v>8</v>
      </c>
      <c r="B30" s="24" t="s">
        <v>34</v>
      </c>
      <c r="C30" s="25" t="s">
        <v>20</v>
      </c>
      <c r="D30" s="26">
        <v>312</v>
      </c>
      <c r="E30" s="21">
        <v>0</v>
      </c>
      <c r="F30" s="21">
        <f>D30*E30</f>
        <v>0</v>
      </c>
      <c r="G30" s="22">
        <v>0.08</v>
      </c>
      <c r="H30" s="23">
        <f>F30*G30</f>
        <v>0</v>
      </c>
      <c r="I30" s="23">
        <f t="shared" si="0"/>
        <v>0</v>
      </c>
      <c r="J30" s="47"/>
    </row>
    <row r="31" spans="1:10" ht="200.25" customHeight="1" thickBot="1">
      <c r="A31" s="47" t="s">
        <v>7</v>
      </c>
      <c r="B31" s="24" t="s">
        <v>33</v>
      </c>
      <c r="C31" s="25" t="s">
        <v>20</v>
      </c>
      <c r="D31" s="27">
        <v>312</v>
      </c>
      <c r="E31" s="28">
        <v>0</v>
      </c>
      <c r="F31" s="21">
        <f>D31*E31</f>
        <v>0</v>
      </c>
      <c r="G31" s="22">
        <v>0.08</v>
      </c>
      <c r="H31" s="23">
        <f>F31*G31</f>
        <v>0</v>
      </c>
      <c r="I31" s="23">
        <f t="shared" si="0"/>
        <v>0</v>
      </c>
      <c r="J31" s="47"/>
    </row>
    <row r="32" spans="1:10" ht="27" customHeight="1" thickBot="1">
      <c r="A32" s="45"/>
      <c r="B32" s="45"/>
      <c r="C32" s="45"/>
      <c r="D32" s="101" t="s">
        <v>0</v>
      </c>
      <c r="E32" s="102"/>
      <c r="F32" s="48">
        <f>SUM(F27:F31)</f>
        <v>0</v>
      </c>
      <c r="G32" s="49"/>
      <c r="H32" s="50">
        <f>SUM(H27:H31)</f>
        <v>0</v>
      </c>
      <c r="I32" s="50">
        <f t="shared" si="0"/>
        <v>0</v>
      </c>
      <c r="J32" s="45"/>
    </row>
  </sheetData>
  <sheetProtection/>
  <mergeCells count="5">
    <mergeCell ref="D32:E32"/>
    <mergeCell ref="A24:J24"/>
    <mergeCell ref="A1:J1"/>
    <mergeCell ref="A2:J2"/>
    <mergeCell ref="D7:E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D6" sqref="D6:E6"/>
    </sheetView>
  </sheetViews>
  <sheetFormatPr defaultColWidth="8.8515625" defaultRowHeight="12.75" customHeight="1"/>
  <cols>
    <col min="1" max="1" width="3.57421875" style="9" customWidth="1"/>
    <col min="2" max="2" width="58.7109375" style="9" customWidth="1"/>
    <col min="3" max="3" width="5.140625" style="9" customWidth="1"/>
    <col min="4" max="4" width="6.8515625" style="9" customWidth="1"/>
    <col min="5" max="5" width="9.28125" style="9" customWidth="1"/>
    <col min="6" max="6" width="11.00390625" style="9" customWidth="1"/>
    <col min="7" max="7" width="6.140625" style="9" customWidth="1"/>
    <col min="8" max="8" width="11.421875" style="9" customWidth="1"/>
    <col min="9" max="9" width="11.2812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ht="1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1" t="s">
        <v>43</v>
      </c>
      <c r="B2" s="113"/>
      <c r="C2" s="112"/>
      <c r="D2" s="112"/>
      <c r="E2" s="112"/>
      <c r="F2" s="112"/>
      <c r="G2" s="112"/>
      <c r="H2" s="112"/>
      <c r="I2" s="112"/>
      <c r="J2" s="112"/>
    </row>
    <row r="3" spans="1:10" ht="22.5">
      <c r="A3" s="31" t="s">
        <v>25</v>
      </c>
      <c r="B3" s="31" t="s">
        <v>24</v>
      </c>
      <c r="C3" s="31" t="s">
        <v>23</v>
      </c>
      <c r="D3" s="31" t="s">
        <v>22</v>
      </c>
      <c r="E3" s="31" t="s">
        <v>16</v>
      </c>
      <c r="F3" s="31" t="s">
        <v>15</v>
      </c>
      <c r="G3" s="31" t="s">
        <v>14</v>
      </c>
      <c r="H3" s="31" t="s">
        <v>13</v>
      </c>
      <c r="I3" s="31" t="s">
        <v>21</v>
      </c>
      <c r="J3" s="31" t="s">
        <v>28</v>
      </c>
    </row>
    <row r="4" spans="1:10" ht="409.5" customHeight="1">
      <c r="A4" s="130">
        <v>1</v>
      </c>
      <c r="B4" s="131" t="s">
        <v>57</v>
      </c>
      <c r="C4" s="133" t="s">
        <v>17</v>
      </c>
      <c r="D4" s="134">
        <v>400</v>
      </c>
      <c r="E4" s="135">
        <v>0</v>
      </c>
      <c r="F4" s="135">
        <f>D4*E4</f>
        <v>0</v>
      </c>
      <c r="G4" s="136">
        <v>0.08</v>
      </c>
      <c r="H4" s="135">
        <f>F4*G4</f>
        <v>0</v>
      </c>
      <c r="I4" s="135">
        <f>F4+H4</f>
        <v>0</v>
      </c>
      <c r="J4" s="137"/>
    </row>
    <row r="5" spans="1:10" ht="123.75" customHeight="1">
      <c r="A5" s="130"/>
      <c r="B5" s="132"/>
      <c r="C5" s="133"/>
      <c r="D5" s="134"/>
      <c r="E5" s="135"/>
      <c r="F5" s="135"/>
      <c r="G5" s="136"/>
      <c r="H5" s="135"/>
      <c r="I5" s="135"/>
      <c r="J5" s="137"/>
    </row>
    <row r="6" spans="1:10" ht="22.5" customHeight="1" thickBot="1">
      <c r="A6" s="49"/>
      <c r="B6" s="49"/>
      <c r="C6" s="49"/>
      <c r="D6" s="128" t="s">
        <v>0</v>
      </c>
      <c r="E6" s="129"/>
      <c r="F6" s="69">
        <f>SUM(F4:F4)</f>
        <v>0</v>
      </c>
      <c r="G6" s="91"/>
      <c r="H6" s="69">
        <f>SUM(H4:H4)</f>
        <v>0</v>
      </c>
      <c r="I6" s="69">
        <f>SUM(I4:I4)</f>
        <v>0</v>
      </c>
      <c r="J6" s="49"/>
    </row>
  </sheetData>
  <sheetProtection/>
  <mergeCells count="13">
    <mergeCell ref="H4:H5"/>
    <mergeCell ref="I4:I5"/>
    <mergeCell ref="J4:J5"/>
    <mergeCell ref="A1:J1"/>
    <mergeCell ref="A2:J2"/>
    <mergeCell ref="D6:E6"/>
    <mergeCell ref="A4:A5"/>
    <mergeCell ref="B4:B5"/>
    <mergeCell ref="C4:C5"/>
    <mergeCell ref="D4:D5"/>
    <mergeCell ref="E4:E5"/>
    <mergeCell ref="F4:F5"/>
    <mergeCell ref="G4:G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="98" zoomScaleSheetLayoutView="98" zoomScalePageLayoutView="0" workbookViewId="0" topLeftCell="A2">
      <selection activeCell="H6" sqref="H6"/>
    </sheetView>
  </sheetViews>
  <sheetFormatPr defaultColWidth="8.8515625" defaultRowHeight="12.75" customHeight="1"/>
  <cols>
    <col min="1" max="1" width="5.140625" style="9" customWidth="1"/>
    <col min="2" max="2" width="45.8515625" style="9" customWidth="1"/>
    <col min="3" max="3" width="6.00390625" style="9" customWidth="1"/>
    <col min="4" max="4" width="9.421875" style="9" customWidth="1"/>
    <col min="5" max="5" width="10.140625" style="9" customWidth="1"/>
    <col min="6" max="6" width="13.140625" style="9" customWidth="1"/>
    <col min="7" max="7" width="6.140625" style="9" customWidth="1"/>
    <col min="8" max="8" width="12.57421875" style="9" customWidth="1"/>
    <col min="9" max="9" width="12.851562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ht="15">
      <c r="A1" s="8"/>
      <c r="B1" s="11"/>
      <c r="C1" s="8"/>
      <c r="D1" s="8"/>
      <c r="E1" s="8"/>
      <c r="F1" s="8"/>
      <c r="G1" s="8"/>
      <c r="H1" s="8"/>
      <c r="I1" s="124"/>
      <c r="J1" s="124"/>
    </row>
    <row r="2" spans="1:10" s="66" customFormat="1" ht="12.75">
      <c r="A2" s="111" t="s">
        <v>118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6" customFormat="1" ht="12.75">
      <c r="A3" s="111" t="s">
        <v>49</v>
      </c>
      <c r="B3" s="113"/>
      <c r="C3" s="112"/>
      <c r="D3" s="112"/>
      <c r="E3" s="112"/>
      <c r="F3" s="112"/>
      <c r="G3" s="112"/>
      <c r="H3" s="112"/>
      <c r="I3" s="112"/>
      <c r="J3" s="112"/>
    </row>
    <row r="4" spans="1:10" ht="15.75">
      <c r="A4" s="7"/>
      <c r="B4" s="10"/>
      <c r="C4" s="6"/>
      <c r="D4" s="2"/>
      <c r="E4" s="5"/>
      <c r="F4" s="4"/>
      <c r="G4" s="4"/>
      <c r="H4" s="2"/>
      <c r="I4" s="3"/>
      <c r="J4" s="2"/>
    </row>
    <row r="5" spans="1:10" s="49" customFormat="1" ht="22.5">
      <c r="A5" s="31" t="s">
        <v>25</v>
      </c>
      <c r="B5" s="31" t="s">
        <v>24</v>
      </c>
      <c r="C5" s="31" t="s">
        <v>23</v>
      </c>
      <c r="D5" s="31" t="s">
        <v>22</v>
      </c>
      <c r="E5" s="31" t="s">
        <v>16</v>
      </c>
      <c r="F5" s="31" t="s">
        <v>15</v>
      </c>
      <c r="G5" s="31" t="s">
        <v>14</v>
      </c>
      <c r="H5" s="31" t="s">
        <v>13</v>
      </c>
      <c r="I5" s="31" t="s">
        <v>21</v>
      </c>
      <c r="J5" s="31" t="s">
        <v>28</v>
      </c>
    </row>
    <row r="6" spans="1:10" s="151" customFormat="1" ht="156.75" customHeight="1" thickBot="1">
      <c r="A6" s="144">
        <v>1</v>
      </c>
      <c r="B6" s="145" t="s">
        <v>120</v>
      </c>
      <c r="C6" s="146" t="s">
        <v>17</v>
      </c>
      <c r="D6" s="147">
        <v>10</v>
      </c>
      <c r="E6" s="148">
        <v>0</v>
      </c>
      <c r="F6" s="148">
        <f>D6*E6</f>
        <v>0</v>
      </c>
      <c r="G6" s="149">
        <v>0.08</v>
      </c>
      <c r="H6" s="148">
        <f>F6*G6</f>
        <v>0</v>
      </c>
      <c r="I6" s="148">
        <f>F6+H6</f>
        <v>0</v>
      </c>
      <c r="J6" s="150"/>
    </row>
    <row r="7" spans="1:10" s="49" customFormat="1" ht="26.25" customHeight="1" thickBot="1">
      <c r="A7" s="39"/>
      <c r="B7" s="40"/>
      <c r="C7" s="41"/>
      <c r="D7" s="109" t="s">
        <v>0</v>
      </c>
      <c r="E7" s="110"/>
      <c r="F7" s="42">
        <f>SUM(F6:F6)</f>
        <v>0</v>
      </c>
      <c r="G7" s="43"/>
      <c r="H7" s="42">
        <f>SUM(H6:H6)</f>
        <v>0</v>
      </c>
      <c r="I7" s="42">
        <f>SUM(I6:I6)</f>
        <v>0</v>
      </c>
      <c r="J7" s="44"/>
    </row>
  </sheetData>
  <sheetProtection/>
  <mergeCells count="4">
    <mergeCell ref="I1:J1"/>
    <mergeCell ref="A2:J2"/>
    <mergeCell ref="A3:J3"/>
    <mergeCell ref="D7:E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6">
      <selection activeCell="A2" sqref="A2:J2"/>
    </sheetView>
  </sheetViews>
  <sheetFormatPr defaultColWidth="9.140625" defaultRowHeight="15"/>
  <cols>
    <col min="1" max="1" width="4.421875" style="0" customWidth="1"/>
    <col min="2" max="2" width="52.8515625" style="0" customWidth="1"/>
    <col min="3" max="3" width="6.00390625" style="0" customWidth="1"/>
    <col min="4" max="4" width="9.421875" style="0" customWidth="1"/>
    <col min="5" max="5" width="8.28125" style="0" customWidth="1"/>
    <col min="6" max="6" width="12.00390625" style="0" customWidth="1"/>
    <col min="7" max="7" width="6.140625" style="0" customWidth="1"/>
    <col min="8" max="8" width="10.28125" style="0" customWidth="1"/>
    <col min="9" max="9" width="12.00390625" style="0" customWidth="1"/>
    <col min="10" max="10" width="21.00390625" style="0" customWidth="1"/>
  </cols>
  <sheetData>
    <row r="1" spans="1:10" s="92" customFormat="1" ht="12.7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92" customFormat="1" ht="12.75">
      <c r="A2" s="139" t="s">
        <v>117</v>
      </c>
      <c r="B2" s="140"/>
      <c r="C2" s="141"/>
      <c r="D2" s="141"/>
      <c r="E2" s="141"/>
      <c r="F2" s="141"/>
      <c r="G2" s="141"/>
      <c r="H2" s="141"/>
      <c r="I2" s="141"/>
      <c r="J2" s="141"/>
    </row>
    <row r="3" spans="1:10" ht="15.75" customHeight="1">
      <c r="A3" s="125" t="s">
        <v>47</v>
      </c>
      <c r="B3" s="126"/>
      <c r="C3" s="126"/>
      <c r="D3" s="126"/>
      <c r="E3" s="126"/>
      <c r="F3" s="126"/>
      <c r="G3" s="126"/>
      <c r="H3" s="126"/>
      <c r="I3" s="126"/>
      <c r="J3" s="127"/>
    </row>
    <row r="4" spans="1:10" ht="22.5">
      <c r="A4" s="65" t="s">
        <v>25</v>
      </c>
      <c r="B4" s="65" t="s">
        <v>24</v>
      </c>
      <c r="C4" s="65" t="s">
        <v>23</v>
      </c>
      <c r="D4" s="65" t="s">
        <v>22</v>
      </c>
      <c r="E4" s="65" t="s">
        <v>16</v>
      </c>
      <c r="F4" s="65" t="s">
        <v>15</v>
      </c>
      <c r="G4" s="65" t="s">
        <v>14</v>
      </c>
      <c r="H4" s="65" t="s">
        <v>13</v>
      </c>
      <c r="I4" s="65" t="s">
        <v>21</v>
      </c>
      <c r="J4" s="65" t="s">
        <v>28</v>
      </c>
    </row>
    <row r="5" spans="1:10" ht="67.5">
      <c r="A5" s="32">
        <v>1</v>
      </c>
      <c r="B5" s="33" t="s">
        <v>64</v>
      </c>
      <c r="C5" s="34" t="s">
        <v>20</v>
      </c>
      <c r="D5" s="35">
        <v>250</v>
      </c>
      <c r="E5" s="36">
        <v>0</v>
      </c>
      <c r="F5" s="36">
        <f aca="true" t="shared" si="0" ref="F5:F16">D5*E5</f>
        <v>0</v>
      </c>
      <c r="G5" s="37">
        <v>0.08</v>
      </c>
      <c r="H5" s="36">
        <f aca="true" t="shared" si="1" ref="H5:H16">F5*G5</f>
        <v>0</v>
      </c>
      <c r="I5" s="36">
        <f aca="true" t="shared" si="2" ref="I5:I16">F5+H5</f>
        <v>0</v>
      </c>
      <c r="J5" s="38"/>
    </row>
    <row r="6" spans="1:10" ht="33.75">
      <c r="A6" s="32">
        <v>2</v>
      </c>
      <c r="B6" s="33" t="s">
        <v>65</v>
      </c>
      <c r="C6" s="34" t="s">
        <v>20</v>
      </c>
      <c r="D6" s="35">
        <v>300</v>
      </c>
      <c r="E6" s="36">
        <v>0</v>
      </c>
      <c r="F6" s="36">
        <f t="shared" si="0"/>
        <v>0</v>
      </c>
      <c r="G6" s="37">
        <v>0.08</v>
      </c>
      <c r="H6" s="36">
        <f t="shared" si="1"/>
        <v>0</v>
      </c>
      <c r="I6" s="36">
        <f t="shared" si="2"/>
        <v>0</v>
      </c>
      <c r="J6" s="38"/>
    </row>
    <row r="7" spans="1:10" ht="138.75" customHeight="1">
      <c r="A7" s="32">
        <v>3</v>
      </c>
      <c r="B7" s="33" t="s">
        <v>66</v>
      </c>
      <c r="C7" s="34" t="s">
        <v>20</v>
      </c>
      <c r="D7" s="35">
        <v>30</v>
      </c>
      <c r="E7" s="36">
        <v>0</v>
      </c>
      <c r="F7" s="36">
        <f t="shared" si="0"/>
        <v>0</v>
      </c>
      <c r="G7" s="37">
        <v>0.08</v>
      </c>
      <c r="H7" s="36">
        <f t="shared" si="1"/>
        <v>0</v>
      </c>
      <c r="I7" s="36">
        <f t="shared" si="2"/>
        <v>0</v>
      </c>
      <c r="J7" s="38"/>
    </row>
    <row r="8" spans="1:10" ht="29.25" customHeight="1">
      <c r="A8" s="32">
        <v>4</v>
      </c>
      <c r="B8" s="51" t="s">
        <v>67</v>
      </c>
      <c r="C8" s="52" t="s">
        <v>20</v>
      </c>
      <c r="D8" s="35">
        <v>20</v>
      </c>
      <c r="E8" s="36">
        <v>0</v>
      </c>
      <c r="F8" s="36">
        <f t="shared" si="0"/>
        <v>0</v>
      </c>
      <c r="G8" s="37">
        <v>0.08</v>
      </c>
      <c r="H8" s="36">
        <f t="shared" si="1"/>
        <v>0</v>
      </c>
      <c r="I8" s="36">
        <f t="shared" si="2"/>
        <v>0</v>
      </c>
      <c r="J8" s="53"/>
    </row>
    <row r="9" spans="1:10" ht="60" customHeight="1">
      <c r="A9" s="32">
        <v>5</v>
      </c>
      <c r="B9" s="54" t="s">
        <v>68</v>
      </c>
      <c r="C9" s="34" t="s">
        <v>20</v>
      </c>
      <c r="D9" s="35">
        <v>15</v>
      </c>
      <c r="E9" s="36">
        <v>0</v>
      </c>
      <c r="F9" s="36">
        <f t="shared" si="0"/>
        <v>0</v>
      </c>
      <c r="G9" s="37">
        <v>0.08</v>
      </c>
      <c r="H9" s="36">
        <f t="shared" si="1"/>
        <v>0</v>
      </c>
      <c r="I9" s="36">
        <f t="shared" si="2"/>
        <v>0</v>
      </c>
      <c r="J9" s="53"/>
    </row>
    <row r="10" spans="1:10" ht="30.75" customHeight="1">
      <c r="A10" s="32">
        <v>6</v>
      </c>
      <c r="B10" s="33" t="s">
        <v>69</v>
      </c>
      <c r="C10" s="52" t="s">
        <v>20</v>
      </c>
      <c r="D10" s="35">
        <v>30</v>
      </c>
      <c r="E10" s="36">
        <v>0</v>
      </c>
      <c r="F10" s="36">
        <f t="shared" si="0"/>
        <v>0</v>
      </c>
      <c r="G10" s="37">
        <v>0.08</v>
      </c>
      <c r="H10" s="36">
        <f t="shared" si="1"/>
        <v>0</v>
      </c>
      <c r="I10" s="36">
        <f t="shared" si="2"/>
        <v>0</v>
      </c>
      <c r="J10" s="53"/>
    </row>
    <row r="11" spans="1:10" ht="146.25">
      <c r="A11" s="32">
        <v>7</v>
      </c>
      <c r="B11" s="33" t="s">
        <v>111</v>
      </c>
      <c r="C11" s="34" t="s">
        <v>20</v>
      </c>
      <c r="D11" s="35">
        <v>300</v>
      </c>
      <c r="E11" s="36">
        <v>0</v>
      </c>
      <c r="F11" s="36">
        <f t="shared" si="0"/>
        <v>0</v>
      </c>
      <c r="G11" s="37">
        <v>0.08</v>
      </c>
      <c r="H11" s="36">
        <f t="shared" si="1"/>
        <v>0</v>
      </c>
      <c r="I11" s="36">
        <f t="shared" si="2"/>
        <v>0</v>
      </c>
      <c r="J11" s="53"/>
    </row>
    <row r="12" spans="1:10" ht="84.75" customHeight="1">
      <c r="A12" s="32">
        <v>8</v>
      </c>
      <c r="B12" s="33" t="s">
        <v>112</v>
      </c>
      <c r="C12" s="52" t="s">
        <v>20</v>
      </c>
      <c r="D12" s="35">
        <v>20</v>
      </c>
      <c r="E12" s="36">
        <v>0</v>
      </c>
      <c r="F12" s="36">
        <f t="shared" si="0"/>
        <v>0</v>
      </c>
      <c r="G12" s="37">
        <v>0.08</v>
      </c>
      <c r="H12" s="36">
        <f t="shared" si="1"/>
        <v>0</v>
      </c>
      <c r="I12" s="36">
        <f t="shared" si="2"/>
        <v>0</v>
      </c>
      <c r="J12" s="53"/>
    </row>
    <row r="13" spans="1:10" ht="60.75" customHeight="1">
      <c r="A13" s="32">
        <v>9</v>
      </c>
      <c r="B13" s="33" t="s">
        <v>113</v>
      </c>
      <c r="C13" s="34" t="s">
        <v>20</v>
      </c>
      <c r="D13" s="35">
        <v>50</v>
      </c>
      <c r="E13" s="36">
        <v>0</v>
      </c>
      <c r="F13" s="36">
        <f t="shared" si="0"/>
        <v>0</v>
      </c>
      <c r="G13" s="37">
        <v>0.08</v>
      </c>
      <c r="H13" s="36">
        <f t="shared" si="1"/>
        <v>0</v>
      </c>
      <c r="I13" s="36">
        <f t="shared" si="2"/>
        <v>0</v>
      </c>
      <c r="J13" s="53"/>
    </row>
    <row r="14" spans="1:10" ht="29.25" customHeight="1">
      <c r="A14" s="32">
        <v>10</v>
      </c>
      <c r="B14" s="33" t="s">
        <v>70</v>
      </c>
      <c r="C14" s="52" t="s">
        <v>20</v>
      </c>
      <c r="D14" s="35">
        <v>60</v>
      </c>
      <c r="E14" s="36">
        <v>0</v>
      </c>
      <c r="F14" s="36">
        <f t="shared" si="0"/>
        <v>0</v>
      </c>
      <c r="G14" s="37">
        <v>0.08</v>
      </c>
      <c r="H14" s="36">
        <f t="shared" si="1"/>
        <v>0</v>
      </c>
      <c r="I14" s="36">
        <f t="shared" si="2"/>
        <v>0</v>
      </c>
      <c r="J14" s="53"/>
    </row>
    <row r="15" spans="1:10" ht="45">
      <c r="A15" s="32">
        <v>11</v>
      </c>
      <c r="B15" s="33" t="s">
        <v>71</v>
      </c>
      <c r="C15" s="34" t="s">
        <v>20</v>
      </c>
      <c r="D15" s="35">
        <v>30</v>
      </c>
      <c r="E15" s="36">
        <v>0</v>
      </c>
      <c r="F15" s="36">
        <f t="shared" si="0"/>
        <v>0</v>
      </c>
      <c r="G15" s="37">
        <v>0.08</v>
      </c>
      <c r="H15" s="36">
        <f t="shared" si="1"/>
        <v>0</v>
      </c>
      <c r="I15" s="36">
        <f t="shared" si="2"/>
        <v>0</v>
      </c>
      <c r="J15" s="53"/>
    </row>
    <row r="16" spans="1:10" ht="57" thickBot="1">
      <c r="A16" s="32">
        <v>12</v>
      </c>
      <c r="B16" s="33" t="s">
        <v>114</v>
      </c>
      <c r="C16" s="52" t="s">
        <v>20</v>
      </c>
      <c r="D16" s="35">
        <v>20</v>
      </c>
      <c r="E16" s="36">
        <v>0</v>
      </c>
      <c r="F16" s="36">
        <f t="shared" si="0"/>
        <v>0</v>
      </c>
      <c r="G16" s="37">
        <v>0.08</v>
      </c>
      <c r="H16" s="36">
        <f t="shared" si="1"/>
        <v>0</v>
      </c>
      <c r="I16" s="36">
        <f t="shared" si="2"/>
        <v>0</v>
      </c>
      <c r="J16" s="53"/>
    </row>
    <row r="17" spans="1:10" ht="24" customHeight="1" thickBot="1">
      <c r="A17" s="39"/>
      <c r="B17" s="40"/>
      <c r="C17" s="41"/>
      <c r="D17" s="109" t="s">
        <v>0</v>
      </c>
      <c r="E17" s="110"/>
      <c r="F17" s="42">
        <f>SUM(F5:F16)</f>
        <v>0</v>
      </c>
      <c r="G17" s="43"/>
      <c r="H17" s="42">
        <f>SUM(H5:H16)</f>
        <v>0</v>
      </c>
      <c r="I17" s="42">
        <f>SUM(I5:I16)</f>
        <v>0</v>
      </c>
      <c r="J17" s="44"/>
    </row>
    <row r="18" spans="1:10" ht="15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5">
      <c r="A21" s="116" t="s">
        <v>72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63" customHeight="1">
      <c r="A22" s="55" t="s">
        <v>27</v>
      </c>
      <c r="B22" s="55" t="s">
        <v>18</v>
      </c>
      <c r="C22" s="55" t="s">
        <v>17</v>
      </c>
      <c r="D22" s="56" t="s">
        <v>73</v>
      </c>
      <c r="E22" s="56" t="s">
        <v>16</v>
      </c>
      <c r="F22" s="56" t="s">
        <v>15</v>
      </c>
      <c r="G22" s="56" t="s">
        <v>14</v>
      </c>
      <c r="H22" s="56" t="s">
        <v>13</v>
      </c>
      <c r="I22" s="56" t="s">
        <v>21</v>
      </c>
      <c r="J22" s="56" t="s">
        <v>11</v>
      </c>
    </row>
    <row r="23" spans="1:10" ht="69" thickBot="1">
      <c r="A23" s="57" t="s">
        <v>1</v>
      </c>
      <c r="B23" s="58" t="s">
        <v>74</v>
      </c>
      <c r="C23" s="59">
        <v>1</v>
      </c>
      <c r="D23" s="18">
        <v>12</v>
      </c>
      <c r="E23" s="18">
        <v>0</v>
      </c>
      <c r="F23" s="63">
        <f>D23*E23</f>
        <v>0</v>
      </c>
      <c r="G23" s="62">
        <v>0.23</v>
      </c>
      <c r="H23" s="63">
        <f>F23*G23</f>
        <v>0</v>
      </c>
      <c r="I23" s="63">
        <f>F23+H23</f>
        <v>0</v>
      </c>
      <c r="J23" s="57"/>
    </row>
    <row r="24" spans="1:10" ht="15.75" thickBot="1">
      <c r="A24" s="49"/>
      <c r="B24" s="49"/>
      <c r="C24" s="49"/>
      <c r="D24" s="114" t="s">
        <v>0</v>
      </c>
      <c r="E24" s="115"/>
      <c r="F24" s="64">
        <f>SUM(F23)</f>
        <v>0</v>
      </c>
      <c r="G24" s="49"/>
      <c r="H24" s="42">
        <f>SUM(H23)</f>
        <v>0</v>
      </c>
      <c r="I24" s="42">
        <f>SUM(I23)</f>
        <v>0</v>
      </c>
      <c r="J24" s="49"/>
    </row>
    <row r="25" spans="1:10" ht="1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138" t="s">
        <v>110</v>
      </c>
      <c r="E26" s="138"/>
      <c r="F26" s="94">
        <f>SUM(F17,F24)</f>
        <v>0</v>
      </c>
      <c r="G26" s="93"/>
      <c r="H26" s="95"/>
      <c r="I26" s="94">
        <f>SUM(I17,I24)</f>
        <v>0</v>
      </c>
      <c r="J26" s="93"/>
    </row>
  </sheetData>
  <sheetProtection/>
  <mergeCells count="7">
    <mergeCell ref="D26:E26"/>
    <mergeCell ref="A1:J1"/>
    <mergeCell ref="A2:J2"/>
    <mergeCell ref="D17:E17"/>
    <mergeCell ref="A21:J21"/>
    <mergeCell ref="D24:E24"/>
    <mergeCell ref="A3:J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96" zoomScaleSheetLayoutView="96" zoomScalePageLayoutView="0" workbookViewId="0" topLeftCell="A1">
      <selection activeCell="A2" sqref="A2:J2"/>
    </sheetView>
  </sheetViews>
  <sheetFormatPr defaultColWidth="9.140625" defaultRowHeight="15"/>
  <cols>
    <col min="1" max="1" width="5.140625" style="0" customWidth="1"/>
    <col min="2" max="2" width="53.140625" style="0" customWidth="1"/>
    <col min="3" max="3" width="6.00390625" style="0" customWidth="1"/>
    <col min="4" max="4" width="9.421875" style="0" customWidth="1"/>
    <col min="5" max="5" width="8.8515625" style="0" customWidth="1"/>
    <col min="6" max="6" width="11.57421875" style="0" customWidth="1"/>
    <col min="7" max="7" width="6.140625" style="0" customWidth="1"/>
    <col min="8" max="8" width="10.7109375" style="0" customWidth="1"/>
    <col min="9" max="9" width="12.00390625" style="0" customWidth="1"/>
    <col min="10" max="10" width="21.00390625" style="0" customWidth="1"/>
  </cols>
  <sheetData>
    <row r="1" spans="1:10" s="92" customFormat="1" ht="12.7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92" customFormat="1" ht="12.75">
      <c r="A2" s="139" t="s">
        <v>116</v>
      </c>
      <c r="B2" s="140"/>
      <c r="C2" s="141"/>
      <c r="D2" s="141"/>
      <c r="E2" s="141"/>
      <c r="F2" s="141"/>
      <c r="G2" s="141"/>
      <c r="H2" s="141"/>
      <c r="I2" s="141"/>
      <c r="J2" s="141"/>
    </row>
    <row r="3" spans="1:10" ht="15.75" customHeight="1">
      <c r="A3" s="123" t="s">
        <v>47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2.5">
      <c r="A4" s="65" t="s">
        <v>25</v>
      </c>
      <c r="B4" s="65" t="s">
        <v>24</v>
      </c>
      <c r="C4" s="65" t="s">
        <v>23</v>
      </c>
      <c r="D4" s="65" t="s">
        <v>22</v>
      </c>
      <c r="E4" s="65" t="s">
        <v>16</v>
      </c>
      <c r="F4" s="65" t="s">
        <v>15</v>
      </c>
      <c r="G4" s="65" t="s">
        <v>14</v>
      </c>
      <c r="H4" s="65" t="s">
        <v>13</v>
      </c>
      <c r="I4" s="65" t="s">
        <v>21</v>
      </c>
      <c r="J4" s="65" t="s">
        <v>28</v>
      </c>
    </row>
    <row r="5" spans="1:10" ht="84" customHeight="1">
      <c r="A5" s="32">
        <v>1</v>
      </c>
      <c r="B5" s="33" t="s">
        <v>115</v>
      </c>
      <c r="C5" s="34" t="s">
        <v>20</v>
      </c>
      <c r="D5" s="35">
        <v>60</v>
      </c>
      <c r="E5" s="36">
        <v>0</v>
      </c>
      <c r="F5" s="36">
        <f aca="true" t="shared" si="0" ref="F5:F16">D5*E5</f>
        <v>0</v>
      </c>
      <c r="G5" s="37">
        <v>0.08</v>
      </c>
      <c r="H5" s="36">
        <f aca="true" t="shared" si="1" ref="H5:H16">F5*G5</f>
        <v>0</v>
      </c>
      <c r="I5" s="36">
        <f aca="true" t="shared" si="2" ref="I5:I16">F5+H5</f>
        <v>0</v>
      </c>
      <c r="J5" s="38"/>
    </row>
    <row r="6" spans="1:10" ht="78.75">
      <c r="A6" s="32">
        <v>2</v>
      </c>
      <c r="B6" s="33" t="s">
        <v>75</v>
      </c>
      <c r="C6" s="34" t="s">
        <v>20</v>
      </c>
      <c r="D6" s="35">
        <v>20</v>
      </c>
      <c r="E6" s="36">
        <v>0</v>
      </c>
      <c r="F6" s="36">
        <f t="shared" si="0"/>
        <v>0</v>
      </c>
      <c r="G6" s="37">
        <v>0.08</v>
      </c>
      <c r="H6" s="36">
        <f t="shared" si="1"/>
        <v>0</v>
      </c>
      <c r="I6" s="36">
        <f t="shared" si="2"/>
        <v>0</v>
      </c>
      <c r="J6" s="38"/>
    </row>
    <row r="7" spans="1:10" ht="45">
      <c r="A7" s="32">
        <v>3</v>
      </c>
      <c r="B7" s="33" t="s">
        <v>76</v>
      </c>
      <c r="C7" s="34" t="s">
        <v>20</v>
      </c>
      <c r="D7" s="35">
        <v>15</v>
      </c>
      <c r="E7" s="36">
        <v>0</v>
      </c>
      <c r="F7" s="36">
        <f t="shared" si="0"/>
        <v>0</v>
      </c>
      <c r="G7" s="37">
        <v>0.08</v>
      </c>
      <c r="H7" s="36">
        <f t="shared" si="1"/>
        <v>0</v>
      </c>
      <c r="I7" s="36">
        <f t="shared" si="2"/>
        <v>0</v>
      </c>
      <c r="J7" s="38"/>
    </row>
    <row r="8" spans="1:10" ht="22.5">
      <c r="A8" s="32">
        <v>4</v>
      </c>
      <c r="B8" s="51" t="s">
        <v>77</v>
      </c>
      <c r="C8" s="52" t="s">
        <v>20</v>
      </c>
      <c r="D8" s="35">
        <v>15</v>
      </c>
      <c r="E8" s="36">
        <v>0</v>
      </c>
      <c r="F8" s="36">
        <f t="shared" si="0"/>
        <v>0</v>
      </c>
      <c r="G8" s="37">
        <v>0.08</v>
      </c>
      <c r="H8" s="36">
        <f t="shared" si="1"/>
        <v>0</v>
      </c>
      <c r="I8" s="36">
        <f t="shared" si="2"/>
        <v>0</v>
      </c>
      <c r="J8" s="53"/>
    </row>
    <row r="9" spans="1:10" ht="33.75">
      <c r="A9" s="32">
        <v>5</v>
      </c>
      <c r="B9" s="54" t="s">
        <v>78</v>
      </c>
      <c r="C9" s="34" t="s">
        <v>20</v>
      </c>
      <c r="D9" s="35">
        <v>10</v>
      </c>
      <c r="E9" s="36">
        <v>0</v>
      </c>
      <c r="F9" s="36">
        <f t="shared" si="0"/>
        <v>0</v>
      </c>
      <c r="G9" s="37">
        <v>0.08</v>
      </c>
      <c r="H9" s="36">
        <f t="shared" si="1"/>
        <v>0</v>
      </c>
      <c r="I9" s="36">
        <f t="shared" si="2"/>
        <v>0</v>
      </c>
      <c r="J9" s="53"/>
    </row>
    <row r="10" spans="1:10" ht="22.5">
      <c r="A10" s="32">
        <v>6</v>
      </c>
      <c r="B10" s="54" t="s">
        <v>79</v>
      </c>
      <c r="C10" s="52" t="s">
        <v>20</v>
      </c>
      <c r="D10" s="35">
        <v>10</v>
      </c>
      <c r="E10" s="36">
        <v>0</v>
      </c>
      <c r="F10" s="36">
        <f t="shared" si="0"/>
        <v>0</v>
      </c>
      <c r="G10" s="37">
        <v>0.08</v>
      </c>
      <c r="H10" s="36">
        <f t="shared" si="1"/>
        <v>0</v>
      </c>
      <c r="I10" s="36">
        <f t="shared" si="2"/>
        <v>0</v>
      </c>
      <c r="J10" s="53"/>
    </row>
    <row r="11" spans="1:10" ht="22.5">
      <c r="A11" s="32">
        <v>7</v>
      </c>
      <c r="B11" s="54" t="s">
        <v>80</v>
      </c>
      <c r="C11" s="34" t="s">
        <v>20</v>
      </c>
      <c r="D11" s="35">
        <v>20</v>
      </c>
      <c r="E11" s="36">
        <v>0</v>
      </c>
      <c r="F11" s="36">
        <f t="shared" si="0"/>
        <v>0</v>
      </c>
      <c r="G11" s="37">
        <v>0.08</v>
      </c>
      <c r="H11" s="36">
        <f t="shared" si="1"/>
        <v>0</v>
      </c>
      <c r="I11" s="36">
        <f t="shared" si="2"/>
        <v>0</v>
      </c>
      <c r="J11" s="53"/>
    </row>
    <row r="12" spans="1:10" ht="113.25" customHeight="1">
      <c r="A12" s="32">
        <v>8</v>
      </c>
      <c r="B12" s="54" t="s">
        <v>81</v>
      </c>
      <c r="C12" s="52" t="s">
        <v>20</v>
      </c>
      <c r="D12" s="35">
        <v>3</v>
      </c>
      <c r="E12" s="36">
        <v>0</v>
      </c>
      <c r="F12" s="36">
        <f t="shared" si="0"/>
        <v>0</v>
      </c>
      <c r="G12" s="37">
        <v>0.08</v>
      </c>
      <c r="H12" s="36">
        <f t="shared" si="1"/>
        <v>0</v>
      </c>
      <c r="I12" s="36">
        <f t="shared" si="2"/>
        <v>0</v>
      </c>
      <c r="J12" s="53"/>
    </row>
    <row r="13" spans="1:10" ht="22.5">
      <c r="A13" s="32">
        <v>9</v>
      </c>
      <c r="B13" s="54" t="s">
        <v>82</v>
      </c>
      <c r="C13" s="34" t="s">
        <v>20</v>
      </c>
      <c r="D13" s="35">
        <v>10</v>
      </c>
      <c r="E13" s="36">
        <v>0</v>
      </c>
      <c r="F13" s="36">
        <f t="shared" si="0"/>
        <v>0</v>
      </c>
      <c r="G13" s="37">
        <v>0.08</v>
      </c>
      <c r="H13" s="36">
        <f t="shared" si="1"/>
        <v>0</v>
      </c>
      <c r="I13" s="36">
        <f t="shared" si="2"/>
        <v>0</v>
      </c>
      <c r="J13" s="53"/>
    </row>
    <row r="14" spans="1:10" ht="154.5" customHeight="1">
      <c r="A14" s="32">
        <v>10</v>
      </c>
      <c r="B14" s="54" t="s">
        <v>83</v>
      </c>
      <c r="C14" s="52" t="s">
        <v>20</v>
      </c>
      <c r="D14" s="35">
        <v>10</v>
      </c>
      <c r="E14" s="36">
        <v>0</v>
      </c>
      <c r="F14" s="36">
        <f t="shared" si="0"/>
        <v>0</v>
      </c>
      <c r="G14" s="37">
        <v>0.08</v>
      </c>
      <c r="H14" s="36">
        <f t="shared" si="1"/>
        <v>0</v>
      </c>
      <c r="I14" s="36">
        <f t="shared" si="2"/>
        <v>0</v>
      </c>
      <c r="J14" s="53"/>
    </row>
    <row r="15" spans="1:10" ht="22.5">
      <c r="A15" s="32">
        <v>11</v>
      </c>
      <c r="B15" s="54" t="s">
        <v>84</v>
      </c>
      <c r="C15" s="34" t="s">
        <v>20</v>
      </c>
      <c r="D15" s="35">
        <v>10</v>
      </c>
      <c r="E15" s="36">
        <v>0</v>
      </c>
      <c r="F15" s="36">
        <f t="shared" si="0"/>
        <v>0</v>
      </c>
      <c r="G15" s="37">
        <v>0.08</v>
      </c>
      <c r="H15" s="36">
        <f t="shared" si="1"/>
        <v>0</v>
      </c>
      <c r="I15" s="36">
        <f t="shared" si="2"/>
        <v>0</v>
      </c>
      <c r="J15" s="53"/>
    </row>
    <row r="16" spans="1:10" ht="45.75" thickBot="1">
      <c r="A16" s="32">
        <v>12</v>
      </c>
      <c r="B16" s="54" t="s">
        <v>85</v>
      </c>
      <c r="C16" s="52" t="s">
        <v>20</v>
      </c>
      <c r="D16" s="35">
        <v>50</v>
      </c>
      <c r="E16" s="36">
        <v>0</v>
      </c>
      <c r="F16" s="36">
        <f t="shared" si="0"/>
        <v>0</v>
      </c>
      <c r="G16" s="37">
        <v>0.08</v>
      </c>
      <c r="H16" s="36">
        <f t="shared" si="1"/>
        <v>0</v>
      </c>
      <c r="I16" s="36">
        <f t="shared" si="2"/>
        <v>0</v>
      </c>
      <c r="J16" s="53"/>
    </row>
    <row r="17" spans="1:10" ht="15.75" thickBot="1">
      <c r="A17" s="39"/>
      <c r="B17" s="40"/>
      <c r="C17" s="41"/>
      <c r="D17" s="109" t="s">
        <v>0</v>
      </c>
      <c r="E17" s="110"/>
      <c r="F17" s="42">
        <f>SUM(F5:F16)</f>
        <v>0</v>
      </c>
      <c r="G17" s="43"/>
      <c r="H17" s="42">
        <f>SUM(H5:H16)</f>
        <v>0</v>
      </c>
      <c r="I17" s="42">
        <f>SUM(I5:I16)</f>
        <v>0</v>
      </c>
      <c r="J17" s="44"/>
    </row>
    <row r="18" spans="1:10" ht="1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103" t="s">
        <v>72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61.5" customHeight="1">
      <c r="A21" s="29" t="s">
        <v>19</v>
      </c>
      <c r="B21" s="29" t="s">
        <v>18</v>
      </c>
      <c r="C21" s="29" t="s">
        <v>17</v>
      </c>
      <c r="D21" s="16" t="s">
        <v>73</v>
      </c>
      <c r="E21" s="30" t="s">
        <v>16</v>
      </c>
      <c r="F21" s="30" t="s">
        <v>15</v>
      </c>
      <c r="G21" s="29" t="s">
        <v>14</v>
      </c>
      <c r="H21" s="30" t="s">
        <v>13</v>
      </c>
      <c r="I21" s="30" t="s">
        <v>12</v>
      </c>
      <c r="J21" s="30" t="s">
        <v>11</v>
      </c>
    </row>
    <row r="22" spans="1:10" ht="57.75" thickBot="1">
      <c r="A22" s="57" t="s">
        <v>1</v>
      </c>
      <c r="B22" s="58" t="s">
        <v>86</v>
      </c>
      <c r="C22" s="59">
        <v>1</v>
      </c>
      <c r="D22" s="59">
        <v>12</v>
      </c>
      <c r="E22" s="59">
        <v>0</v>
      </c>
      <c r="F22" s="63">
        <f>D22*E22</f>
        <v>0</v>
      </c>
      <c r="G22" s="62">
        <v>0.23</v>
      </c>
      <c r="H22" s="60">
        <f>F22*G22</f>
        <v>0</v>
      </c>
      <c r="I22" s="60">
        <f>F22+H22</f>
        <v>0</v>
      </c>
      <c r="J22" s="57"/>
    </row>
    <row r="23" spans="1:10" ht="15.75" thickBot="1">
      <c r="A23" s="45"/>
      <c r="B23" s="45"/>
      <c r="C23" s="45"/>
      <c r="D23" s="109" t="s">
        <v>0</v>
      </c>
      <c r="E23" s="110"/>
      <c r="F23" s="98">
        <f>SUM(F22)</f>
        <v>0</v>
      </c>
      <c r="G23" s="96"/>
      <c r="H23" s="99">
        <f>SUM(H22)</f>
        <v>0</v>
      </c>
      <c r="I23" s="97">
        <f>SUM(I22)</f>
        <v>0</v>
      </c>
      <c r="J23" s="45"/>
    </row>
    <row r="24" spans="1:10" ht="1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5">
      <c r="A25" s="93"/>
      <c r="B25" s="93"/>
      <c r="C25" s="93"/>
      <c r="D25" s="142" t="s">
        <v>110</v>
      </c>
      <c r="E25" s="142"/>
      <c r="F25" s="100">
        <f>SUM(F17,F23)</f>
        <v>0</v>
      </c>
      <c r="G25" s="93"/>
      <c r="H25" s="93"/>
      <c r="I25" s="100">
        <f>SUM(I17,I23)</f>
        <v>0</v>
      </c>
      <c r="J25" s="93"/>
    </row>
  </sheetData>
  <sheetProtection/>
  <mergeCells count="7">
    <mergeCell ref="D25:E25"/>
    <mergeCell ref="A1:J1"/>
    <mergeCell ref="A2:J2"/>
    <mergeCell ref="D17:E17"/>
    <mergeCell ref="A20:J20"/>
    <mergeCell ref="D23:E23"/>
    <mergeCell ref="A3:J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9"/>
  <sheetViews>
    <sheetView view="pageBreakPreview" zoomScaleSheetLayoutView="100" zoomScalePageLayoutView="0" workbookViewId="0" topLeftCell="A8">
      <selection activeCell="I9" sqref="I9"/>
    </sheetView>
  </sheetViews>
  <sheetFormatPr defaultColWidth="8.8515625" defaultRowHeight="12.75" customHeight="1"/>
  <cols>
    <col min="1" max="1" width="5.140625" style="9" customWidth="1"/>
    <col min="2" max="2" width="52.8515625" style="9" customWidth="1"/>
    <col min="3" max="3" width="6.00390625" style="9" customWidth="1"/>
    <col min="4" max="4" width="7.140625" style="9" customWidth="1"/>
    <col min="5" max="5" width="10.140625" style="9" customWidth="1"/>
    <col min="6" max="6" width="11.421875" style="9" customWidth="1"/>
    <col min="7" max="7" width="6.140625" style="9" customWidth="1"/>
    <col min="8" max="8" width="9.7109375" style="9" customWidth="1"/>
    <col min="9" max="9" width="10.851562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ht="15">
      <c r="A1" s="111" t="s">
        <v>118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1" t="s">
        <v>50</v>
      </c>
      <c r="B2" s="113"/>
      <c r="C2" s="112"/>
      <c r="D2" s="112"/>
      <c r="E2" s="112"/>
      <c r="F2" s="112"/>
      <c r="G2" s="112"/>
      <c r="H2" s="112"/>
      <c r="I2" s="112"/>
      <c r="J2" s="112"/>
    </row>
    <row r="3" spans="1:10" ht="22.5">
      <c r="A3" s="31" t="s">
        <v>25</v>
      </c>
      <c r="B3" s="31" t="s">
        <v>24</v>
      </c>
      <c r="C3" s="31" t="s">
        <v>23</v>
      </c>
      <c r="D3" s="31" t="s">
        <v>22</v>
      </c>
      <c r="E3" s="31" t="s">
        <v>16</v>
      </c>
      <c r="F3" s="31" t="s">
        <v>15</v>
      </c>
      <c r="G3" s="31" t="s">
        <v>14</v>
      </c>
      <c r="H3" s="31" t="s">
        <v>13</v>
      </c>
      <c r="I3" s="31" t="s">
        <v>21</v>
      </c>
      <c r="J3" s="31" t="s">
        <v>28</v>
      </c>
    </row>
    <row r="4" spans="1:10" ht="151.5" customHeight="1">
      <c r="A4" s="32">
        <v>1</v>
      </c>
      <c r="B4" s="33" t="s">
        <v>91</v>
      </c>
      <c r="C4" s="34" t="s">
        <v>20</v>
      </c>
      <c r="D4" s="35">
        <v>156</v>
      </c>
      <c r="E4" s="36">
        <v>0</v>
      </c>
      <c r="F4" s="36">
        <f aca="true" t="shared" si="0" ref="F4:F14">D4*E4</f>
        <v>0</v>
      </c>
      <c r="G4" s="37">
        <v>0.08</v>
      </c>
      <c r="H4" s="36">
        <f aca="true" t="shared" si="1" ref="H4:H14">F4*G4</f>
        <v>0</v>
      </c>
      <c r="I4" s="36">
        <f aca="true" t="shared" si="2" ref="I4:I14">F4+H4</f>
        <v>0</v>
      </c>
      <c r="J4" s="38"/>
    </row>
    <row r="5" spans="1:10" ht="151.5" customHeight="1">
      <c r="A5" s="32">
        <v>2</v>
      </c>
      <c r="B5" s="33" t="s">
        <v>87</v>
      </c>
      <c r="C5" s="34" t="s">
        <v>20</v>
      </c>
      <c r="D5" s="35">
        <v>156</v>
      </c>
      <c r="E5" s="36">
        <v>0</v>
      </c>
      <c r="F5" s="36">
        <f t="shared" si="0"/>
        <v>0</v>
      </c>
      <c r="G5" s="37">
        <v>0.08</v>
      </c>
      <c r="H5" s="36">
        <f t="shared" si="1"/>
        <v>0</v>
      </c>
      <c r="I5" s="36">
        <f t="shared" si="2"/>
        <v>0</v>
      </c>
      <c r="J5" s="38"/>
    </row>
    <row r="6" spans="1:10" ht="243.75" customHeight="1">
      <c r="A6" s="32">
        <v>3</v>
      </c>
      <c r="B6" s="33" t="s">
        <v>92</v>
      </c>
      <c r="C6" s="34" t="s">
        <v>20</v>
      </c>
      <c r="D6" s="35">
        <v>156</v>
      </c>
      <c r="E6" s="36">
        <v>0</v>
      </c>
      <c r="F6" s="36">
        <f t="shared" si="0"/>
        <v>0</v>
      </c>
      <c r="G6" s="37">
        <v>0.08</v>
      </c>
      <c r="H6" s="36">
        <f t="shared" si="1"/>
        <v>0</v>
      </c>
      <c r="I6" s="36">
        <f t="shared" si="2"/>
        <v>0</v>
      </c>
      <c r="J6" s="38"/>
    </row>
    <row r="7" spans="1:10" ht="245.25" customHeight="1">
      <c r="A7" s="32">
        <v>4</v>
      </c>
      <c r="B7" s="33" t="s">
        <v>93</v>
      </c>
      <c r="C7" s="34"/>
      <c r="D7" s="35">
        <v>156</v>
      </c>
      <c r="E7" s="36">
        <v>0</v>
      </c>
      <c r="F7" s="36">
        <f t="shared" si="0"/>
        <v>0</v>
      </c>
      <c r="G7" s="37">
        <v>0.08</v>
      </c>
      <c r="H7" s="36">
        <f t="shared" si="1"/>
        <v>0</v>
      </c>
      <c r="I7" s="36">
        <f t="shared" si="2"/>
        <v>0</v>
      </c>
      <c r="J7" s="38"/>
    </row>
    <row r="8" spans="1:10" ht="228.75" customHeight="1">
      <c r="A8" s="32">
        <v>4</v>
      </c>
      <c r="B8" s="51" t="s">
        <v>94</v>
      </c>
      <c r="C8" s="52" t="s">
        <v>20</v>
      </c>
      <c r="D8" s="35">
        <v>312</v>
      </c>
      <c r="E8" s="36">
        <v>0</v>
      </c>
      <c r="F8" s="36">
        <f t="shared" si="0"/>
        <v>0</v>
      </c>
      <c r="G8" s="37">
        <v>0.08</v>
      </c>
      <c r="H8" s="36">
        <f t="shared" si="1"/>
        <v>0</v>
      </c>
      <c r="I8" s="36">
        <f t="shared" si="2"/>
        <v>0</v>
      </c>
      <c r="J8" s="53"/>
    </row>
    <row r="9" spans="1:10" ht="245.25" customHeight="1">
      <c r="A9" s="32">
        <v>5</v>
      </c>
      <c r="B9" s="143" t="s">
        <v>119</v>
      </c>
      <c r="C9" s="34" t="s">
        <v>20</v>
      </c>
      <c r="D9" s="35">
        <v>312</v>
      </c>
      <c r="E9" s="36">
        <v>0</v>
      </c>
      <c r="F9" s="36">
        <f t="shared" si="0"/>
        <v>0</v>
      </c>
      <c r="G9" s="37">
        <v>0.08</v>
      </c>
      <c r="H9" s="36">
        <f t="shared" si="1"/>
        <v>0</v>
      </c>
      <c r="I9" s="36">
        <f t="shared" si="2"/>
        <v>0</v>
      </c>
      <c r="J9" s="53"/>
    </row>
    <row r="10" spans="1:10" ht="71.25" customHeight="1">
      <c r="A10" s="32">
        <v>6</v>
      </c>
      <c r="B10" s="33" t="s">
        <v>95</v>
      </c>
      <c r="C10" s="52" t="s">
        <v>20</v>
      </c>
      <c r="D10" s="35">
        <v>312</v>
      </c>
      <c r="E10" s="36">
        <v>0</v>
      </c>
      <c r="F10" s="36">
        <f t="shared" si="0"/>
        <v>0</v>
      </c>
      <c r="G10" s="37">
        <v>0.08</v>
      </c>
      <c r="H10" s="36">
        <f t="shared" si="1"/>
        <v>0</v>
      </c>
      <c r="I10" s="36">
        <f t="shared" si="2"/>
        <v>0</v>
      </c>
      <c r="J10" s="53"/>
    </row>
    <row r="11" spans="1:10" ht="129" customHeight="1">
      <c r="A11" s="32">
        <v>7</v>
      </c>
      <c r="B11" s="33" t="s">
        <v>96</v>
      </c>
      <c r="C11" s="34" t="s">
        <v>20</v>
      </c>
      <c r="D11" s="35">
        <v>312</v>
      </c>
      <c r="E11" s="36">
        <v>0</v>
      </c>
      <c r="F11" s="36">
        <f t="shared" si="0"/>
        <v>0</v>
      </c>
      <c r="G11" s="37">
        <v>0.08</v>
      </c>
      <c r="H11" s="36">
        <f t="shared" si="1"/>
        <v>0</v>
      </c>
      <c r="I11" s="36">
        <f t="shared" si="2"/>
        <v>0</v>
      </c>
      <c r="J11" s="53"/>
    </row>
    <row r="12" spans="1:10" ht="198.75" customHeight="1">
      <c r="A12" s="32">
        <v>8</v>
      </c>
      <c r="B12" s="33" t="s">
        <v>97</v>
      </c>
      <c r="C12" s="52" t="s">
        <v>20</v>
      </c>
      <c r="D12" s="35">
        <v>312</v>
      </c>
      <c r="E12" s="36">
        <v>0</v>
      </c>
      <c r="F12" s="36">
        <f t="shared" si="0"/>
        <v>0</v>
      </c>
      <c r="G12" s="37">
        <v>0.08</v>
      </c>
      <c r="H12" s="36">
        <f t="shared" si="1"/>
        <v>0</v>
      </c>
      <c r="I12" s="36">
        <f t="shared" si="2"/>
        <v>0</v>
      </c>
      <c r="J12" s="53"/>
    </row>
    <row r="13" spans="1:10" ht="213" customHeight="1">
      <c r="A13" s="32">
        <v>8</v>
      </c>
      <c r="B13" s="33" t="s">
        <v>98</v>
      </c>
      <c r="C13" s="34" t="s">
        <v>20</v>
      </c>
      <c r="D13" s="35">
        <v>312</v>
      </c>
      <c r="E13" s="36">
        <v>0</v>
      </c>
      <c r="F13" s="36">
        <f t="shared" si="0"/>
        <v>0</v>
      </c>
      <c r="G13" s="37">
        <v>0.08</v>
      </c>
      <c r="H13" s="36">
        <f t="shared" si="1"/>
        <v>0</v>
      </c>
      <c r="I13" s="36">
        <f t="shared" si="2"/>
        <v>0</v>
      </c>
      <c r="J13" s="53"/>
    </row>
    <row r="14" spans="1:10" ht="150" customHeight="1" thickBot="1">
      <c r="A14" s="32">
        <v>9</v>
      </c>
      <c r="B14" s="33" t="s">
        <v>99</v>
      </c>
      <c r="C14" s="52" t="s">
        <v>20</v>
      </c>
      <c r="D14" s="35">
        <v>312</v>
      </c>
      <c r="E14" s="36">
        <v>0</v>
      </c>
      <c r="F14" s="36">
        <f t="shared" si="0"/>
        <v>0</v>
      </c>
      <c r="G14" s="37">
        <v>0.08</v>
      </c>
      <c r="H14" s="36">
        <f t="shared" si="1"/>
        <v>0</v>
      </c>
      <c r="I14" s="36">
        <f t="shared" si="2"/>
        <v>0</v>
      </c>
      <c r="J14" s="53"/>
    </row>
    <row r="15" spans="1:10" ht="24.75" customHeight="1" thickBot="1">
      <c r="A15" s="39"/>
      <c r="B15" s="40"/>
      <c r="C15" s="41"/>
      <c r="D15" s="109" t="s">
        <v>0</v>
      </c>
      <c r="E15" s="110"/>
      <c r="F15" s="42">
        <f>SUM(F4:F14)</f>
        <v>0</v>
      </c>
      <c r="G15" s="43"/>
      <c r="H15" s="42">
        <f>SUM(H4:H14)</f>
        <v>0</v>
      </c>
      <c r="I15" s="42">
        <f>SUM(I4:I14)</f>
        <v>0</v>
      </c>
      <c r="J15" s="44"/>
    </row>
    <row r="16" spans="1:10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2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12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5">
      <c r="A25" s="116" t="s">
        <v>47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90">
      <c r="A26" s="55" t="s">
        <v>27</v>
      </c>
      <c r="B26" s="55" t="s">
        <v>18</v>
      </c>
      <c r="C26" s="55" t="s">
        <v>46</v>
      </c>
      <c r="D26" s="56" t="s">
        <v>45</v>
      </c>
      <c r="E26" s="56" t="s">
        <v>16</v>
      </c>
      <c r="F26" s="56" t="s">
        <v>15</v>
      </c>
      <c r="G26" s="56" t="s">
        <v>14</v>
      </c>
      <c r="H26" s="56" t="s">
        <v>13</v>
      </c>
      <c r="I26" s="56" t="s">
        <v>21</v>
      </c>
      <c r="J26" s="56" t="s">
        <v>11</v>
      </c>
    </row>
    <row r="27" spans="1:10" ht="15">
      <c r="A27" s="56" t="s">
        <v>1</v>
      </c>
      <c r="B27" s="56" t="s">
        <v>10</v>
      </c>
      <c r="C27" s="56" t="s">
        <v>9</v>
      </c>
      <c r="D27" s="56" t="s">
        <v>8</v>
      </c>
      <c r="E27" s="56" t="s">
        <v>7</v>
      </c>
      <c r="F27" s="56" t="s">
        <v>6</v>
      </c>
      <c r="G27" s="56" t="s">
        <v>5</v>
      </c>
      <c r="H27" s="56" t="s">
        <v>4</v>
      </c>
      <c r="I27" s="56" t="s">
        <v>3</v>
      </c>
      <c r="J27" s="56" t="s">
        <v>2</v>
      </c>
    </row>
    <row r="28" spans="1:10" ht="137.25" customHeight="1" thickBot="1">
      <c r="A28" s="57" t="s">
        <v>1</v>
      </c>
      <c r="B28" s="58" t="s">
        <v>48</v>
      </c>
      <c r="C28" s="59" t="s">
        <v>17</v>
      </c>
      <c r="D28" s="18">
        <v>312</v>
      </c>
      <c r="E28" s="60">
        <v>0</v>
      </c>
      <c r="F28" s="61">
        <f>D28*E28</f>
        <v>0</v>
      </c>
      <c r="G28" s="62">
        <v>0.08</v>
      </c>
      <c r="H28" s="63">
        <f>F28*G28</f>
        <v>0</v>
      </c>
      <c r="I28" s="63">
        <f>F28+H28</f>
        <v>0</v>
      </c>
      <c r="J28" s="57"/>
    </row>
    <row r="29" spans="1:10" ht="25.5" customHeight="1" thickBot="1">
      <c r="A29" s="49"/>
      <c r="B29" s="49"/>
      <c r="C29" s="49"/>
      <c r="D29" s="114" t="s">
        <v>0</v>
      </c>
      <c r="E29" s="115"/>
      <c r="F29" s="64">
        <f>F28</f>
        <v>0</v>
      </c>
      <c r="G29" s="49"/>
      <c r="H29" s="42">
        <f>H28</f>
        <v>0</v>
      </c>
      <c r="I29" s="42">
        <f>I28</f>
        <v>0</v>
      </c>
      <c r="J29" s="49"/>
    </row>
  </sheetData>
  <sheetProtection/>
  <mergeCells count="5">
    <mergeCell ref="A1:J1"/>
    <mergeCell ref="A2:J2"/>
    <mergeCell ref="D15:E15"/>
    <mergeCell ref="D29:E29"/>
    <mergeCell ref="A25:J2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9"/>
  <sheetViews>
    <sheetView view="pageBreakPreview" zoomScaleSheetLayoutView="100" zoomScalePageLayoutView="0" workbookViewId="0" topLeftCell="A1">
      <selection activeCell="E5" sqref="E5:E8"/>
    </sheetView>
  </sheetViews>
  <sheetFormatPr defaultColWidth="8.8515625" defaultRowHeight="12.75" customHeight="1"/>
  <cols>
    <col min="1" max="1" width="4.57421875" style="9" customWidth="1"/>
    <col min="2" max="2" width="54.140625" style="9" customWidth="1"/>
    <col min="3" max="3" width="5.28125" style="9" customWidth="1"/>
    <col min="4" max="4" width="6.140625" style="9" customWidth="1"/>
    <col min="5" max="5" width="10.140625" style="9" customWidth="1"/>
    <col min="6" max="6" width="13.140625" style="9" customWidth="1"/>
    <col min="7" max="7" width="5.7109375" style="9" customWidth="1"/>
    <col min="8" max="8" width="12.57421875" style="9" customWidth="1"/>
    <col min="9" max="9" width="12.8515625" style="9" customWidth="1"/>
    <col min="10" max="10" width="19.8515625" style="9" customWidth="1"/>
    <col min="11" max="11" width="8.8515625" style="9" customWidth="1"/>
    <col min="12" max="16384" width="8.8515625" style="9" customWidth="1"/>
  </cols>
  <sheetData>
    <row r="1" spans="1:10" ht="1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1" t="s">
        <v>51</v>
      </c>
      <c r="B2" s="113"/>
      <c r="C2" s="112"/>
      <c r="D2" s="112"/>
      <c r="E2" s="112"/>
      <c r="F2" s="112"/>
      <c r="G2" s="112"/>
      <c r="H2" s="112"/>
      <c r="I2" s="112"/>
      <c r="J2" s="112"/>
    </row>
    <row r="3" spans="1:10" ht="15.75" customHeight="1">
      <c r="A3" s="103" t="s">
        <v>47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33.75">
      <c r="A4" s="65" t="s">
        <v>25</v>
      </c>
      <c r="B4" s="65" t="s">
        <v>24</v>
      </c>
      <c r="C4" s="65" t="s">
        <v>23</v>
      </c>
      <c r="D4" s="65" t="s">
        <v>22</v>
      </c>
      <c r="E4" s="65" t="s">
        <v>16</v>
      </c>
      <c r="F4" s="65" t="s">
        <v>15</v>
      </c>
      <c r="G4" s="65" t="s">
        <v>14</v>
      </c>
      <c r="H4" s="65" t="s">
        <v>13</v>
      </c>
      <c r="I4" s="65" t="s">
        <v>21</v>
      </c>
      <c r="J4" s="65" t="s">
        <v>28</v>
      </c>
    </row>
    <row r="5" spans="1:10" ht="200.25" customHeight="1">
      <c r="A5" s="32">
        <v>1</v>
      </c>
      <c r="B5" s="33" t="s">
        <v>100</v>
      </c>
      <c r="C5" s="34" t="s">
        <v>20</v>
      </c>
      <c r="D5" s="35">
        <v>312</v>
      </c>
      <c r="E5" s="36">
        <v>0</v>
      </c>
      <c r="F5" s="36">
        <f>D5*E5</f>
        <v>0</v>
      </c>
      <c r="G5" s="37">
        <v>0.08</v>
      </c>
      <c r="H5" s="36">
        <f>F5*G5</f>
        <v>0</v>
      </c>
      <c r="I5" s="36">
        <f>F5+H5</f>
        <v>0</v>
      </c>
      <c r="J5" s="38"/>
    </row>
    <row r="6" spans="1:10" ht="290.25" customHeight="1">
      <c r="A6" s="32">
        <v>2</v>
      </c>
      <c r="B6" s="33" t="s">
        <v>101</v>
      </c>
      <c r="C6" s="34" t="s">
        <v>20</v>
      </c>
      <c r="D6" s="35">
        <v>312</v>
      </c>
      <c r="E6" s="36">
        <v>0</v>
      </c>
      <c r="F6" s="36">
        <f>D6*E6</f>
        <v>0</v>
      </c>
      <c r="G6" s="37">
        <v>0.08</v>
      </c>
      <c r="H6" s="36">
        <f>F6*G6</f>
        <v>0</v>
      </c>
      <c r="I6" s="36">
        <f>F6+H6</f>
        <v>0</v>
      </c>
      <c r="J6" s="38"/>
    </row>
    <row r="7" spans="1:10" ht="244.5" customHeight="1">
      <c r="A7" s="32">
        <v>3</v>
      </c>
      <c r="B7" s="33" t="s">
        <v>35</v>
      </c>
      <c r="C7" s="34" t="s">
        <v>20</v>
      </c>
      <c r="D7" s="35">
        <v>312</v>
      </c>
      <c r="E7" s="36">
        <v>0</v>
      </c>
      <c r="F7" s="36">
        <f>D7*E7</f>
        <v>0</v>
      </c>
      <c r="G7" s="37">
        <v>0.08</v>
      </c>
      <c r="H7" s="36">
        <f>F7*G7</f>
        <v>0</v>
      </c>
      <c r="I7" s="36">
        <f>F7+H7</f>
        <v>0</v>
      </c>
      <c r="J7" s="38"/>
    </row>
    <row r="8" spans="1:10" ht="195.75" customHeight="1" thickBot="1">
      <c r="A8" s="32">
        <v>4</v>
      </c>
      <c r="B8" s="51" t="s">
        <v>36</v>
      </c>
      <c r="C8" s="52" t="s">
        <v>20</v>
      </c>
      <c r="D8" s="35">
        <v>312</v>
      </c>
      <c r="E8" s="36">
        <v>0</v>
      </c>
      <c r="F8" s="36">
        <f>D8*E8</f>
        <v>0</v>
      </c>
      <c r="G8" s="37">
        <v>0.08</v>
      </c>
      <c r="H8" s="36">
        <f>F8*G8</f>
        <v>0</v>
      </c>
      <c r="I8" s="36">
        <f>F8+H8</f>
        <v>0</v>
      </c>
      <c r="J8" s="53"/>
    </row>
    <row r="9" spans="1:10" ht="29.25" customHeight="1" thickBot="1">
      <c r="A9" s="39"/>
      <c r="B9" s="40"/>
      <c r="C9" s="41"/>
      <c r="D9" s="109" t="s">
        <v>0</v>
      </c>
      <c r="E9" s="110"/>
      <c r="F9" s="42">
        <f>SUM(F5:F8)</f>
        <v>0</v>
      </c>
      <c r="G9" s="43"/>
      <c r="H9" s="42">
        <f>SUM(H5:H8)</f>
        <v>0</v>
      </c>
      <c r="I9" s="42">
        <f>SUM(I5:I8)</f>
        <v>0</v>
      </c>
      <c r="J9" s="44"/>
    </row>
    <row r="14" ht="78" customHeight="1"/>
  </sheetData>
  <sheetProtection/>
  <mergeCells count="4">
    <mergeCell ref="A1:J1"/>
    <mergeCell ref="A2:J2"/>
    <mergeCell ref="D9:E9"/>
    <mergeCell ref="A3:J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2"/>
  <sheetViews>
    <sheetView view="pageBreakPreview" zoomScale="96" zoomScaleSheetLayoutView="96" zoomScalePageLayoutView="0" workbookViewId="0" topLeftCell="A1">
      <selection activeCell="D8" sqref="D8"/>
    </sheetView>
  </sheetViews>
  <sheetFormatPr defaultColWidth="8.8515625" defaultRowHeight="12.75" customHeight="1"/>
  <cols>
    <col min="1" max="1" width="4.421875" style="9" customWidth="1"/>
    <col min="2" max="2" width="52.8515625" style="9" customWidth="1"/>
    <col min="3" max="3" width="6.00390625" style="9" customWidth="1"/>
    <col min="4" max="4" width="8.28125" style="9" customWidth="1"/>
    <col min="5" max="5" width="9.7109375" style="9" customWidth="1"/>
    <col min="6" max="6" width="11.57421875" style="9" customWidth="1"/>
    <col min="7" max="7" width="5.421875" style="9" customWidth="1"/>
    <col min="8" max="8" width="10.7109375" style="9" customWidth="1"/>
    <col min="9" max="9" width="12.28125" style="9" customWidth="1"/>
    <col min="10" max="10" width="19.421875" style="9" customWidth="1"/>
    <col min="11" max="11" width="8.8515625" style="9" customWidth="1"/>
    <col min="12" max="16384" width="8.8515625" style="9" customWidth="1"/>
  </cols>
  <sheetData>
    <row r="1" spans="1:10" ht="1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1" t="s">
        <v>52</v>
      </c>
      <c r="B2" s="113"/>
      <c r="C2" s="112"/>
      <c r="D2" s="112"/>
      <c r="E2" s="112"/>
      <c r="F2" s="112"/>
      <c r="G2" s="112"/>
      <c r="H2" s="112"/>
      <c r="I2" s="112"/>
      <c r="J2" s="112"/>
    </row>
    <row r="3" spans="1:10" ht="33.75">
      <c r="A3" s="31" t="s">
        <v>25</v>
      </c>
      <c r="B3" s="31" t="s">
        <v>24</v>
      </c>
      <c r="C3" s="31" t="s">
        <v>23</v>
      </c>
      <c r="D3" s="31" t="s">
        <v>22</v>
      </c>
      <c r="E3" s="31" t="s">
        <v>16</v>
      </c>
      <c r="F3" s="31" t="s">
        <v>15</v>
      </c>
      <c r="G3" s="31" t="s">
        <v>14</v>
      </c>
      <c r="H3" s="31" t="s">
        <v>13</v>
      </c>
      <c r="I3" s="31" t="s">
        <v>21</v>
      </c>
      <c r="J3" s="31" t="s">
        <v>28</v>
      </c>
    </row>
    <row r="4" spans="1:10" ht="71.25" customHeight="1" thickBot="1">
      <c r="A4" s="32" t="s">
        <v>1</v>
      </c>
      <c r="B4" s="33" t="s">
        <v>58</v>
      </c>
      <c r="C4" s="34" t="s">
        <v>17</v>
      </c>
      <c r="D4" s="35">
        <v>312</v>
      </c>
      <c r="E4" s="36">
        <v>0</v>
      </c>
      <c r="F4" s="36">
        <f>D4*E4</f>
        <v>0</v>
      </c>
      <c r="G4" s="37">
        <v>0.08</v>
      </c>
      <c r="H4" s="36">
        <f>F4*G4</f>
        <v>0</v>
      </c>
      <c r="I4" s="36">
        <f>F4+H4</f>
        <v>0</v>
      </c>
      <c r="J4" s="38"/>
    </row>
    <row r="5" spans="1:10" ht="15.75" thickBot="1">
      <c r="A5" s="39"/>
      <c r="B5" s="40"/>
      <c r="C5" s="41"/>
      <c r="D5" s="109" t="s">
        <v>0</v>
      </c>
      <c r="E5" s="110"/>
      <c r="F5" s="42">
        <f>SUM(F4:F4)</f>
        <v>0</v>
      </c>
      <c r="G5" s="43"/>
      <c r="H5" s="42">
        <f>SUM(H4:H4)</f>
        <v>0</v>
      </c>
      <c r="I5" s="42">
        <f>SUM(I4:I4)</f>
        <v>0</v>
      </c>
      <c r="J5" s="44"/>
    </row>
    <row r="6" spans="1:10" ht="12.75" customHeight="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15">
      <c r="A7" s="120" t="s">
        <v>47</v>
      </c>
      <c r="B7" s="120"/>
      <c r="C7" s="120"/>
      <c r="D7" s="120"/>
      <c r="E7" s="120"/>
      <c r="F7" s="120"/>
      <c r="G7" s="120"/>
      <c r="H7" s="120"/>
      <c r="I7" s="120"/>
      <c r="J7" s="121"/>
    </row>
    <row r="8" spans="1:10" ht="67.5">
      <c r="A8" s="55" t="s">
        <v>27</v>
      </c>
      <c r="B8" s="55" t="s">
        <v>18</v>
      </c>
      <c r="C8" s="55" t="s">
        <v>46</v>
      </c>
      <c r="D8" s="56" t="s">
        <v>45</v>
      </c>
      <c r="E8" s="56" t="s">
        <v>16</v>
      </c>
      <c r="F8" s="56" t="s">
        <v>15</v>
      </c>
      <c r="G8" s="56" t="s">
        <v>14</v>
      </c>
      <c r="H8" s="56" t="s">
        <v>13</v>
      </c>
      <c r="I8" s="56" t="s">
        <v>21</v>
      </c>
      <c r="J8" s="56" t="s">
        <v>11</v>
      </c>
    </row>
    <row r="9" spans="1:10" ht="68.25">
      <c r="A9" s="18" t="s">
        <v>1</v>
      </c>
      <c r="B9" s="17" t="s">
        <v>59</v>
      </c>
      <c r="C9" s="25" t="s">
        <v>17</v>
      </c>
      <c r="D9" s="18">
        <v>312</v>
      </c>
      <c r="E9" s="23">
        <v>0</v>
      </c>
      <c r="F9" s="23">
        <f>D9*E9</f>
        <v>0</v>
      </c>
      <c r="G9" s="22">
        <v>0.08</v>
      </c>
      <c r="H9" s="23">
        <f>F9*G9</f>
        <v>0</v>
      </c>
      <c r="I9" s="23">
        <f>F9+H9</f>
        <v>0</v>
      </c>
      <c r="J9" s="18"/>
    </row>
    <row r="10" spans="1:10" ht="99" customHeight="1">
      <c r="A10" s="25" t="s">
        <v>10</v>
      </c>
      <c r="B10" s="24" t="s">
        <v>60</v>
      </c>
      <c r="C10" s="25" t="s">
        <v>17</v>
      </c>
      <c r="D10" s="25">
        <v>312</v>
      </c>
      <c r="E10" s="23">
        <v>0</v>
      </c>
      <c r="F10" s="23">
        <f>D10*E10</f>
        <v>0</v>
      </c>
      <c r="G10" s="22">
        <v>0.08</v>
      </c>
      <c r="H10" s="23">
        <f>F10*G10</f>
        <v>0</v>
      </c>
      <c r="I10" s="23">
        <f>F10+H10</f>
        <v>0</v>
      </c>
      <c r="J10" s="25"/>
    </row>
    <row r="11" spans="1:10" ht="125.25" customHeight="1">
      <c r="A11" s="25" t="s">
        <v>9</v>
      </c>
      <c r="B11" s="24" t="s">
        <v>61</v>
      </c>
      <c r="C11" s="25" t="s">
        <v>17</v>
      </c>
      <c r="D11" s="25">
        <v>312</v>
      </c>
      <c r="E11" s="23">
        <v>0</v>
      </c>
      <c r="F11" s="23">
        <f>D11*E11</f>
        <v>0</v>
      </c>
      <c r="G11" s="22">
        <v>0.08</v>
      </c>
      <c r="H11" s="23">
        <f>F11*G11</f>
        <v>0</v>
      </c>
      <c r="I11" s="23">
        <f>F11+H11</f>
        <v>0</v>
      </c>
      <c r="J11" s="25"/>
    </row>
    <row r="12" spans="1:10" ht="15.75" thickBot="1">
      <c r="A12" s="67"/>
      <c r="B12" s="67"/>
      <c r="C12" s="67"/>
      <c r="D12" s="118" t="s">
        <v>0</v>
      </c>
      <c r="E12" s="119"/>
      <c r="F12" s="68">
        <f>SUM(F9:F11)</f>
        <v>0</v>
      </c>
      <c r="G12" s="67"/>
      <c r="H12" s="69">
        <f>SUM(H9:H11)</f>
        <v>0</v>
      </c>
      <c r="I12" s="69">
        <f>SUM(I9:I11)</f>
        <v>0</v>
      </c>
      <c r="J12" s="67"/>
    </row>
  </sheetData>
  <sheetProtection/>
  <mergeCells count="5">
    <mergeCell ref="D12:E12"/>
    <mergeCell ref="A7:J7"/>
    <mergeCell ref="A1:J1"/>
    <mergeCell ref="A2:J2"/>
    <mergeCell ref="D5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">
      <selection activeCell="D7" sqref="D7:E7"/>
    </sheetView>
  </sheetViews>
  <sheetFormatPr defaultColWidth="8.8515625" defaultRowHeight="12.75" customHeight="1"/>
  <cols>
    <col min="1" max="1" width="5.140625" style="9" customWidth="1"/>
    <col min="2" max="2" width="53.7109375" style="9" customWidth="1"/>
    <col min="3" max="3" width="6.00390625" style="9" customWidth="1"/>
    <col min="4" max="4" width="6.28125" style="9" customWidth="1"/>
    <col min="5" max="5" width="10.140625" style="9" customWidth="1"/>
    <col min="6" max="6" width="12.140625" style="9" customWidth="1"/>
    <col min="7" max="7" width="6.140625" style="9" customWidth="1"/>
    <col min="8" max="8" width="11.421875" style="9" customWidth="1"/>
    <col min="9" max="9" width="11.14062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ht="1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1" t="s">
        <v>53</v>
      </c>
      <c r="B2" s="113"/>
      <c r="C2" s="112"/>
      <c r="D2" s="112"/>
      <c r="E2" s="112"/>
      <c r="F2" s="112"/>
      <c r="G2" s="112"/>
      <c r="H2" s="112"/>
      <c r="I2" s="112"/>
      <c r="J2" s="112"/>
    </row>
    <row r="3" spans="1:10" ht="22.5">
      <c r="A3" s="31" t="s">
        <v>25</v>
      </c>
      <c r="B3" s="31" t="s">
        <v>24</v>
      </c>
      <c r="C3" s="31" t="s">
        <v>23</v>
      </c>
      <c r="D3" s="31" t="s">
        <v>22</v>
      </c>
      <c r="E3" s="31" t="s">
        <v>16</v>
      </c>
      <c r="F3" s="31" t="s">
        <v>15</v>
      </c>
      <c r="G3" s="31" t="s">
        <v>14</v>
      </c>
      <c r="H3" s="31" t="s">
        <v>13</v>
      </c>
      <c r="I3" s="31" t="s">
        <v>21</v>
      </c>
      <c r="J3" s="31" t="s">
        <v>28</v>
      </c>
    </row>
    <row r="4" spans="1:10" ht="98.25" customHeight="1">
      <c r="A4" s="32">
        <v>1</v>
      </c>
      <c r="B4" s="33" t="s">
        <v>102</v>
      </c>
      <c r="C4" s="34" t="s">
        <v>20</v>
      </c>
      <c r="D4" s="35">
        <v>312</v>
      </c>
      <c r="E4" s="36">
        <v>0</v>
      </c>
      <c r="F4" s="36">
        <f>D4*E4</f>
        <v>0</v>
      </c>
      <c r="G4" s="37">
        <v>0.08</v>
      </c>
      <c r="H4" s="36">
        <f>F4*G4</f>
        <v>0</v>
      </c>
      <c r="I4" s="36">
        <f>F4+H4</f>
        <v>0</v>
      </c>
      <c r="J4" s="38"/>
    </row>
    <row r="5" spans="1:10" ht="75" customHeight="1">
      <c r="A5" s="32">
        <v>2</v>
      </c>
      <c r="B5" s="33" t="s">
        <v>103</v>
      </c>
      <c r="C5" s="34" t="s">
        <v>20</v>
      </c>
      <c r="D5" s="35">
        <v>312</v>
      </c>
      <c r="E5" s="36">
        <v>0</v>
      </c>
      <c r="F5" s="36">
        <f>D5*E5</f>
        <v>0</v>
      </c>
      <c r="G5" s="37">
        <v>0.08</v>
      </c>
      <c r="H5" s="36">
        <f>F5*G5</f>
        <v>0</v>
      </c>
      <c r="I5" s="36">
        <f>F5+H5</f>
        <v>0</v>
      </c>
      <c r="J5" s="38"/>
    </row>
    <row r="6" spans="1:10" ht="57" thickBot="1">
      <c r="A6" s="32">
        <v>3</v>
      </c>
      <c r="B6" s="33" t="s">
        <v>37</v>
      </c>
      <c r="C6" s="34" t="s">
        <v>20</v>
      </c>
      <c r="D6" s="35">
        <v>312</v>
      </c>
      <c r="E6" s="36">
        <v>0</v>
      </c>
      <c r="F6" s="36">
        <f>D6*E6</f>
        <v>0</v>
      </c>
      <c r="G6" s="37">
        <v>0.08</v>
      </c>
      <c r="H6" s="36">
        <f>F6*G6</f>
        <v>0</v>
      </c>
      <c r="I6" s="36">
        <f>F6+H6</f>
        <v>0</v>
      </c>
      <c r="J6" s="38"/>
    </row>
    <row r="7" spans="1:10" ht="30" customHeight="1" thickBot="1">
      <c r="A7" s="39"/>
      <c r="B7" s="40"/>
      <c r="C7" s="41"/>
      <c r="D7" s="109" t="s">
        <v>0</v>
      </c>
      <c r="E7" s="110"/>
      <c r="F7" s="42">
        <f>SUM(F4:F6)</f>
        <v>0</v>
      </c>
      <c r="G7" s="43"/>
      <c r="H7" s="42">
        <f>SUM(H4:H6)</f>
        <v>0</v>
      </c>
      <c r="I7" s="42">
        <f>SUM(I4:I6)</f>
        <v>0</v>
      </c>
      <c r="J7" s="44"/>
    </row>
  </sheetData>
  <sheetProtection/>
  <mergeCells count="3">
    <mergeCell ref="A1:J1"/>
    <mergeCell ref="A2:J2"/>
    <mergeCell ref="D7:E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J7" sqref="J7"/>
    </sheetView>
  </sheetViews>
  <sheetFormatPr defaultColWidth="8.8515625" defaultRowHeight="12.75" customHeight="1"/>
  <cols>
    <col min="1" max="1" width="5.140625" style="9" customWidth="1"/>
    <col min="2" max="2" width="53.8515625" style="9" customWidth="1"/>
    <col min="3" max="4" width="6.00390625" style="9" customWidth="1"/>
    <col min="5" max="5" width="8.28125" style="9" customWidth="1"/>
    <col min="6" max="6" width="13.140625" style="9" customWidth="1"/>
    <col min="7" max="7" width="6.140625" style="9" customWidth="1"/>
    <col min="8" max="8" width="11.7109375" style="9" customWidth="1"/>
    <col min="9" max="9" width="12.851562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ht="1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">
      <c r="A2" s="111" t="s">
        <v>54</v>
      </c>
      <c r="B2" s="113"/>
      <c r="C2" s="112"/>
      <c r="D2" s="112"/>
      <c r="E2" s="112"/>
      <c r="F2" s="112"/>
      <c r="G2" s="112"/>
      <c r="H2" s="112"/>
      <c r="I2" s="112"/>
      <c r="J2" s="112"/>
    </row>
    <row r="3" spans="1:10" ht="15.75" customHeight="1">
      <c r="A3" s="123" t="s">
        <v>47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2.5">
      <c r="A4" s="65" t="s">
        <v>25</v>
      </c>
      <c r="B4" s="65" t="s">
        <v>24</v>
      </c>
      <c r="C4" s="65" t="s">
        <v>23</v>
      </c>
      <c r="D4" s="65" t="s">
        <v>22</v>
      </c>
      <c r="E4" s="65" t="s">
        <v>16</v>
      </c>
      <c r="F4" s="65" t="s">
        <v>15</v>
      </c>
      <c r="G4" s="65" t="s">
        <v>14</v>
      </c>
      <c r="H4" s="65" t="s">
        <v>13</v>
      </c>
      <c r="I4" s="65" t="s">
        <v>21</v>
      </c>
      <c r="J4" s="65" t="s">
        <v>28</v>
      </c>
    </row>
    <row r="5" spans="1:10" ht="213" customHeight="1">
      <c r="A5" s="32">
        <v>1</v>
      </c>
      <c r="B5" s="33" t="s">
        <v>38</v>
      </c>
      <c r="C5" s="34" t="s">
        <v>20</v>
      </c>
      <c r="D5" s="35">
        <v>312</v>
      </c>
      <c r="E5" s="36">
        <v>0</v>
      </c>
      <c r="F5" s="36">
        <f>D5*E5</f>
        <v>0</v>
      </c>
      <c r="G5" s="37">
        <v>0.08</v>
      </c>
      <c r="H5" s="36">
        <f>F5*G5</f>
        <v>0</v>
      </c>
      <c r="I5" s="36">
        <f>F5+H5</f>
        <v>0</v>
      </c>
      <c r="J5" s="38"/>
    </row>
    <row r="6" spans="1:10" ht="101.25">
      <c r="A6" s="32">
        <v>2</v>
      </c>
      <c r="B6" s="33" t="s">
        <v>39</v>
      </c>
      <c r="C6" s="34" t="s">
        <v>20</v>
      </c>
      <c r="D6" s="35">
        <v>312</v>
      </c>
      <c r="E6" s="36">
        <v>0</v>
      </c>
      <c r="F6" s="36">
        <f>D6*E6</f>
        <v>0</v>
      </c>
      <c r="G6" s="37">
        <v>0.08</v>
      </c>
      <c r="H6" s="36">
        <f>F6*G6</f>
        <v>0</v>
      </c>
      <c r="I6" s="36">
        <f>F6+H6</f>
        <v>0</v>
      </c>
      <c r="J6" s="38"/>
    </row>
    <row r="7" spans="1:10" ht="108.75" customHeight="1">
      <c r="A7" s="32">
        <v>3</v>
      </c>
      <c r="B7" s="33" t="s">
        <v>40</v>
      </c>
      <c r="C7" s="34" t="s">
        <v>20</v>
      </c>
      <c r="D7" s="35">
        <v>312</v>
      </c>
      <c r="E7" s="36">
        <v>0</v>
      </c>
      <c r="F7" s="36">
        <f>D7*E7</f>
        <v>0</v>
      </c>
      <c r="G7" s="37">
        <v>0.08</v>
      </c>
      <c r="H7" s="36">
        <f>F7*G7</f>
        <v>0</v>
      </c>
      <c r="I7" s="36">
        <f>F7+H7</f>
        <v>0</v>
      </c>
      <c r="J7" s="38"/>
    </row>
    <row r="8" spans="1:10" ht="67.5">
      <c r="A8" s="32">
        <v>4</v>
      </c>
      <c r="B8" s="51" t="s">
        <v>41</v>
      </c>
      <c r="C8" s="52" t="s">
        <v>20</v>
      </c>
      <c r="D8" s="35">
        <v>312</v>
      </c>
      <c r="E8" s="36">
        <v>0</v>
      </c>
      <c r="F8" s="36">
        <f>D8*E8</f>
        <v>0</v>
      </c>
      <c r="G8" s="37">
        <v>0.08</v>
      </c>
      <c r="H8" s="36">
        <f>F8*G8</f>
        <v>0</v>
      </c>
      <c r="I8" s="36">
        <f>F8+H8</f>
        <v>0</v>
      </c>
      <c r="J8" s="53"/>
    </row>
    <row r="9" spans="1:10" ht="0.75" customHeight="1" thickBot="1">
      <c r="A9" s="32">
        <v>5</v>
      </c>
      <c r="B9" s="54"/>
      <c r="C9" s="34" t="s">
        <v>20</v>
      </c>
      <c r="D9" s="35"/>
      <c r="E9" s="36"/>
      <c r="F9" s="36">
        <f>D9*E9</f>
        <v>0</v>
      </c>
      <c r="G9" s="37">
        <v>0.08</v>
      </c>
      <c r="H9" s="36">
        <f>F9*G9</f>
        <v>0</v>
      </c>
      <c r="I9" s="36">
        <f>F9+H9</f>
        <v>0</v>
      </c>
      <c r="J9" s="53"/>
    </row>
    <row r="10" spans="1:10" ht="24" customHeight="1" thickBot="1">
      <c r="A10" s="39"/>
      <c r="B10" s="40"/>
      <c r="C10" s="41"/>
      <c r="D10" s="109" t="s">
        <v>0</v>
      </c>
      <c r="E10" s="122"/>
      <c r="F10" s="42">
        <f>SUM(F5:F9)</f>
        <v>0</v>
      </c>
      <c r="G10" s="43"/>
      <c r="H10" s="42">
        <f>SUM(H5:H9)</f>
        <v>0</v>
      </c>
      <c r="I10" s="42">
        <f>SUM(I5:I9)</f>
        <v>0</v>
      </c>
      <c r="J10" s="44"/>
    </row>
  </sheetData>
  <sheetProtection/>
  <mergeCells count="4">
    <mergeCell ref="D10:E10"/>
    <mergeCell ref="A1:J1"/>
    <mergeCell ref="A2:J2"/>
    <mergeCell ref="A3: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A1">
      <selection activeCell="D8" sqref="D8:E8"/>
    </sheetView>
  </sheetViews>
  <sheetFormatPr defaultColWidth="8.8515625" defaultRowHeight="12.75" customHeight="1"/>
  <cols>
    <col min="1" max="1" width="5.140625" style="9" customWidth="1"/>
    <col min="2" max="2" width="52.8515625" style="9" customWidth="1"/>
    <col min="3" max="3" width="6.00390625" style="9" customWidth="1"/>
    <col min="4" max="4" width="7.421875" style="9" customWidth="1"/>
    <col min="5" max="5" width="10.140625" style="9" customWidth="1"/>
    <col min="6" max="6" width="12.421875" style="9" customWidth="1"/>
    <col min="7" max="7" width="6.140625" style="9" customWidth="1"/>
    <col min="8" max="8" width="10.7109375" style="9" customWidth="1"/>
    <col min="9" max="9" width="11.42187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ht="15">
      <c r="A1" s="8"/>
      <c r="B1" s="11"/>
      <c r="C1" s="8"/>
      <c r="D1" s="8"/>
      <c r="E1" s="8"/>
      <c r="F1" s="8"/>
      <c r="G1" s="8"/>
      <c r="H1" s="8"/>
      <c r="I1" s="124"/>
      <c r="J1" s="124"/>
    </row>
    <row r="2" spans="1:10" s="66" customFormat="1" ht="12.75">
      <c r="A2" s="111" t="s">
        <v>26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66" customFormat="1" ht="12.75">
      <c r="A3" s="111" t="s">
        <v>56</v>
      </c>
      <c r="B3" s="113"/>
      <c r="C3" s="112"/>
      <c r="D3" s="112"/>
      <c r="E3" s="112"/>
      <c r="F3" s="112"/>
      <c r="G3" s="112"/>
      <c r="H3" s="112"/>
      <c r="I3" s="112"/>
      <c r="J3" s="112"/>
    </row>
    <row r="4" spans="1:10" ht="15.75">
      <c r="A4" s="13"/>
      <c r="B4" s="14"/>
      <c r="C4" s="15"/>
      <c r="D4" s="12"/>
      <c r="E4" s="12"/>
      <c r="F4" s="12"/>
      <c r="G4" s="12"/>
      <c r="H4" s="12"/>
      <c r="I4" s="12"/>
      <c r="J4" s="12"/>
    </row>
    <row r="5" spans="1:10" s="49" customFormat="1" ht="15.75" customHeight="1">
      <c r="A5" s="125" t="s">
        <v>47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s="49" customFormat="1" ht="22.5">
      <c r="A6" s="65" t="s">
        <v>25</v>
      </c>
      <c r="B6" s="65" t="s">
        <v>24</v>
      </c>
      <c r="C6" s="65" t="s">
        <v>23</v>
      </c>
      <c r="D6" s="65" t="s">
        <v>22</v>
      </c>
      <c r="E6" s="65" t="s">
        <v>16</v>
      </c>
      <c r="F6" s="65" t="s">
        <v>15</v>
      </c>
      <c r="G6" s="65" t="s">
        <v>14</v>
      </c>
      <c r="H6" s="65" t="s">
        <v>13</v>
      </c>
      <c r="I6" s="65" t="s">
        <v>21</v>
      </c>
      <c r="J6" s="65" t="s">
        <v>28</v>
      </c>
    </row>
    <row r="7" spans="1:10" s="49" customFormat="1" ht="113.25" thickBot="1">
      <c r="A7" s="32">
        <v>1</v>
      </c>
      <c r="B7" s="33" t="s">
        <v>104</v>
      </c>
      <c r="C7" s="34" t="s">
        <v>20</v>
      </c>
      <c r="D7" s="35">
        <v>312</v>
      </c>
      <c r="E7" s="36">
        <v>0</v>
      </c>
      <c r="F7" s="36">
        <f>D7*E7</f>
        <v>0</v>
      </c>
      <c r="G7" s="37">
        <v>0.08</v>
      </c>
      <c r="H7" s="36">
        <f>F7*G7</f>
        <v>0</v>
      </c>
      <c r="I7" s="36">
        <f>F7+H7</f>
        <v>0</v>
      </c>
      <c r="J7" s="38"/>
    </row>
    <row r="8" spans="1:10" s="49" customFormat="1" ht="30" customHeight="1" thickBot="1">
      <c r="A8" s="39"/>
      <c r="B8" s="40"/>
      <c r="C8" s="41"/>
      <c r="D8" s="109" t="s">
        <v>0</v>
      </c>
      <c r="E8" s="110"/>
      <c r="F8" s="42">
        <f>SUM(F7:F7)</f>
        <v>0</v>
      </c>
      <c r="G8" s="43"/>
      <c r="H8" s="42">
        <f>SUM(H7:H7)</f>
        <v>0</v>
      </c>
      <c r="I8" s="42">
        <f>SUM(I7:I7)</f>
        <v>0</v>
      </c>
      <c r="J8" s="44"/>
    </row>
  </sheetData>
  <sheetProtection/>
  <mergeCells count="5">
    <mergeCell ref="I1:J1"/>
    <mergeCell ref="A2:J2"/>
    <mergeCell ref="A3:J3"/>
    <mergeCell ref="D8:E8"/>
    <mergeCell ref="A5:J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2" sqref="A2:J2"/>
    </sheetView>
  </sheetViews>
  <sheetFormatPr defaultColWidth="8.8515625" defaultRowHeight="12.75" customHeight="1"/>
  <cols>
    <col min="1" max="1" width="5.140625" style="9" customWidth="1"/>
    <col min="2" max="2" width="53.8515625" style="9" customWidth="1"/>
    <col min="3" max="3" width="6.00390625" style="9" customWidth="1"/>
    <col min="4" max="4" width="5.7109375" style="9" customWidth="1"/>
    <col min="5" max="5" width="10.140625" style="9" customWidth="1"/>
    <col min="6" max="6" width="10.7109375" style="9" customWidth="1"/>
    <col min="7" max="7" width="6.140625" style="9" customWidth="1"/>
    <col min="8" max="8" width="10.140625" style="9" customWidth="1"/>
    <col min="9" max="9" width="11.851562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s="66" customFormat="1" ht="12.75">
      <c r="A1" s="111" t="s">
        <v>26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66" customFormat="1" ht="12.75">
      <c r="A2" s="111" t="s">
        <v>55</v>
      </c>
      <c r="B2" s="113"/>
      <c r="C2" s="112"/>
      <c r="D2" s="112"/>
      <c r="E2" s="112"/>
      <c r="F2" s="112"/>
      <c r="G2" s="112"/>
      <c r="H2" s="112"/>
      <c r="I2" s="112"/>
      <c r="J2" s="112"/>
    </row>
    <row r="3" spans="1:10" ht="22.5">
      <c r="A3" s="31" t="s">
        <v>25</v>
      </c>
      <c r="B3" s="31" t="s">
        <v>24</v>
      </c>
      <c r="C3" s="31" t="s">
        <v>23</v>
      </c>
      <c r="D3" s="31" t="s">
        <v>22</v>
      </c>
      <c r="E3" s="31" t="s">
        <v>16</v>
      </c>
      <c r="F3" s="31" t="s">
        <v>15</v>
      </c>
      <c r="G3" s="31" t="s">
        <v>14</v>
      </c>
      <c r="H3" s="31" t="s">
        <v>13</v>
      </c>
      <c r="I3" s="31" t="s">
        <v>21</v>
      </c>
      <c r="J3" s="31" t="s">
        <v>28</v>
      </c>
    </row>
    <row r="4" spans="1:10" ht="121.5" customHeight="1">
      <c r="A4" s="32">
        <v>1</v>
      </c>
      <c r="B4" s="33" t="s">
        <v>105</v>
      </c>
      <c r="C4" s="34" t="s">
        <v>42</v>
      </c>
      <c r="D4" s="35">
        <v>52</v>
      </c>
      <c r="E4" s="36">
        <v>0</v>
      </c>
      <c r="F4" s="36">
        <f>D4*E4</f>
        <v>0</v>
      </c>
      <c r="G4" s="37">
        <v>0.08</v>
      </c>
      <c r="H4" s="36">
        <f>F4*G4</f>
        <v>0</v>
      </c>
      <c r="I4" s="36">
        <f>F4+H4</f>
        <v>0</v>
      </c>
      <c r="J4" s="38"/>
    </row>
    <row r="5" spans="1:10" ht="67.5">
      <c r="A5" s="32">
        <v>2</v>
      </c>
      <c r="B5" s="33" t="s">
        <v>106</v>
      </c>
      <c r="C5" s="34" t="s">
        <v>42</v>
      </c>
      <c r="D5" s="35">
        <v>52</v>
      </c>
      <c r="E5" s="36">
        <v>0</v>
      </c>
      <c r="F5" s="36">
        <f>D5*E5</f>
        <v>0</v>
      </c>
      <c r="G5" s="37">
        <v>0.08</v>
      </c>
      <c r="H5" s="36">
        <f>F5*G5</f>
        <v>0</v>
      </c>
      <c r="I5" s="36">
        <f>F5+H5</f>
        <v>0</v>
      </c>
      <c r="J5" s="38"/>
    </row>
    <row r="6" spans="1:10" ht="67.5">
      <c r="A6" s="32">
        <v>3</v>
      </c>
      <c r="B6" s="33" t="s">
        <v>107</v>
      </c>
      <c r="C6" s="34" t="s">
        <v>42</v>
      </c>
      <c r="D6" s="35">
        <v>52</v>
      </c>
      <c r="E6" s="36">
        <v>0</v>
      </c>
      <c r="F6" s="36">
        <f>D6*E6</f>
        <v>0</v>
      </c>
      <c r="G6" s="37">
        <v>0.08</v>
      </c>
      <c r="H6" s="36">
        <f>F6*G6</f>
        <v>0</v>
      </c>
      <c r="I6" s="36">
        <f>F6+H6</f>
        <v>0</v>
      </c>
      <c r="J6" s="38"/>
    </row>
    <row r="7" spans="1:10" ht="75.75" customHeight="1">
      <c r="A7" s="32">
        <v>4</v>
      </c>
      <c r="B7" s="51" t="s">
        <v>108</v>
      </c>
      <c r="C7" s="34" t="s">
        <v>42</v>
      </c>
      <c r="D7" s="35">
        <v>52</v>
      </c>
      <c r="E7" s="36">
        <v>0</v>
      </c>
      <c r="F7" s="36">
        <f>D7*E7</f>
        <v>0</v>
      </c>
      <c r="G7" s="37">
        <v>0.08</v>
      </c>
      <c r="H7" s="36">
        <f>F7*G7</f>
        <v>0</v>
      </c>
      <c r="I7" s="36">
        <f>F7+H7</f>
        <v>0</v>
      </c>
      <c r="J7" s="53"/>
    </row>
    <row r="8" spans="1:10" ht="42.75" customHeight="1" thickBot="1">
      <c r="A8" s="32">
        <v>5</v>
      </c>
      <c r="B8" s="54" t="s">
        <v>109</v>
      </c>
      <c r="C8" s="34" t="s">
        <v>42</v>
      </c>
      <c r="D8" s="35">
        <v>52</v>
      </c>
      <c r="E8" s="36">
        <v>0</v>
      </c>
      <c r="F8" s="36">
        <f>D8*E8</f>
        <v>0</v>
      </c>
      <c r="G8" s="37">
        <v>0.08</v>
      </c>
      <c r="H8" s="36">
        <f>F8*G8</f>
        <v>0</v>
      </c>
      <c r="I8" s="36">
        <f>F8+H8</f>
        <v>0</v>
      </c>
      <c r="J8" s="53"/>
    </row>
    <row r="9" spans="1:10" ht="27" customHeight="1" thickBot="1">
      <c r="A9" s="39"/>
      <c r="B9" s="40"/>
      <c r="C9" s="41"/>
      <c r="D9" s="109" t="s">
        <v>0</v>
      </c>
      <c r="E9" s="110"/>
      <c r="F9" s="42">
        <f>SUM(F4:F8)</f>
        <v>0</v>
      </c>
      <c r="G9" s="43"/>
      <c r="H9" s="42">
        <f>SUM(H4:H8)</f>
        <v>0</v>
      </c>
      <c r="I9" s="42">
        <f>SUM(I4:I8)</f>
        <v>0</v>
      </c>
      <c r="J9" s="44"/>
    </row>
  </sheetData>
  <sheetProtection/>
  <mergeCells count="3">
    <mergeCell ref="A1:J1"/>
    <mergeCell ref="A2:J2"/>
    <mergeCell ref="D9:E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118" zoomScaleSheetLayoutView="118" zoomScalePageLayoutView="0" workbookViewId="0" topLeftCell="A1">
      <selection activeCell="D8" sqref="D8:E8"/>
    </sheetView>
  </sheetViews>
  <sheetFormatPr defaultColWidth="8.8515625" defaultRowHeight="12.75" customHeight="1"/>
  <cols>
    <col min="1" max="1" width="4.7109375" style="9" customWidth="1"/>
    <col min="2" max="2" width="54.8515625" style="9" customWidth="1"/>
    <col min="3" max="3" width="6.00390625" style="9" customWidth="1"/>
    <col min="4" max="4" width="5.8515625" style="9" customWidth="1"/>
    <col min="5" max="5" width="10.140625" style="9" customWidth="1"/>
    <col min="6" max="6" width="11.421875" style="9" customWidth="1"/>
    <col min="7" max="7" width="6.140625" style="9" customWidth="1"/>
    <col min="8" max="8" width="11.28125" style="9" customWidth="1"/>
    <col min="9" max="9" width="12.8515625" style="9" customWidth="1"/>
    <col min="10" max="10" width="21.00390625" style="9" customWidth="1"/>
    <col min="11" max="11" width="8.8515625" style="9" customWidth="1"/>
    <col min="12" max="16384" width="8.8515625" style="9" customWidth="1"/>
  </cols>
  <sheetData>
    <row r="1" spans="1:10" ht="15">
      <c r="A1" s="8"/>
      <c r="B1" s="11"/>
      <c r="C1" s="8"/>
      <c r="D1" s="8"/>
      <c r="E1" s="8"/>
      <c r="F1" s="8"/>
      <c r="G1" s="8"/>
      <c r="H1" s="8"/>
      <c r="I1" s="124"/>
      <c r="J1" s="124"/>
    </row>
    <row r="2" spans="1:10" ht="15">
      <c r="A2" s="111" t="s">
        <v>26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11" t="s">
        <v>44</v>
      </c>
      <c r="B3" s="113"/>
      <c r="C3" s="112"/>
      <c r="D3" s="112"/>
      <c r="E3" s="112"/>
      <c r="F3" s="112"/>
      <c r="G3" s="112"/>
      <c r="H3" s="112"/>
      <c r="I3" s="112"/>
      <c r="J3" s="112"/>
    </row>
    <row r="4" spans="1:10" ht="15.75">
      <c r="A4" s="7"/>
      <c r="B4" s="10"/>
      <c r="C4" s="6"/>
      <c r="D4" s="2"/>
      <c r="E4" s="5"/>
      <c r="F4" s="4"/>
      <c r="G4" s="4"/>
      <c r="H4" s="2"/>
      <c r="I4" s="3"/>
      <c r="J4" s="2"/>
    </row>
    <row r="5" spans="1:10" ht="22.5">
      <c r="A5" s="31" t="s">
        <v>25</v>
      </c>
      <c r="B5" s="31" t="s">
        <v>24</v>
      </c>
      <c r="C5" s="31" t="s">
        <v>23</v>
      </c>
      <c r="D5" s="31" t="s">
        <v>22</v>
      </c>
      <c r="E5" s="31" t="s">
        <v>16</v>
      </c>
      <c r="F5" s="31" t="s">
        <v>15</v>
      </c>
      <c r="G5" s="31" t="s">
        <v>14</v>
      </c>
      <c r="H5" s="31" t="s">
        <v>13</v>
      </c>
      <c r="I5" s="31" t="s">
        <v>21</v>
      </c>
      <c r="J5" s="31" t="s">
        <v>28</v>
      </c>
    </row>
    <row r="6" spans="1:10" ht="44.25" customHeight="1">
      <c r="A6" s="70">
        <v>1</v>
      </c>
      <c r="B6" s="71" t="s">
        <v>62</v>
      </c>
      <c r="C6" s="72" t="s">
        <v>17</v>
      </c>
      <c r="D6" s="73">
        <v>52</v>
      </c>
      <c r="E6" s="74">
        <v>0</v>
      </c>
      <c r="F6" s="74">
        <f>D6*E6</f>
        <v>0</v>
      </c>
      <c r="G6" s="75">
        <v>0.08</v>
      </c>
      <c r="H6" s="74">
        <f>F6*G6</f>
        <v>0</v>
      </c>
      <c r="I6" s="74">
        <f>F6+H6</f>
        <v>0</v>
      </c>
      <c r="J6" s="76"/>
    </row>
    <row r="7" spans="1:10" ht="34.5" customHeight="1" thickBot="1">
      <c r="A7" s="77" t="s">
        <v>10</v>
      </c>
      <c r="B7" s="78" t="s">
        <v>63</v>
      </c>
      <c r="C7" s="79" t="s">
        <v>17</v>
      </c>
      <c r="D7" s="80">
        <v>52</v>
      </c>
      <c r="E7" s="81">
        <v>0</v>
      </c>
      <c r="F7" s="74">
        <f>D7*E7</f>
        <v>0</v>
      </c>
      <c r="G7" s="82">
        <v>0.08</v>
      </c>
      <c r="H7" s="74">
        <f>F7*G7</f>
        <v>0</v>
      </c>
      <c r="I7" s="74">
        <f>F7+H7</f>
        <v>0</v>
      </c>
      <c r="J7" s="83"/>
    </row>
    <row r="8" spans="1:10" ht="30" customHeight="1" thickBot="1">
      <c r="A8" s="84"/>
      <c r="B8" s="85"/>
      <c r="C8" s="86"/>
      <c r="D8" s="101" t="s">
        <v>0</v>
      </c>
      <c r="E8" s="115"/>
      <c r="F8" s="87">
        <f>SUM(F6:F7)</f>
        <v>0</v>
      </c>
      <c r="G8" s="88"/>
      <c r="H8" s="89">
        <f>SUM(H6:H7)</f>
        <v>0</v>
      </c>
      <c r="I8" s="89">
        <f>SUM(I6:I7)</f>
        <v>0</v>
      </c>
      <c r="J8" s="90"/>
    </row>
  </sheetData>
  <sheetProtection/>
  <mergeCells count="4">
    <mergeCell ref="I1:J1"/>
    <mergeCell ref="A2:J2"/>
    <mergeCell ref="A3:J3"/>
    <mergeCell ref="D8:E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2023-05-31T12:20:53Z</dcterms:modified>
  <cp:category/>
  <cp:version/>
  <cp:contentType/>
  <cp:contentStatus/>
</cp:coreProperties>
</file>