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Zadanie 1" sheetId="1" r:id="rId1"/>
    <sheet name="Zadanie 2" sheetId="2" r:id="rId2"/>
  </sheets>
  <definedNames>
    <definedName name="_xlnm.Print_Area" localSheetId="0">'Zadanie 1'!$A$1:$M$139</definedName>
    <definedName name="_xlnm.Print_Area" localSheetId="1">'Zadanie 2'!$A$1:$M$37</definedName>
  </definedNames>
  <calcPr fullCalcOnLoad="1"/>
</workbook>
</file>

<file path=xl/sharedStrings.xml><?xml version="1.0" encoding="utf-8"?>
<sst xmlns="http://schemas.openxmlformats.org/spreadsheetml/2006/main" count="570" uniqueCount="272">
  <si>
    <t>Lp.</t>
  </si>
  <si>
    <t>Kod CPV</t>
  </si>
  <si>
    <t>Nazwa odczynnika</t>
  </si>
  <si>
    <t>j.m.</t>
  </si>
  <si>
    <t xml:space="preserve">Ilość testów </t>
  </si>
  <si>
    <t>Wartość netto</t>
  </si>
  <si>
    <t>Wartość brutto</t>
  </si>
  <si>
    <t>a</t>
  </si>
  <si>
    <t>b</t>
  </si>
  <si>
    <t>c</t>
  </si>
  <si>
    <t>e</t>
  </si>
  <si>
    <t>h = d + f</t>
  </si>
  <si>
    <t>Wartość VAT</t>
  </si>
  <si>
    <t>VAT                      %</t>
  </si>
  <si>
    <t>fluorochrom</t>
  </si>
  <si>
    <t xml:space="preserve">marker </t>
  </si>
  <si>
    <t>FITC</t>
  </si>
  <si>
    <t>ozn.</t>
  </si>
  <si>
    <t>anti- human IgD</t>
  </si>
  <si>
    <t>1.</t>
  </si>
  <si>
    <t>2.</t>
  </si>
  <si>
    <t xml:space="preserve">CD25 </t>
  </si>
  <si>
    <t>CD19</t>
  </si>
  <si>
    <t>ECD</t>
  </si>
  <si>
    <t>CD28</t>
  </si>
  <si>
    <t>PC5.5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</si>
  <si>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</si>
  <si>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</si>
  <si>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</si>
  <si>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</si>
  <si>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</si>
  <si>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</si>
  <si>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</si>
  <si>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</si>
  <si>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</si>
  <si>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</si>
  <si>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</si>
  <si>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</si>
  <si>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</si>
  <si>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</si>
  <si>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</si>
  <si>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</si>
  <si>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</si>
  <si>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</si>
  <si>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</si>
  <si>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</si>
  <si>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</si>
  <si>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</si>
  <si>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</si>
  <si>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</si>
  <si>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</si>
  <si>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</si>
  <si>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</si>
  <si>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</si>
  <si>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</si>
  <si>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</si>
  <si>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</si>
  <si>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</si>
  <si>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</si>
  <si>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</si>
  <si>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</si>
  <si>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</si>
  <si>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</si>
  <si>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</si>
  <si>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</si>
  <si>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</si>
  <si>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</si>
  <si>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</si>
  <si>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</si>
  <si>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</si>
  <si>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</si>
  <si>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</si>
  <si>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</si>
  <si>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</si>
  <si>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CD27</t>
  </si>
  <si>
    <t>PC7</t>
  </si>
  <si>
    <t>APC</t>
  </si>
  <si>
    <t>51.</t>
  </si>
  <si>
    <t>52.</t>
  </si>
  <si>
    <t>53.</t>
  </si>
  <si>
    <t>54.</t>
  </si>
  <si>
    <t>anti- human IgM</t>
  </si>
  <si>
    <t>PB</t>
  </si>
  <si>
    <t>CD1a</t>
  </si>
  <si>
    <t>CD2</t>
  </si>
  <si>
    <t>CD3</t>
  </si>
  <si>
    <t>CD4</t>
  </si>
  <si>
    <t>CD9</t>
  </si>
  <si>
    <t>CD8</t>
  </si>
  <si>
    <t>CD10</t>
  </si>
  <si>
    <t>CD13</t>
  </si>
  <si>
    <t>CD14</t>
  </si>
  <si>
    <t>CD15</t>
  </si>
  <si>
    <t>CD20</t>
  </si>
  <si>
    <t>SuperNova v428</t>
  </si>
  <si>
    <t>CD22</t>
  </si>
  <si>
    <t>CD33</t>
  </si>
  <si>
    <t>CD38</t>
  </si>
  <si>
    <t>CD34</t>
  </si>
  <si>
    <t>CD41</t>
  </si>
  <si>
    <t>CD44</t>
  </si>
  <si>
    <t>CD45</t>
  </si>
  <si>
    <t>KrO</t>
  </si>
  <si>
    <t>CD56</t>
  </si>
  <si>
    <t>CD61</t>
  </si>
  <si>
    <t>CD58</t>
  </si>
  <si>
    <t>CD64</t>
  </si>
  <si>
    <t>CD65</t>
  </si>
  <si>
    <t>CD71</t>
  </si>
  <si>
    <t>CD79a</t>
  </si>
  <si>
    <t>CD99</t>
  </si>
  <si>
    <t>CD81</t>
  </si>
  <si>
    <t>CD117</t>
  </si>
  <si>
    <t>CD200</t>
  </si>
  <si>
    <t>CD235a</t>
  </si>
  <si>
    <t>anti-HLA-DR</t>
  </si>
  <si>
    <t>55.</t>
  </si>
  <si>
    <t>56.</t>
  </si>
  <si>
    <t>57.</t>
  </si>
  <si>
    <t>58.</t>
  </si>
  <si>
    <t>59.</t>
  </si>
  <si>
    <t>60.</t>
  </si>
  <si>
    <t>anti-TdT (POOL)</t>
  </si>
  <si>
    <t>MPO</t>
  </si>
  <si>
    <t>anti-TCR          alfa/beta</t>
  </si>
  <si>
    <t>anti-TCR          gamma/delta</t>
  </si>
  <si>
    <t>61.</t>
  </si>
  <si>
    <t>APC A-750</t>
  </si>
  <si>
    <t>APC-A 750</t>
  </si>
  <si>
    <t>APC-A 700</t>
  </si>
  <si>
    <t>APC- A 700</t>
  </si>
  <si>
    <t>APC-A750</t>
  </si>
  <si>
    <t>op.</t>
  </si>
  <si>
    <t>62.</t>
  </si>
  <si>
    <t>Ilość op.</t>
  </si>
  <si>
    <t>Zestawy kontrolne (fluorosfery) do przeprowadzenia codziennej kontroli pracy cytometru.</t>
  </si>
  <si>
    <t>Odczynnik czyszczący.</t>
  </si>
  <si>
    <t>Odczynnik</t>
  </si>
  <si>
    <t>63.</t>
  </si>
  <si>
    <t>CD16</t>
  </si>
  <si>
    <t>CD23</t>
  </si>
  <si>
    <t>CD30</t>
  </si>
  <si>
    <t>CD43</t>
  </si>
  <si>
    <t>65.</t>
  </si>
  <si>
    <t>64.</t>
  </si>
  <si>
    <t>Ki 67</t>
  </si>
  <si>
    <t>AF488</t>
  </si>
  <si>
    <t>66.</t>
  </si>
  <si>
    <t>67.</t>
  </si>
  <si>
    <t>68.</t>
  </si>
  <si>
    <t>FITC/ PE</t>
  </si>
  <si>
    <t>Odczynnik osłonowy (roboczy).</t>
  </si>
  <si>
    <t>Odczynnik powodujący rozpad  krwinek czerwonych zawartych w dowolnym płynie biologicznym.</t>
  </si>
  <si>
    <t>Odczynnik myjący służacy codziennej konserwacji aparatu.</t>
  </si>
  <si>
    <t xml:space="preserve">Roztwór utrwalający umożliwiający przygotowanie próbek krwi pełnej lub szpiku kostnego zawierający jako substancję utrwalającą  formaldehyd w roztworze PBS przeznaczony do badań z zakresu cytometrii przepływowej. </t>
  </si>
  <si>
    <t>WYMAGANIA:</t>
  </si>
  <si>
    <t>1 op.=1ml*</t>
  </si>
  <si>
    <t>1 op.=0,5ml*</t>
  </si>
  <si>
    <t>/</t>
  </si>
  <si>
    <t>1 op.=2,0 ml*</t>
  </si>
  <si>
    <t>1 op.=1,0 ml*</t>
  </si>
  <si>
    <t>FITC                   PE                           ECD               PC5.5                   PC7                  APC                  APC-A700            APC-A750                PB                           KrO</t>
  </si>
  <si>
    <t>RAZEM:</t>
  </si>
  <si>
    <t>anti-HLA -B27            /anti-HLA - B7</t>
  </si>
  <si>
    <t>PE</t>
  </si>
  <si>
    <t>7AAD</t>
  </si>
  <si>
    <t>CD11a</t>
  </si>
  <si>
    <t>CD11b</t>
  </si>
  <si>
    <t>CD11c</t>
  </si>
  <si>
    <t>CD21</t>
  </si>
  <si>
    <t>APC- A 750</t>
  </si>
  <si>
    <t>CD42a</t>
  </si>
  <si>
    <t>CD42b</t>
  </si>
  <si>
    <t>CD45RA</t>
  </si>
  <si>
    <t>CD45RO</t>
  </si>
  <si>
    <t xml:space="preserve">ozn. </t>
  </si>
  <si>
    <t>1 op.=0,5 ml*</t>
  </si>
  <si>
    <t>CD133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</si>
  <si>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</si>
  <si>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</si>
  <si>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</si>
  <si>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</si>
  <si>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</si>
  <si>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</si>
  <si>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</si>
  <si>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</si>
  <si>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</si>
  <si>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</si>
  <si>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</si>
  <si>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</si>
  <si>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</si>
  <si>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</si>
  <si>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</si>
  <si>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</si>
  <si>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</si>
  <si>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anti-NG2 KLON 7.1</t>
  </si>
  <si>
    <t xml:space="preserve">PE </t>
  </si>
  <si>
    <t>Kontrola jakości posiadająca certyfikat CE/IVD ("NORMAL" Cells  Level), umożliwiająca weryfikację prawidłowości oznaczeń pod kątem wykrywania antygenów specyficznych dla populacji krwinek białych.</t>
  </si>
  <si>
    <t>Kontrola jakości posiadająca certyfikat CE/IVD (LOW Cells Level), umożliwiająca weryfikację prawidłowości oznaczeń pod kątem wykrywania antygenów specyficznych dla populacji krwinek białych.</t>
  </si>
  <si>
    <t xml:space="preserve">Zestaw odczynnikowy umożliwiający  immunologiczne wykrywanie wewnątrzkomórkowych antygenów leukocytów w procesie permeabilizacji z użyciem formaldehydu i saponiny w próbkach krwi pełnej. </t>
  </si>
  <si>
    <t xml:space="preserve">Dowolne przeciwciało monoklonalne dostępne z aktualizowanego w trakcie trwania umowy   katalogu IVD/VDR </t>
  </si>
  <si>
    <t xml:space="preserve">Ilość </t>
  </si>
  <si>
    <t xml:space="preserve">CD66c                          </t>
  </si>
  <si>
    <t xml:space="preserve">Zestaw przeciwciał monoklonalnych zawierający:  </t>
  </si>
  <si>
    <t xml:space="preserve"> CD3                     CD4                      CD8                    CD16                 CD56                  CD19                 CD45                               </t>
  </si>
  <si>
    <t xml:space="preserve">                                                          FITC                PC7              APC 750         PE                     PE                 APC                PC 5.5</t>
  </si>
  <si>
    <t xml:space="preserve">Zestaw składający się z dodatnich      i ujemnych mikrosfer wymaganych do ustawienia kompensacji  korygującej nakładające się widma w badaniach przy zastosowaniu wielokolorowej cytometrii przepływowej. Zastosowana populacja dodatnia mikrosfer powinna wychwytywać koniugaty w jednobarwnych barwnikach i rozpoznawać wszystkie izotypy myszy i szczura, większość izotypów chomików i poliklonalne IgG królika. Populacja ujemna powinna zapewniać fluorescencję podobną do niewybarwionych komórek w różnych kombinacjach długości fali wzbudzenia/emisji. </t>
  </si>
  <si>
    <t>Zestaw przeciwciał monoklonalnych zawierający min.:</t>
  </si>
  <si>
    <t xml:space="preserve">  CD15              CD123               CD117                    CD13                 CD33                  CD34                 CD38                           HLA-DR                    CD19                 CD45   </t>
  </si>
  <si>
    <t xml:space="preserve">CD16                   CD7                  CD10                    CD13                 CD64                  CD34                 CD14                              HLA-DR                      CD11b                         CD45       </t>
  </si>
  <si>
    <t xml:space="preserve">                    KAPPA              LAMBDA               CD10                    CD5                 CD200                 CD34                 CD38                                              CD20                                      CD 19                      CD45   </t>
  </si>
  <si>
    <t>Zestaw do kompensacji zawierający probówki z przeciwciałami                        uumożliwiający   przygotowanie cytometru do                                 wykonania oznaczeń w poz. 82,83,84 tabeli 1</t>
  </si>
  <si>
    <t>Zestaw do kompensacji zawierający  mikrosfery umożliwiający   przygotowanie cytometru do                                 wykonania oznaczeń w poz. 82,83,84 tabeli 1</t>
  </si>
  <si>
    <t>Probówki okrągłodenne z polipropylenu do badań cytometrycznych o wymiarach    12mm x 75mm. (1 op = 250 szt.)</t>
  </si>
  <si>
    <t>8. Zamawiający  nie wyraża zgody na dzielenie zadania poprzez składanie ofert częściowych i wariantowych.</t>
  </si>
  <si>
    <t>9. Oferent zobowiązuje się do udzielenia pomocy merytorycznej (1 x  kwartalnie) w wymiarze min. 4 godz.</t>
  </si>
  <si>
    <t xml:space="preserve"> KRYTERIUM OCENY OFERT   (kryterium o wadze 40%)</t>
  </si>
  <si>
    <t>6. Zamawiający  nie wyraża zgody na dzielenie zadania poprzez składanie ofert częściowych i wariantowych.</t>
  </si>
  <si>
    <t>7. Oferent zobowiązuje się do udzielenia pomocy merytorycznej (1 x  kwartalnie) w wymiarze min. 4 godz.</t>
  </si>
  <si>
    <t>7. Wymagamy odczynników niewymagających preparatyki wstępnej tj. gotowych do użycia. Wyjątek  stanowi odczynnik opisany w punkcie 3 tabeli 2.</t>
  </si>
  <si>
    <t xml:space="preserve">5. Wymagamy odczynników niewymagających preparatyki wstępnej tj. gotowych do użycia. </t>
  </si>
  <si>
    <t>Tabela nr 1</t>
  </si>
  <si>
    <t>Tabela nr 2</t>
  </si>
  <si>
    <t>1b. Zestawy kalibracyjne i kontrolne, odczynniki i materiały zużywalne służące do diagnostyki metodą cytometrii przepływowej  kompatybilne z posiadanym cytometrem DxFlex.</t>
  </si>
  <si>
    <t>załącznik nr 2.1 do SWZ</t>
  </si>
  <si>
    <t>g = c + e</t>
  </si>
  <si>
    <t xml:space="preserve">Cena jednostkowa netto                                                           </t>
  </si>
  <si>
    <t>Cena jednostkowa brutto</t>
  </si>
  <si>
    <t>VAT %</t>
  </si>
  <si>
    <r>
      <t xml:space="preserve"> Bufor PBS w postaci liofilizatu/proszku umożliwiającego po rekonstytucji otrzymanie  roztworu zawierającego</t>
    </r>
    <r>
      <rPr>
        <sz val="9"/>
        <color indexed="8"/>
        <rFont val="Arial"/>
        <family val="2"/>
      </rPr>
      <t xml:space="preserve"> 0,01 M fosforanu potasu, 0,15 M chlorku sodu o pH 7,2 ± 0,2.</t>
    </r>
  </si>
  <si>
    <t>WYKONAWCA …............................</t>
  </si>
  <si>
    <t>2. Dla odczynników wyszczególnionych znacznikiem (*) umieszczonych w pozycjach: 3,13,14,17,22,33,34,39,40,48,50,51,53,55, 56, 58, 59, 62, 64,67,68, 70, 72, 74,79,80  tabeli 1 wymagamy zaoferowania opakowań jednostkowych spełniających wskazane w punkcie "a" tabeli wymagane objętości (w mililitrach).</t>
  </si>
  <si>
    <t>4. Komponując ofertę należy uwzględnić daty ważności oraz trwałość odczynników po otwarciu opakowań przyjmując założenie, iż odczynnik  jest używany do daty ważności i/lub do czasu utraty stabilności, bez względu na to ile badań przy jego użyciu wykonano.</t>
  </si>
  <si>
    <t>6. Oferent zapewni niezmienność serii materiału kontrolnego (poz. 5 tabeli 2) w trakcie trwania umowy. Zmiana serii dopuszczona jest tylko w szczególnych wypadkach po wcześniejszczym uzgodnieniu z Zamawiającym.</t>
  </si>
  <si>
    <t>3. Wymagamy zaoferowania odczynników posiadających odpowiednie dokumenty uznania ważności na rynku krajowym (unijnym), zgodnie z aktualnymi przepisami.</t>
  </si>
  <si>
    <t>1a. Przeciwciała monoklonalne i zestawy przeciwciał posiadające charakterystyczne markery błonowe i wewnątrzkomórkowe służące do diagnostyki metodą cytometrii przepływowej  kompatybilne z posiadanym cytometrem DxFlex.</t>
  </si>
  <si>
    <t>załącznik nr 2.2 do SWZ</t>
  </si>
  <si>
    <t xml:space="preserve">Cena jednostowa netto                                                           </t>
  </si>
  <si>
    <t>f = d x e</t>
  </si>
  <si>
    <t>d = b x c</t>
  </si>
  <si>
    <r>
      <rPr>
        <b/>
        <sz val="9"/>
        <color indexed="8"/>
        <rFont val="Arial"/>
        <family val="2"/>
      </rPr>
      <t xml:space="preserve">CD5 </t>
    </r>
    <r>
      <rPr>
        <sz val="9"/>
        <color indexed="8"/>
        <rFont val="Arial"/>
        <family val="2"/>
      </rPr>
      <t>klon L17F12</t>
    </r>
  </si>
  <si>
    <r>
      <rPr>
        <b/>
        <sz val="9"/>
        <color indexed="8"/>
        <rFont val="Arial"/>
        <family val="2"/>
      </rPr>
      <t>CD7</t>
    </r>
    <r>
      <rPr>
        <sz val="9"/>
        <color indexed="8"/>
        <rFont val="Arial"/>
        <family val="2"/>
      </rPr>
      <t xml:space="preserve"> klon 124-1D1</t>
    </r>
  </si>
  <si>
    <r>
      <rPr>
        <b/>
        <sz val="9"/>
        <color indexed="8"/>
        <rFont val="Arial"/>
        <family val="2"/>
      </rPr>
      <t>CD24</t>
    </r>
    <r>
      <rPr>
        <sz val="9"/>
        <color indexed="8"/>
        <rFont val="Arial"/>
        <family val="2"/>
      </rPr>
      <t xml:space="preserve"> klon SN3</t>
    </r>
  </si>
  <si>
    <r>
      <rPr>
        <b/>
        <sz val="9"/>
        <color indexed="8"/>
        <rFont val="Arial"/>
        <family val="2"/>
      </rPr>
      <t>CD123</t>
    </r>
    <r>
      <rPr>
        <sz val="9"/>
        <color indexed="8"/>
        <rFont val="Arial"/>
        <family val="2"/>
      </rPr>
      <t xml:space="preserve"> klon 6H6</t>
    </r>
  </si>
  <si>
    <r>
      <rPr>
        <b/>
        <sz val="9"/>
        <color indexed="8"/>
        <rFont val="Arial"/>
        <family val="2"/>
      </rPr>
      <t>KAPPA - LC</t>
    </r>
    <r>
      <rPr>
        <sz val="9"/>
        <color indexed="8"/>
        <rFont val="Arial"/>
        <family val="2"/>
      </rPr>
      <t xml:space="preserve">               klon TB28-2</t>
    </r>
  </si>
  <si>
    <r>
      <rPr>
        <b/>
        <sz val="9"/>
        <color indexed="8"/>
        <rFont val="Arial"/>
        <family val="2"/>
      </rPr>
      <t>LAMBDA - LC</t>
    </r>
    <r>
      <rPr>
        <sz val="9"/>
        <color indexed="8"/>
        <rFont val="Arial"/>
        <family val="2"/>
      </rPr>
      <t xml:space="preserve">          klon 1-155-2</t>
    </r>
  </si>
  <si>
    <r>
      <rPr>
        <b/>
        <sz val="9"/>
        <color indexed="8"/>
        <rFont val="Arial"/>
        <family val="2"/>
      </rPr>
      <t>Bcl2</t>
    </r>
    <r>
      <rPr>
        <sz val="9"/>
        <color indexed="8"/>
        <rFont val="Arial"/>
        <family val="2"/>
      </rPr>
      <t xml:space="preserve"> klon Bcl2/100</t>
    </r>
  </si>
  <si>
    <r>
      <rPr>
        <b/>
        <sz val="9"/>
        <color indexed="8"/>
        <rFont val="Arial"/>
        <family val="2"/>
      </rPr>
      <t xml:space="preserve">TRBC-1 </t>
    </r>
    <r>
      <rPr>
        <sz val="9"/>
        <color indexed="8"/>
        <rFont val="Arial"/>
        <family val="2"/>
      </rPr>
      <t>klon Jovi.1</t>
    </r>
  </si>
  <si>
    <r>
      <rPr>
        <b/>
        <sz val="9"/>
        <color indexed="8"/>
        <rFont val="Arial"/>
        <family val="2"/>
      </rPr>
      <t>LIZOZYM</t>
    </r>
    <r>
      <rPr>
        <sz val="9"/>
        <color indexed="8"/>
        <rFont val="Arial"/>
        <family val="2"/>
      </rPr>
      <t xml:space="preserve"> klon LZ598-10G9</t>
    </r>
  </si>
  <si>
    <t>1. Zaproponowane przeciwciała i zestawy przeciwciał  muszą stanowić kompatybilny system analityczny z posiadanym cytometrem i pochodzić  od jednego producenta. Dopuszcza się zaoferowanie  maksimum 3 odczynników pochodzących od innego producenta</t>
  </si>
  <si>
    <t>2.Wymagamy zaoferowania odczynników posiadających odpowiednie dokumenty uznania ważności na rynku krajowym (unijnym), zgodnie z aktualnymi przepisami.</t>
  </si>
  <si>
    <t>3. Komponując ofertę należy uwzględnić daty ważności oraz trwałość odczynników po otwarciu opakowań przyjmując założenie, iż odczynnik  jest używany do daty ważności i/lub do czasu utraty stabilności, bez względu na to ile badań przy jego użyciu wykonano.</t>
  </si>
  <si>
    <t>* należy uzupełnić</t>
  </si>
  <si>
    <r>
      <rPr>
        <b/>
        <sz val="11"/>
        <color indexed="8"/>
        <rFont val="Arial"/>
        <family val="2"/>
      </rPr>
      <t xml:space="preserve">Część 1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>pn. Podstawowe przeciwciała monoklonalne, zestawy przeciwciał identyfikujące markery błonowe i wewnątrzkomórkowe oraz zestawy kalibracyjne i kontrolne, odczynniki i materiały pomocnicze służące do diagnostyki metodą cytometrii przepływowej  kompatybilne z posiadanym cytometrem DxFlex</t>
    </r>
  </si>
  <si>
    <r>
      <t xml:space="preserve">Część 2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>pn. Dodatkowe przeciwciała monoklonalne i zestawy przeciwciał posiadające charakterystyczne markery błonowe i wewnątrzkomórkowe służące do diagnostyki metodą cytometrii przepływowej  kompatybilne z posiadanym cytometrem DxFlex</t>
    </r>
  </si>
  <si>
    <t xml:space="preserve">c </t>
  </si>
  <si>
    <t>d= b x c</t>
  </si>
  <si>
    <t xml:space="preserve">e </t>
  </si>
  <si>
    <t>nazwa zestawu 
lub materiału esploatacyjnego,
nr katalogowy*</t>
  </si>
  <si>
    <t>nazwa odczynnika,
nr katalogowy*</t>
  </si>
  <si>
    <r>
      <t xml:space="preserve">Opis*                                           </t>
    </r>
    <r>
      <rPr>
        <i/>
        <sz val="10"/>
        <rFont val="Arial"/>
        <family val="2"/>
      </rPr>
      <t>(oferowana ilość miesięcy)</t>
    </r>
  </si>
  <si>
    <r>
      <t xml:space="preserve"> KRYTERIUM OCENY OFERT   </t>
    </r>
    <r>
      <rPr>
        <sz val="10"/>
        <rFont val="Arial"/>
        <family val="2"/>
      </rPr>
      <t>(kryterium o wadze 40%)</t>
    </r>
  </si>
  <si>
    <t>g = h/b</t>
  </si>
  <si>
    <t xml:space="preserve">Termin dostawy:
a) do 6 dni roboczych od dnia złożenia zamówienia przez Zamawiającego – 15 pkt
b) od 7 do 13 dni roboczych od dnia złożenia zamówienia przez Zamawiającego – 5 pkt
c) 14 dni roboczych od dnia złożenia zamówienia przez Zamawiającego – 0 pkt 
</t>
  </si>
  <si>
    <t>Termin rozpatrzenia reklamacji:
a) do 3 dni roboczych – 10 pkt
b) od 4 do 6 dni roboczych – 5 pkt  
c) 7 dni roboczych – 0 pkt</t>
  </si>
  <si>
    <t xml:space="preserve">Termin dostawy:
a) do 6 dni roboczych od dnia złożenia zamówienia przez Zamawiającego – 15 pkt
b) od 7 do 13 dni roboczych od dnia złożenia zamówienia przez Zamawiającego – 5 pkt
c) 14 dni roboczych od dnia złożenia zamówienia przez Zamawiającego – 0 pkt </t>
  </si>
  <si>
    <t xml:space="preserve">1. 4. Zaproponowane przeciwciała i zestawy przeciwciał, zestawy kalibracyjne i kontrolne oraz odczynniki i materiały pomocnicze muszą stanowić kompatybilny system analityczny z posiadanym cytometrem i pochodzić od jednego producenta. Dopuszcza się zaoferowanie  maksimum 5 odczynników pochodzących od innego producenta. </t>
  </si>
  <si>
    <r>
      <rPr>
        <b/>
        <sz val="11"/>
        <color indexed="10"/>
        <rFont val="Arial"/>
        <family val="2"/>
      </rPr>
      <t xml:space="preserve">FORMULARZ CENOWY ZAMIENNY z dnia 26.07.2024 r.     </t>
    </r>
    <r>
      <rPr>
        <sz val="11"/>
        <color indexed="10"/>
        <rFont val="Arial"/>
        <family val="2"/>
      </rPr>
      <t xml:space="preserve">      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  DOSTAWY PRZECIWCIAŁ, ODCZYNNIKÓW I MATERIAŁÓW ZUŻYWALNYCH DO OZNACZENIA IMMUNOFENOTYPU METODĄ CYTOMETRII PRZEPŁYWOWEJ - 24/2024/TP</t>
    </r>
  </si>
  <si>
    <r>
      <t xml:space="preserve">4. Wymagamy, aby trwałość materiałowo-użytkowa zaproponowanych w zadaniu 2 odczynników nie była krótsza </t>
    </r>
    <r>
      <rPr>
        <sz val="10"/>
        <color indexed="10"/>
        <rFont val="Arial"/>
        <family val="2"/>
      </rPr>
      <t xml:space="preserve">niż 6 miesięcy od dnia dostawy </t>
    </r>
    <r>
      <rPr>
        <sz val="10"/>
        <rFont val="Arial"/>
        <family val="2"/>
      </rPr>
      <t>(z wyjątkiem tych towarów, gdzie ten termin przydatności  musi być krótszy ze względu na ich specyfikę).</t>
    </r>
  </si>
  <si>
    <t>Data ważności odczynników od dnia dostawy:
a) od 13 do  24 miesięcy – 15 pkt
b) od 7 do 12 miesięcy  – 5 pkt
c) 6 miesięcy – 0 pkt</t>
  </si>
  <si>
    <r>
      <t>5. Wymagamy, aby trwałość materiałowo-użytkowa zaproponowanych w zadaniu 1 odczynników i materiałów zużywalnych nie była krótsza</t>
    </r>
    <r>
      <rPr>
        <sz val="10"/>
        <color indexed="10"/>
        <rFont val="Arial"/>
        <family val="2"/>
      </rPr>
      <t xml:space="preserve"> niż 6 miesięcy </t>
    </r>
    <r>
      <rPr>
        <sz val="10"/>
        <rFont val="Arial"/>
        <family val="2"/>
      </rPr>
      <t>od dnia dostawy (z wyjątkiem tych towarów, gdzie ten termin przydatności musi być krótszy ze względu na ich specyfikę).</t>
    </r>
  </si>
  <si>
    <r>
      <rPr>
        <b/>
        <sz val="11"/>
        <color indexed="10"/>
        <rFont val="Arial"/>
        <family val="2"/>
      </rPr>
      <t xml:space="preserve">FORMULARZ CENOWY ZAMIENNY z dnia 26.07.2024    </t>
    </r>
    <r>
      <rPr>
        <b/>
        <sz val="11"/>
        <color indexed="8"/>
        <rFont val="Arial"/>
        <family val="2"/>
      </rPr>
      <t xml:space="preserve">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  DOSTAWY PRZECIWCIAŁ, ODCZYNNIKÓW I MATERIAŁÓW ZUŻYWALNYCH DO OZNACZENIA IMMUNOFENOTYPU METODĄ CYTOMETRII PRZEPŁYWOWEJ - 24/2024/TP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</si>
</sst>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;[Red]#,##0.00\ &quot;zł&quot;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;[Red]#,##0.00\ _z_ł"/>
    <numFmt numFmtId="171" formatCode="\ * #,##0.00&quot;      &quot;;\-* #,##0.00&quot;      &quot;;\ * \-#&quot;      &quot;;@\ "/>
    <numFmt numFmtId="172" formatCode="#,###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 Black"/>
      <family val="2"/>
    </font>
    <font>
      <sz val="11"/>
      <color indexed="8"/>
      <name val="Arial Black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wrapText="1"/>
    </xf>
    <xf numFmtId="0" fontId="62" fillId="9" borderId="10" xfId="0" applyFont="1" applyFill="1" applyBorder="1" applyAlignment="1">
      <alignment horizontal="center" vertical="center"/>
    </xf>
    <xf numFmtId="0" fontId="62" fillId="9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2" fillId="9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165" fontId="61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horizontal="center"/>
    </xf>
    <xf numFmtId="0" fontId="61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68" fillId="0" borderId="0" xfId="0" applyFont="1" applyAlignment="1">
      <alignment/>
    </xf>
    <xf numFmtId="0" fontId="3" fillId="0" borderId="0" xfId="0" applyFont="1" applyAlignment="1">
      <alignment horizontal="center"/>
    </xf>
    <xf numFmtId="0" fontId="68" fillId="0" borderId="0" xfId="0" applyFont="1" applyAlignment="1">
      <alignment/>
    </xf>
    <xf numFmtId="0" fontId="8" fillId="9" borderId="12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right"/>
    </xf>
    <xf numFmtId="0" fontId="61" fillId="0" borderId="0" xfId="0" applyFont="1" applyBorder="1" applyAlignment="1">
      <alignment horizontal="center"/>
    </xf>
    <xf numFmtId="165" fontId="62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165" fontId="61" fillId="0" borderId="0" xfId="0" applyNumberFormat="1" applyFont="1" applyBorder="1" applyAlignment="1">
      <alignment horizontal="center"/>
    </xf>
    <xf numFmtId="0" fontId="62" fillId="9" borderId="12" xfId="0" applyFont="1" applyFill="1" applyBorder="1" applyAlignment="1">
      <alignment horizontal="center" vertical="center" wrapText="1"/>
    </xf>
    <xf numFmtId="165" fontId="61" fillId="33" borderId="10" xfId="0" applyNumberFormat="1" applyFont="1" applyFill="1" applyBorder="1" applyAlignment="1">
      <alignment horizontal="center"/>
    </xf>
    <xf numFmtId="165" fontId="6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0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" fontId="61" fillId="0" borderId="0" xfId="0" applyNumberFormat="1" applyFont="1" applyBorder="1" applyAlignment="1">
      <alignment horizontal="center"/>
    </xf>
    <xf numFmtId="0" fontId="6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61" fillId="0" borderId="10" xfId="0" applyFont="1" applyBorder="1" applyAlignment="1">
      <alignment horizontal="left" wrapText="1"/>
    </xf>
    <xf numFmtId="4" fontId="61" fillId="33" borderId="10" xfId="0" applyNumberFormat="1" applyFont="1" applyFill="1" applyBorder="1" applyAlignment="1">
      <alignment horizontal="center"/>
    </xf>
    <xf numFmtId="0" fontId="61" fillId="33" borderId="10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4" fontId="61" fillId="0" borderId="10" xfId="0" applyNumberFormat="1" applyFont="1" applyBorder="1" applyAlignment="1">
      <alignment horizontal="center" vertical="center"/>
    </xf>
    <xf numFmtId="165" fontId="61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3" fillId="33" borderId="15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right" vertical="center" wrapText="1"/>
    </xf>
    <xf numFmtId="0" fontId="73" fillId="0" borderId="0" xfId="0" applyFont="1" applyFill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165" fontId="61" fillId="0" borderId="14" xfId="0" applyNumberFormat="1" applyFont="1" applyBorder="1" applyAlignment="1">
      <alignment horizontal="center" vertical="center"/>
    </xf>
    <xf numFmtId="165" fontId="61" fillId="0" borderId="12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70" fillId="0" borderId="14" xfId="0" applyNumberFormat="1" applyFont="1" applyBorder="1" applyAlignment="1">
      <alignment horizontal="center" vertical="center"/>
    </xf>
    <xf numFmtId="0" fontId="70" fillId="0" borderId="12" xfId="0" applyNumberFormat="1" applyFont="1" applyBorder="1" applyAlignment="1">
      <alignment horizontal="center" vertical="center"/>
    </xf>
    <xf numFmtId="0" fontId="61" fillId="0" borderId="18" xfId="0" applyFont="1" applyBorder="1" applyAlignment="1">
      <alignment horizontal="center" wrapText="1"/>
    </xf>
    <xf numFmtId="0" fontId="61" fillId="0" borderId="11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2" fillId="33" borderId="18" xfId="0" applyFont="1" applyFill="1" applyBorder="1" applyAlignment="1">
      <alignment horizontal="right"/>
    </xf>
    <xf numFmtId="0" fontId="62" fillId="33" borderId="19" xfId="0" applyFont="1" applyFill="1" applyBorder="1" applyAlignment="1">
      <alignment horizontal="right"/>
    </xf>
    <xf numFmtId="0" fontId="62" fillId="33" borderId="11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left" wrapText="1"/>
    </xf>
    <xf numFmtId="0" fontId="69" fillId="33" borderId="21" xfId="0" applyFont="1" applyFill="1" applyBorder="1" applyAlignment="1">
      <alignment horizontal="left" wrapText="1"/>
    </xf>
    <xf numFmtId="0" fontId="69" fillId="33" borderId="22" xfId="0" applyFont="1" applyFill="1" applyBorder="1" applyAlignment="1">
      <alignment horizontal="left" wrapText="1"/>
    </xf>
    <xf numFmtId="0" fontId="73" fillId="0" borderId="0" xfId="0" applyFont="1" applyFill="1" applyAlignment="1">
      <alignment horizontal="left"/>
    </xf>
    <xf numFmtId="0" fontId="61" fillId="0" borderId="18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3" fillId="33" borderId="25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1" fillId="35" borderId="18" xfId="0" applyFont="1" applyFill="1" applyBorder="1" applyAlignment="1">
      <alignment horizontal="center" wrapText="1"/>
    </xf>
    <xf numFmtId="0" fontId="61" fillId="35" borderId="11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vertical="center" wrapText="1"/>
    </xf>
    <xf numFmtId="0" fontId="62" fillId="9" borderId="27" xfId="0" applyFont="1" applyFill="1" applyBorder="1" applyAlignment="1">
      <alignment horizontal="center" vertical="center" wrapText="1"/>
    </xf>
    <xf numFmtId="0" fontId="62" fillId="9" borderId="28" xfId="0" applyFont="1" applyFill="1" applyBorder="1" applyAlignment="1">
      <alignment horizontal="center" vertical="center" wrapText="1"/>
    </xf>
    <xf numFmtId="0" fontId="62" fillId="9" borderId="29" xfId="0" applyFont="1" applyFill="1" applyBorder="1" applyAlignment="1">
      <alignment horizontal="center" vertical="center" wrapText="1"/>
    </xf>
    <xf numFmtId="0" fontId="62" fillId="9" borderId="30" xfId="0" applyFont="1" applyFill="1" applyBorder="1" applyAlignment="1">
      <alignment horizontal="center" vertical="center"/>
    </xf>
    <xf numFmtId="0" fontId="62" fillId="9" borderId="12" xfId="0" applyFont="1" applyFill="1" applyBorder="1" applyAlignment="1">
      <alignment horizontal="center" vertical="center"/>
    </xf>
    <xf numFmtId="0" fontId="62" fillId="9" borderId="28" xfId="0" applyFont="1" applyFill="1" applyBorder="1" applyAlignment="1">
      <alignment horizontal="center" vertical="center"/>
    </xf>
    <xf numFmtId="0" fontId="62" fillId="9" borderId="31" xfId="0" applyFont="1" applyFill="1" applyBorder="1" applyAlignment="1">
      <alignment horizontal="center" vertical="center"/>
    </xf>
    <xf numFmtId="0" fontId="62" fillId="9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2" fillId="9" borderId="30" xfId="0" applyFont="1" applyFill="1" applyBorder="1" applyAlignment="1">
      <alignment horizontal="center" vertical="center" wrapText="1"/>
    </xf>
    <xf numFmtId="0" fontId="62" fillId="9" borderId="12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2" fillId="15" borderId="13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73" fillId="5" borderId="17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72" fillId="0" borderId="35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3" fillId="33" borderId="21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left" wrapText="1"/>
    </xf>
    <xf numFmtId="4" fontId="61" fillId="0" borderId="14" xfId="0" applyNumberFormat="1" applyFont="1" applyBorder="1" applyAlignment="1">
      <alignment horizontal="center" vertical="center"/>
    </xf>
    <xf numFmtId="4" fontId="61" fillId="0" borderId="12" xfId="0" applyNumberFormat="1" applyFont="1" applyBorder="1" applyAlignment="1">
      <alignment horizontal="center" vertical="center"/>
    </xf>
    <xf numFmtId="0" fontId="62" fillId="9" borderId="3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136">
      <selection activeCell="S12" sqref="S12"/>
    </sheetView>
  </sheetViews>
  <sheetFormatPr defaultColWidth="9.140625" defaultRowHeight="15"/>
  <cols>
    <col min="1" max="1" width="5.28125" style="1" customWidth="1"/>
    <col min="2" max="2" width="9.57421875" style="3" customWidth="1"/>
    <col min="3" max="3" width="14.00390625" style="1" customWidth="1"/>
    <col min="4" max="4" width="11.140625" style="1" customWidth="1"/>
    <col min="5" max="5" width="15.00390625" style="2" customWidth="1"/>
    <col min="6" max="6" width="11.57421875" style="1" customWidth="1"/>
    <col min="7" max="7" width="7.7109375" style="1" customWidth="1"/>
    <col min="8" max="8" width="13.57421875" style="1" customWidth="1"/>
    <col min="9" max="9" width="9.00390625" style="1" customWidth="1"/>
    <col min="10" max="10" width="8.8515625" style="1" customWidth="1"/>
    <col min="11" max="11" width="12.7109375" style="1" customWidth="1"/>
    <col min="12" max="12" width="11.140625" style="1" customWidth="1"/>
    <col min="13" max="13" width="12.8515625" style="1" customWidth="1"/>
    <col min="14" max="14" width="8.8515625" style="3" customWidth="1"/>
  </cols>
  <sheetData>
    <row r="1" spans="1:13" ht="42.75" customHeight="1">
      <c r="A1" s="68" t="s">
        <v>230</v>
      </c>
      <c r="B1" s="68"/>
      <c r="C1" s="68"/>
      <c r="D1" s="68"/>
      <c r="E1" s="68"/>
      <c r="F1" s="68"/>
      <c r="G1" s="69" t="s">
        <v>224</v>
      </c>
      <c r="H1" s="69"/>
      <c r="I1" s="69"/>
      <c r="J1" s="69"/>
      <c r="K1" s="69"/>
      <c r="L1" s="69"/>
      <c r="M1" s="69"/>
    </row>
    <row r="2" spans="1:13" ht="15">
      <c r="A2" s="110" t="s">
        <v>271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42.75" customHeight="1">
      <c r="A5" s="70" t="s">
        <v>253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.75" thickBot="1">
      <c r="A6" s="68" t="s">
        <v>221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5.75" thickBot="1">
      <c r="A7" s="71" t="s">
        <v>235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5.75" thickBo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42" customHeight="1">
      <c r="A9" s="105" t="s">
        <v>0</v>
      </c>
      <c r="B9" s="105" t="s">
        <v>1</v>
      </c>
      <c r="C9" s="107" t="s">
        <v>137</v>
      </c>
      <c r="D9" s="108"/>
      <c r="E9" s="109"/>
      <c r="F9" s="38" t="s">
        <v>3</v>
      </c>
      <c r="G9" s="38" t="s">
        <v>4</v>
      </c>
      <c r="H9" s="38" t="s">
        <v>226</v>
      </c>
      <c r="I9" s="38" t="s">
        <v>5</v>
      </c>
      <c r="J9" s="38" t="s">
        <v>13</v>
      </c>
      <c r="K9" s="38" t="s">
        <v>12</v>
      </c>
      <c r="L9" s="38" t="s">
        <v>227</v>
      </c>
      <c r="M9" s="38" t="s">
        <v>6</v>
      </c>
    </row>
    <row r="10" spans="1:13" ht="36.75">
      <c r="A10" s="106"/>
      <c r="B10" s="106"/>
      <c r="C10" s="8" t="s">
        <v>15</v>
      </c>
      <c r="D10" s="8" t="s">
        <v>14</v>
      </c>
      <c r="E10" s="9" t="s">
        <v>259</v>
      </c>
      <c r="F10" s="11" t="s">
        <v>7</v>
      </c>
      <c r="G10" s="11" t="s">
        <v>8</v>
      </c>
      <c r="H10" s="11" t="s">
        <v>255</v>
      </c>
      <c r="I10" s="11" t="s">
        <v>256</v>
      </c>
      <c r="J10" s="11" t="s">
        <v>257</v>
      </c>
      <c r="K10" s="11" t="s">
        <v>238</v>
      </c>
      <c r="L10" s="11" t="s">
        <v>262</v>
      </c>
      <c r="M10" s="10" t="s">
        <v>11</v>
      </c>
    </row>
    <row r="11" spans="1:13" ht="15">
      <c r="A11" s="13" t="s">
        <v>19</v>
      </c>
      <c r="B11" s="6">
        <v>33696200</v>
      </c>
      <c r="C11" s="7" t="s">
        <v>18</v>
      </c>
      <c r="D11" s="7" t="s">
        <v>16</v>
      </c>
      <c r="E11" s="14"/>
      <c r="F11" s="6" t="s">
        <v>17</v>
      </c>
      <c r="G11" s="6">
        <v>50</v>
      </c>
      <c r="H11" s="20">
        <v>0</v>
      </c>
      <c r="I11" s="20">
        <f>PRODUCT(G11:H11)</f>
        <v>0</v>
      </c>
      <c r="J11" s="43">
        <v>23</v>
      </c>
      <c r="K11" s="20">
        <f>PRODUCT(I11,J11/100)</f>
        <v>0</v>
      </c>
      <c r="L11" s="20">
        <f>(H11+H11*J11/100)</f>
        <v>0</v>
      </c>
      <c r="M11" s="20">
        <f>SUM(I11,K11)</f>
        <v>0</v>
      </c>
    </row>
    <row r="12" spans="1:13" ht="15">
      <c r="A12" s="13" t="s">
        <v>20</v>
      </c>
      <c r="B12" s="13">
        <v>33696200</v>
      </c>
      <c r="C12" s="7" t="s">
        <v>81</v>
      </c>
      <c r="D12" s="7" t="s">
        <v>82</v>
      </c>
      <c r="E12" s="14"/>
      <c r="F12" s="6" t="s">
        <v>17</v>
      </c>
      <c r="G12" s="6">
        <v>50</v>
      </c>
      <c r="H12" s="20">
        <v>0</v>
      </c>
      <c r="I12" s="20">
        <f aca="true" t="shared" si="0" ref="I12:I75">PRODUCT(G12:H12)</f>
        <v>0</v>
      </c>
      <c r="J12" s="43">
        <v>23</v>
      </c>
      <c r="K12" s="20">
        <f aca="true" t="shared" si="1" ref="K12:K75">PRODUCT(I12,J12/100)</f>
        <v>0</v>
      </c>
      <c r="L12" s="20">
        <f aca="true" t="shared" si="2" ref="L12:L75">(H12+H12*J12/100)</f>
        <v>0</v>
      </c>
      <c r="M12" s="20">
        <f aca="true" t="shared" si="3" ref="M12:M75">SUM(I12,K12)</f>
        <v>0</v>
      </c>
    </row>
    <row r="13" spans="1:13" ht="15">
      <c r="A13" s="13" t="s">
        <v>26</v>
      </c>
      <c r="B13" s="13">
        <v>33696200</v>
      </c>
      <c r="C13" s="7" t="s">
        <v>83</v>
      </c>
      <c r="D13" s="7" t="s">
        <v>16</v>
      </c>
      <c r="E13" s="14"/>
      <c r="F13" s="14" t="s">
        <v>156</v>
      </c>
      <c r="G13" s="15" t="s">
        <v>158</v>
      </c>
      <c r="H13" s="20">
        <v>0</v>
      </c>
      <c r="I13" s="20">
        <f t="shared" si="0"/>
        <v>0</v>
      </c>
      <c r="J13" s="43">
        <v>23</v>
      </c>
      <c r="K13" s="20">
        <f t="shared" si="1"/>
        <v>0</v>
      </c>
      <c r="L13" s="20">
        <f t="shared" si="2"/>
        <v>0</v>
      </c>
      <c r="M13" s="20">
        <f t="shared" si="3"/>
        <v>0</v>
      </c>
    </row>
    <row r="14" spans="1:13" ht="15">
      <c r="A14" s="13" t="s">
        <v>27</v>
      </c>
      <c r="B14" s="13">
        <v>33696200</v>
      </c>
      <c r="C14" s="7" t="s">
        <v>84</v>
      </c>
      <c r="D14" s="7" t="s">
        <v>164</v>
      </c>
      <c r="E14" s="14"/>
      <c r="F14" s="6" t="s">
        <v>17</v>
      </c>
      <c r="G14" s="16">
        <v>100</v>
      </c>
      <c r="H14" s="20">
        <v>0</v>
      </c>
      <c r="I14" s="20">
        <f t="shared" si="0"/>
        <v>0</v>
      </c>
      <c r="J14" s="43">
        <v>8</v>
      </c>
      <c r="K14" s="20">
        <f t="shared" si="1"/>
        <v>0</v>
      </c>
      <c r="L14" s="20">
        <f t="shared" si="2"/>
        <v>0</v>
      </c>
      <c r="M14" s="20">
        <f t="shared" si="3"/>
        <v>0</v>
      </c>
    </row>
    <row r="15" spans="1:13" ht="15">
      <c r="A15" s="13" t="s">
        <v>28</v>
      </c>
      <c r="B15" s="13">
        <v>33696200</v>
      </c>
      <c r="C15" s="7" t="s">
        <v>85</v>
      </c>
      <c r="D15" s="7" t="s">
        <v>23</v>
      </c>
      <c r="E15" s="14"/>
      <c r="F15" s="14" t="s">
        <v>17</v>
      </c>
      <c r="G15" s="6">
        <v>100</v>
      </c>
      <c r="H15" s="20">
        <v>0</v>
      </c>
      <c r="I15" s="20">
        <f t="shared" si="0"/>
        <v>0</v>
      </c>
      <c r="J15" s="43">
        <v>8</v>
      </c>
      <c r="K15" s="20">
        <f t="shared" si="1"/>
        <v>0</v>
      </c>
      <c r="L15" s="20">
        <f t="shared" si="2"/>
        <v>0</v>
      </c>
      <c r="M15" s="20">
        <f t="shared" si="3"/>
        <v>0</v>
      </c>
    </row>
    <row r="16" spans="1:13" ht="15">
      <c r="A16" s="13" t="s">
        <v>29</v>
      </c>
      <c r="B16" s="13">
        <v>33696200</v>
      </c>
      <c r="C16" s="7" t="s">
        <v>85</v>
      </c>
      <c r="D16" s="7" t="s">
        <v>76</v>
      </c>
      <c r="E16" s="14"/>
      <c r="F16" s="14" t="s">
        <v>17</v>
      </c>
      <c r="G16" s="6">
        <v>200</v>
      </c>
      <c r="H16" s="20">
        <v>0</v>
      </c>
      <c r="I16" s="20">
        <f t="shared" si="0"/>
        <v>0</v>
      </c>
      <c r="J16" s="43">
        <v>8</v>
      </c>
      <c r="K16" s="20">
        <f t="shared" si="1"/>
        <v>0</v>
      </c>
      <c r="L16" s="20">
        <f t="shared" si="2"/>
        <v>0</v>
      </c>
      <c r="M16" s="20">
        <f t="shared" si="3"/>
        <v>0</v>
      </c>
    </row>
    <row r="17" spans="1:13" ht="15">
      <c r="A17" s="13" t="s">
        <v>30</v>
      </c>
      <c r="B17" s="13">
        <v>33696200</v>
      </c>
      <c r="C17" s="7" t="s">
        <v>85</v>
      </c>
      <c r="D17" s="7" t="s">
        <v>128</v>
      </c>
      <c r="E17" s="14"/>
      <c r="F17" s="14" t="s">
        <v>17</v>
      </c>
      <c r="G17" s="6">
        <v>50</v>
      </c>
      <c r="H17" s="20">
        <v>0</v>
      </c>
      <c r="I17" s="20">
        <f t="shared" si="0"/>
        <v>0</v>
      </c>
      <c r="J17" s="43">
        <v>8</v>
      </c>
      <c r="K17" s="20">
        <f t="shared" si="1"/>
        <v>0</v>
      </c>
      <c r="L17" s="20">
        <f t="shared" si="2"/>
        <v>0</v>
      </c>
      <c r="M17" s="20">
        <f t="shared" si="3"/>
        <v>0</v>
      </c>
    </row>
    <row r="18" spans="1:13" ht="15">
      <c r="A18" s="13" t="s">
        <v>31</v>
      </c>
      <c r="B18" s="13">
        <v>33696200</v>
      </c>
      <c r="C18" s="13" t="s">
        <v>86</v>
      </c>
      <c r="D18" s="17" t="s">
        <v>164</v>
      </c>
      <c r="E18" s="14"/>
      <c r="F18" s="14" t="s">
        <v>17</v>
      </c>
      <c r="G18" s="6">
        <v>200</v>
      </c>
      <c r="H18" s="20">
        <v>0</v>
      </c>
      <c r="I18" s="20">
        <f t="shared" si="0"/>
        <v>0</v>
      </c>
      <c r="J18" s="43">
        <v>8</v>
      </c>
      <c r="K18" s="20">
        <f t="shared" si="1"/>
        <v>0</v>
      </c>
      <c r="L18" s="20">
        <f t="shared" si="2"/>
        <v>0</v>
      </c>
      <c r="M18" s="20">
        <f t="shared" si="3"/>
        <v>0</v>
      </c>
    </row>
    <row r="19" spans="1:13" ht="15">
      <c r="A19" s="13" t="s">
        <v>32</v>
      </c>
      <c r="B19" s="13">
        <v>33696200</v>
      </c>
      <c r="C19" s="13" t="s">
        <v>86</v>
      </c>
      <c r="D19" s="7" t="s">
        <v>82</v>
      </c>
      <c r="E19" s="14"/>
      <c r="F19" s="6" t="s">
        <v>17</v>
      </c>
      <c r="G19" s="6">
        <v>50</v>
      </c>
      <c r="H19" s="20">
        <v>0</v>
      </c>
      <c r="I19" s="20">
        <f t="shared" si="0"/>
        <v>0</v>
      </c>
      <c r="J19" s="43">
        <v>8</v>
      </c>
      <c r="K19" s="20">
        <f t="shared" si="1"/>
        <v>0</v>
      </c>
      <c r="L19" s="20">
        <f t="shared" si="2"/>
        <v>0</v>
      </c>
      <c r="M19" s="20">
        <f t="shared" si="3"/>
        <v>0</v>
      </c>
    </row>
    <row r="20" spans="1:13" ht="15">
      <c r="A20" s="13" t="s">
        <v>33</v>
      </c>
      <c r="B20" s="13">
        <v>33696200</v>
      </c>
      <c r="C20" s="13" t="s">
        <v>86</v>
      </c>
      <c r="D20" s="18" t="s">
        <v>129</v>
      </c>
      <c r="E20" s="14"/>
      <c r="F20" s="14" t="s">
        <v>17</v>
      </c>
      <c r="G20" s="16">
        <v>50</v>
      </c>
      <c r="H20" s="20">
        <v>0</v>
      </c>
      <c r="I20" s="20">
        <f t="shared" si="0"/>
        <v>0</v>
      </c>
      <c r="J20" s="43">
        <v>8</v>
      </c>
      <c r="K20" s="20">
        <f t="shared" si="1"/>
        <v>0</v>
      </c>
      <c r="L20" s="20">
        <f t="shared" si="2"/>
        <v>0</v>
      </c>
      <c r="M20" s="20">
        <f t="shared" si="3"/>
        <v>0</v>
      </c>
    </row>
    <row r="21" spans="1:13" ht="16.5" customHeight="1">
      <c r="A21" s="13" t="s">
        <v>34</v>
      </c>
      <c r="B21" s="13">
        <v>33696200</v>
      </c>
      <c r="C21" s="13" t="s">
        <v>88</v>
      </c>
      <c r="D21" s="13" t="s">
        <v>16</v>
      </c>
      <c r="E21" s="6"/>
      <c r="F21" s="14" t="s">
        <v>17</v>
      </c>
      <c r="G21" s="6">
        <v>200</v>
      </c>
      <c r="H21" s="20">
        <v>0</v>
      </c>
      <c r="I21" s="20">
        <f t="shared" si="0"/>
        <v>0</v>
      </c>
      <c r="J21" s="43">
        <v>8</v>
      </c>
      <c r="K21" s="20">
        <f t="shared" si="1"/>
        <v>0</v>
      </c>
      <c r="L21" s="20">
        <f t="shared" si="2"/>
        <v>0</v>
      </c>
      <c r="M21" s="20">
        <f t="shared" si="3"/>
        <v>0</v>
      </c>
    </row>
    <row r="22" spans="1:13" ht="15">
      <c r="A22" s="13" t="s">
        <v>35</v>
      </c>
      <c r="B22" s="13">
        <v>33696200</v>
      </c>
      <c r="C22" s="13" t="s">
        <v>88</v>
      </c>
      <c r="D22" s="7" t="s">
        <v>129</v>
      </c>
      <c r="E22" s="14"/>
      <c r="F22" s="6" t="s">
        <v>17</v>
      </c>
      <c r="G22" s="6">
        <v>50</v>
      </c>
      <c r="H22" s="20">
        <v>0</v>
      </c>
      <c r="I22" s="20">
        <f t="shared" si="0"/>
        <v>0</v>
      </c>
      <c r="J22" s="43">
        <v>8</v>
      </c>
      <c r="K22" s="20">
        <f t="shared" si="1"/>
        <v>0</v>
      </c>
      <c r="L22" s="20">
        <f t="shared" si="2"/>
        <v>0</v>
      </c>
      <c r="M22" s="20">
        <f t="shared" si="3"/>
        <v>0</v>
      </c>
    </row>
    <row r="23" spans="1:13" ht="15">
      <c r="A23" s="13" t="s">
        <v>36</v>
      </c>
      <c r="B23" s="13">
        <v>33696200</v>
      </c>
      <c r="C23" s="13" t="s">
        <v>87</v>
      </c>
      <c r="D23" s="7" t="s">
        <v>128</v>
      </c>
      <c r="E23" s="14"/>
      <c r="F23" s="14" t="s">
        <v>157</v>
      </c>
      <c r="G23" s="6" t="s">
        <v>158</v>
      </c>
      <c r="H23" s="20">
        <v>0</v>
      </c>
      <c r="I23" s="20">
        <f t="shared" si="0"/>
        <v>0</v>
      </c>
      <c r="J23" s="43">
        <v>23</v>
      </c>
      <c r="K23" s="20">
        <f t="shared" si="1"/>
        <v>0</v>
      </c>
      <c r="L23" s="20">
        <f t="shared" si="2"/>
        <v>0</v>
      </c>
      <c r="M23" s="20">
        <f t="shared" si="3"/>
        <v>0</v>
      </c>
    </row>
    <row r="24" spans="1:13" ht="15">
      <c r="A24" s="13" t="s">
        <v>37</v>
      </c>
      <c r="B24" s="13">
        <v>33696200</v>
      </c>
      <c r="C24" s="13" t="s">
        <v>89</v>
      </c>
      <c r="D24" s="7" t="s">
        <v>23</v>
      </c>
      <c r="E24" s="14"/>
      <c r="F24" s="14" t="s">
        <v>156</v>
      </c>
      <c r="G24" s="15" t="s">
        <v>158</v>
      </c>
      <c r="H24" s="20">
        <v>0</v>
      </c>
      <c r="I24" s="20">
        <f t="shared" si="0"/>
        <v>0</v>
      </c>
      <c r="J24" s="43">
        <v>23</v>
      </c>
      <c r="K24" s="20">
        <f t="shared" si="1"/>
        <v>0</v>
      </c>
      <c r="L24" s="20">
        <f t="shared" si="2"/>
        <v>0</v>
      </c>
      <c r="M24" s="20">
        <f t="shared" si="3"/>
        <v>0</v>
      </c>
    </row>
    <row r="25" spans="1:13" ht="15">
      <c r="A25" s="13" t="s">
        <v>38</v>
      </c>
      <c r="B25" s="13">
        <v>33696200</v>
      </c>
      <c r="C25" s="13" t="s">
        <v>89</v>
      </c>
      <c r="D25" s="13" t="s">
        <v>76</v>
      </c>
      <c r="E25" s="6"/>
      <c r="F25" s="6" t="s">
        <v>17</v>
      </c>
      <c r="G25" s="6">
        <v>100</v>
      </c>
      <c r="H25" s="20">
        <v>0</v>
      </c>
      <c r="I25" s="20">
        <f t="shared" si="0"/>
        <v>0</v>
      </c>
      <c r="J25" s="43">
        <v>8</v>
      </c>
      <c r="K25" s="20">
        <f t="shared" si="1"/>
        <v>0</v>
      </c>
      <c r="L25" s="20">
        <f t="shared" si="2"/>
        <v>0</v>
      </c>
      <c r="M25" s="20">
        <f t="shared" si="3"/>
        <v>0</v>
      </c>
    </row>
    <row r="26" spans="1:13" ht="15">
      <c r="A26" s="13" t="s">
        <v>39</v>
      </c>
      <c r="B26" s="13">
        <v>33696200</v>
      </c>
      <c r="C26" s="13" t="s">
        <v>89</v>
      </c>
      <c r="D26" s="13" t="s">
        <v>75</v>
      </c>
      <c r="E26" s="6"/>
      <c r="F26" s="6" t="s">
        <v>17</v>
      </c>
      <c r="G26" s="6">
        <v>200</v>
      </c>
      <c r="H26" s="20">
        <v>0</v>
      </c>
      <c r="I26" s="20">
        <f t="shared" si="0"/>
        <v>0</v>
      </c>
      <c r="J26" s="43">
        <v>8</v>
      </c>
      <c r="K26" s="20">
        <f t="shared" si="1"/>
        <v>0</v>
      </c>
      <c r="L26" s="20">
        <f t="shared" si="2"/>
        <v>0</v>
      </c>
      <c r="M26" s="20">
        <f t="shared" si="3"/>
        <v>0</v>
      </c>
    </row>
    <row r="27" spans="1:13" ht="15">
      <c r="A27" s="13" t="s">
        <v>40</v>
      </c>
      <c r="B27" s="13">
        <v>33696200</v>
      </c>
      <c r="C27" s="13" t="s">
        <v>166</v>
      </c>
      <c r="D27" s="13" t="s">
        <v>164</v>
      </c>
      <c r="E27" s="6"/>
      <c r="F27" s="14" t="s">
        <v>159</v>
      </c>
      <c r="G27" s="6" t="s">
        <v>158</v>
      </c>
      <c r="H27" s="20">
        <v>0</v>
      </c>
      <c r="I27" s="20">
        <f t="shared" si="0"/>
        <v>0</v>
      </c>
      <c r="J27" s="43">
        <v>23</v>
      </c>
      <c r="K27" s="20">
        <f t="shared" si="1"/>
        <v>0</v>
      </c>
      <c r="L27" s="20">
        <f t="shared" si="2"/>
        <v>0</v>
      </c>
      <c r="M27" s="20">
        <f t="shared" si="3"/>
        <v>0</v>
      </c>
    </row>
    <row r="28" spans="1:13" ht="15">
      <c r="A28" s="13" t="s">
        <v>41</v>
      </c>
      <c r="B28" s="13">
        <v>33696200</v>
      </c>
      <c r="C28" s="13" t="s">
        <v>167</v>
      </c>
      <c r="D28" s="13" t="s">
        <v>82</v>
      </c>
      <c r="E28" s="6"/>
      <c r="F28" s="14" t="s">
        <v>17</v>
      </c>
      <c r="G28" s="6">
        <v>50</v>
      </c>
      <c r="H28" s="20">
        <v>0</v>
      </c>
      <c r="I28" s="20">
        <f t="shared" si="0"/>
        <v>0</v>
      </c>
      <c r="J28" s="43">
        <v>8</v>
      </c>
      <c r="K28" s="20">
        <f t="shared" si="1"/>
        <v>0</v>
      </c>
      <c r="L28" s="20">
        <f t="shared" si="2"/>
        <v>0</v>
      </c>
      <c r="M28" s="20">
        <f t="shared" si="3"/>
        <v>0</v>
      </c>
    </row>
    <row r="29" spans="1:13" ht="15">
      <c r="A29" s="13" t="s">
        <v>42</v>
      </c>
      <c r="B29" s="13">
        <v>33696200</v>
      </c>
      <c r="C29" s="13" t="s">
        <v>168</v>
      </c>
      <c r="D29" s="13" t="s">
        <v>75</v>
      </c>
      <c r="E29" s="6"/>
      <c r="F29" s="14" t="s">
        <v>17</v>
      </c>
      <c r="G29" s="6">
        <v>100</v>
      </c>
      <c r="H29" s="20">
        <v>0</v>
      </c>
      <c r="I29" s="20">
        <f t="shared" si="0"/>
        <v>0</v>
      </c>
      <c r="J29" s="43">
        <v>8</v>
      </c>
      <c r="K29" s="20">
        <f t="shared" si="1"/>
        <v>0</v>
      </c>
      <c r="L29" s="20">
        <f t="shared" si="2"/>
        <v>0</v>
      </c>
      <c r="M29" s="20">
        <f t="shared" si="3"/>
        <v>0</v>
      </c>
    </row>
    <row r="30" spans="1:13" ht="15">
      <c r="A30" s="13" t="s">
        <v>43</v>
      </c>
      <c r="B30" s="13">
        <v>33696200</v>
      </c>
      <c r="C30" s="13" t="s">
        <v>90</v>
      </c>
      <c r="D30" s="13" t="s">
        <v>164</v>
      </c>
      <c r="E30" s="6"/>
      <c r="F30" s="6" t="s">
        <v>17</v>
      </c>
      <c r="G30" s="6">
        <v>100</v>
      </c>
      <c r="H30" s="20">
        <v>0</v>
      </c>
      <c r="I30" s="20">
        <f t="shared" si="0"/>
        <v>0</v>
      </c>
      <c r="J30" s="43">
        <v>8</v>
      </c>
      <c r="K30" s="20">
        <f t="shared" si="1"/>
        <v>0</v>
      </c>
      <c r="L30" s="20">
        <f t="shared" si="2"/>
        <v>0</v>
      </c>
      <c r="M30" s="20">
        <f t="shared" si="3"/>
        <v>0</v>
      </c>
    </row>
    <row r="31" spans="1:13" ht="15">
      <c r="A31" s="13" t="s">
        <v>44</v>
      </c>
      <c r="B31" s="13">
        <v>33696200</v>
      </c>
      <c r="C31" s="13" t="s">
        <v>90</v>
      </c>
      <c r="D31" s="13" t="s">
        <v>25</v>
      </c>
      <c r="E31" s="6"/>
      <c r="F31" s="6" t="s">
        <v>17</v>
      </c>
      <c r="G31" s="6">
        <v>50</v>
      </c>
      <c r="H31" s="20">
        <v>0</v>
      </c>
      <c r="I31" s="20">
        <f t="shared" si="0"/>
        <v>0</v>
      </c>
      <c r="J31" s="43">
        <v>8</v>
      </c>
      <c r="K31" s="20">
        <f t="shared" si="1"/>
        <v>0</v>
      </c>
      <c r="L31" s="20">
        <f t="shared" si="2"/>
        <v>0</v>
      </c>
      <c r="M31" s="20">
        <f t="shared" si="3"/>
        <v>0</v>
      </c>
    </row>
    <row r="32" spans="1:13" ht="15">
      <c r="A32" s="13" t="s">
        <v>45</v>
      </c>
      <c r="B32" s="13">
        <v>33696200</v>
      </c>
      <c r="C32" s="13" t="s">
        <v>91</v>
      </c>
      <c r="D32" s="13" t="s">
        <v>129</v>
      </c>
      <c r="E32" s="6"/>
      <c r="F32" s="14" t="s">
        <v>157</v>
      </c>
      <c r="G32" s="6" t="s">
        <v>158</v>
      </c>
      <c r="H32" s="20">
        <v>0</v>
      </c>
      <c r="I32" s="57">
        <f t="shared" si="0"/>
        <v>0</v>
      </c>
      <c r="J32" s="43">
        <v>23</v>
      </c>
      <c r="K32" s="20">
        <f t="shared" si="1"/>
        <v>0</v>
      </c>
      <c r="L32" s="20">
        <f t="shared" si="2"/>
        <v>0</v>
      </c>
      <c r="M32" s="20">
        <f t="shared" si="3"/>
        <v>0</v>
      </c>
    </row>
    <row r="33" spans="1:13" ht="15">
      <c r="A33" s="13" t="s">
        <v>46</v>
      </c>
      <c r="B33" s="13">
        <v>33696200</v>
      </c>
      <c r="C33" s="13" t="s">
        <v>92</v>
      </c>
      <c r="D33" s="13" t="s">
        <v>82</v>
      </c>
      <c r="E33" s="6"/>
      <c r="F33" s="6" t="s">
        <v>17</v>
      </c>
      <c r="G33" s="6">
        <v>50</v>
      </c>
      <c r="H33" s="20">
        <v>0</v>
      </c>
      <c r="I33" s="20">
        <f t="shared" si="0"/>
        <v>0</v>
      </c>
      <c r="J33" s="43">
        <v>8</v>
      </c>
      <c r="K33" s="20">
        <f t="shared" si="1"/>
        <v>0</v>
      </c>
      <c r="L33" s="20">
        <f t="shared" si="2"/>
        <v>0</v>
      </c>
      <c r="M33" s="20">
        <f t="shared" si="3"/>
        <v>0</v>
      </c>
    </row>
    <row r="34" spans="1:13" ht="15">
      <c r="A34" s="13" t="s">
        <v>47</v>
      </c>
      <c r="B34" s="13">
        <v>33696200</v>
      </c>
      <c r="C34" s="13" t="s">
        <v>139</v>
      </c>
      <c r="D34" s="13" t="s">
        <v>16</v>
      </c>
      <c r="E34" s="6"/>
      <c r="F34" s="6" t="s">
        <v>17</v>
      </c>
      <c r="G34" s="6">
        <v>100</v>
      </c>
      <c r="H34" s="20">
        <v>0</v>
      </c>
      <c r="I34" s="20">
        <f t="shared" si="0"/>
        <v>0</v>
      </c>
      <c r="J34" s="43">
        <v>8</v>
      </c>
      <c r="K34" s="20">
        <f t="shared" si="1"/>
        <v>0</v>
      </c>
      <c r="L34" s="20">
        <f t="shared" si="2"/>
        <v>0</v>
      </c>
      <c r="M34" s="20">
        <f t="shared" si="3"/>
        <v>0</v>
      </c>
    </row>
    <row r="35" spans="1:13" ht="15">
      <c r="A35" s="13" t="s">
        <v>48</v>
      </c>
      <c r="B35" s="13">
        <v>33696200</v>
      </c>
      <c r="C35" s="13" t="s">
        <v>139</v>
      </c>
      <c r="D35" s="13" t="s">
        <v>23</v>
      </c>
      <c r="E35" s="6"/>
      <c r="F35" s="6" t="s">
        <v>17</v>
      </c>
      <c r="G35" s="6">
        <v>100</v>
      </c>
      <c r="H35" s="20">
        <v>0</v>
      </c>
      <c r="I35" s="20">
        <f t="shared" si="0"/>
        <v>0</v>
      </c>
      <c r="J35" s="43">
        <v>8</v>
      </c>
      <c r="K35" s="20">
        <f t="shared" si="1"/>
        <v>0</v>
      </c>
      <c r="L35" s="20">
        <f t="shared" si="2"/>
        <v>0</v>
      </c>
      <c r="M35" s="20">
        <f t="shared" si="3"/>
        <v>0</v>
      </c>
    </row>
    <row r="36" spans="1:13" ht="15">
      <c r="A36" s="13" t="s">
        <v>49</v>
      </c>
      <c r="B36" s="13">
        <v>33696200</v>
      </c>
      <c r="C36" s="7" t="s">
        <v>22</v>
      </c>
      <c r="D36" s="7" t="s">
        <v>23</v>
      </c>
      <c r="E36" s="14"/>
      <c r="F36" s="6" t="s">
        <v>17</v>
      </c>
      <c r="G36" s="6">
        <v>100</v>
      </c>
      <c r="H36" s="20">
        <v>0</v>
      </c>
      <c r="I36" s="20">
        <f t="shared" si="0"/>
        <v>0</v>
      </c>
      <c r="J36" s="43">
        <v>8</v>
      </c>
      <c r="K36" s="20">
        <f t="shared" si="1"/>
        <v>0</v>
      </c>
      <c r="L36" s="20">
        <f t="shared" si="2"/>
        <v>0</v>
      </c>
      <c r="M36" s="20">
        <f t="shared" si="3"/>
        <v>0</v>
      </c>
    </row>
    <row r="37" spans="1:13" ht="18" customHeight="1">
      <c r="A37" s="13" t="s">
        <v>50</v>
      </c>
      <c r="B37" s="13">
        <v>33696200</v>
      </c>
      <c r="C37" s="7" t="s">
        <v>22</v>
      </c>
      <c r="D37" s="7" t="s">
        <v>128</v>
      </c>
      <c r="E37" s="14"/>
      <c r="F37" s="6" t="s">
        <v>17</v>
      </c>
      <c r="G37" s="6">
        <v>50</v>
      </c>
      <c r="H37" s="20">
        <v>0</v>
      </c>
      <c r="I37" s="20">
        <f t="shared" si="0"/>
        <v>0</v>
      </c>
      <c r="J37" s="43">
        <v>8</v>
      </c>
      <c r="K37" s="20">
        <f t="shared" si="1"/>
        <v>0</v>
      </c>
      <c r="L37" s="20">
        <f t="shared" si="2"/>
        <v>0</v>
      </c>
      <c r="M37" s="20">
        <f t="shared" si="3"/>
        <v>0</v>
      </c>
    </row>
    <row r="38" spans="1:13" ht="15" customHeight="1">
      <c r="A38" s="58" t="s">
        <v>51</v>
      </c>
      <c r="B38" s="58">
        <v>33696200</v>
      </c>
      <c r="C38" s="59" t="s">
        <v>22</v>
      </c>
      <c r="D38" s="59" t="s">
        <v>75</v>
      </c>
      <c r="E38" s="60"/>
      <c r="F38" s="15" t="s">
        <v>17</v>
      </c>
      <c r="G38" s="15">
        <v>100</v>
      </c>
      <c r="H38" s="61">
        <v>0</v>
      </c>
      <c r="I38" s="61">
        <f t="shared" si="0"/>
        <v>0</v>
      </c>
      <c r="J38" s="62">
        <v>8</v>
      </c>
      <c r="K38" s="61">
        <f t="shared" si="1"/>
        <v>0</v>
      </c>
      <c r="L38" s="61">
        <f t="shared" si="2"/>
        <v>0</v>
      </c>
      <c r="M38" s="61">
        <f t="shared" si="3"/>
        <v>0</v>
      </c>
    </row>
    <row r="39" spans="1:13" ht="15">
      <c r="A39" s="13" t="s">
        <v>52</v>
      </c>
      <c r="B39" s="13">
        <v>33696200</v>
      </c>
      <c r="C39" s="7" t="s">
        <v>22</v>
      </c>
      <c r="D39" s="7" t="s">
        <v>129</v>
      </c>
      <c r="E39" s="14"/>
      <c r="F39" s="6" t="s">
        <v>17</v>
      </c>
      <c r="G39" s="6">
        <v>50</v>
      </c>
      <c r="H39" s="20">
        <v>0</v>
      </c>
      <c r="I39" s="20">
        <f t="shared" si="0"/>
        <v>0</v>
      </c>
      <c r="J39" s="43">
        <v>8</v>
      </c>
      <c r="K39" s="20">
        <f t="shared" si="1"/>
        <v>0</v>
      </c>
      <c r="L39" s="20">
        <f t="shared" si="2"/>
        <v>0</v>
      </c>
      <c r="M39" s="20">
        <f t="shared" si="3"/>
        <v>0</v>
      </c>
    </row>
    <row r="40" spans="1:13" ht="15">
      <c r="A40" s="13" t="s">
        <v>53</v>
      </c>
      <c r="B40" s="13">
        <v>33696200</v>
      </c>
      <c r="C40" s="13" t="s">
        <v>22</v>
      </c>
      <c r="D40" s="13" t="s">
        <v>82</v>
      </c>
      <c r="E40" s="6"/>
      <c r="F40" s="6" t="s">
        <v>17</v>
      </c>
      <c r="G40" s="6">
        <v>50</v>
      </c>
      <c r="H40" s="20">
        <v>0</v>
      </c>
      <c r="I40" s="20">
        <f t="shared" si="0"/>
        <v>0</v>
      </c>
      <c r="J40" s="43">
        <v>8</v>
      </c>
      <c r="K40" s="20">
        <f t="shared" si="1"/>
        <v>0</v>
      </c>
      <c r="L40" s="20">
        <f t="shared" si="2"/>
        <v>0</v>
      </c>
      <c r="M40" s="20">
        <f t="shared" si="3"/>
        <v>0</v>
      </c>
    </row>
    <row r="41" spans="1:13" ht="16.5" customHeight="1">
      <c r="A41" s="13" t="s">
        <v>54</v>
      </c>
      <c r="B41" s="13">
        <v>33696200</v>
      </c>
      <c r="C41" s="13" t="s">
        <v>93</v>
      </c>
      <c r="D41" s="13" t="s">
        <v>16</v>
      </c>
      <c r="E41" s="6"/>
      <c r="F41" s="6" t="s">
        <v>17</v>
      </c>
      <c r="G41" s="6">
        <v>100</v>
      </c>
      <c r="H41" s="20">
        <v>0</v>
      </c>
      <c r="I41" s="20">
        <f t="shared" si="0"/>
        <v>0</v>
      </c>
      <c r="J41" s="43">
        <v>8</v>
      </c>
      <c r="K41" s="20">
        <f t="shared" si="1"/>
        <v>0</v>
      </c>
      <c r="L41" s="20">
        <f t="shared" si="2"/>
        <v>0</v>
      </c>
      <c r="M41" s="20">
        <f t="shared" si="3"/>
        <v>0</v>
      </c>
    </row>
    <row r="42" spans="1:13" ht="16.5" customHeight="1">
      <c r="A42" s="13" t="s">
        <v>55</v>
      </c>
      <c r="B42" s="13">
        <v>33696200</v>
      </c>
      <c r="C42" s="13" t="s">
        <v>93</v>
      </c>
      <c r="D42" s="7" t="s">
        <v>23</v>
      </c>
      <c r="E42" s="14"/>
      <c r="F42" s="6" t="s">
        <v>17</v>
      </c>
      <c r="G42" s="6">
        <v>100</v>
      </c>
      <c r="H42" s="20">
        <v>0</v>
      </c>
      <c r="I42" s="20">
        <f t="shared" si="0"/>
        <v>0</v>
      </c>
      <c r="J42" s="43">
        <v>8</v>
      </c>
      <c r="K42" s="20">
        <f t="shared" si="1"/>
        <v>0</v>
      </c>
      <c r="L42" s="20">
        <f t="shared" si="2"/>
        <v>0</v>
      </c>
      <c r="M42" s="20">
        <f t="shared" si="3"/>
        <v>0</v>
      </c>
    </row>
    <row r="43" spans="1:13" ht="15">
      <c r="A43" s="13" t="s">
        <v>56</v>
      </c>
      <c r="B43" s="13">
        <v>33696200</v>
      </c>
      <c r="C43" s="13" t="s">
        <v>169</v>
      </c>
      <c r="D43" s="7" t="s">
        <v>164</v>
      </c>
      <c r="E43" s="14"/>
      <c r="F43" s="14" t="s">
        <v>159</v>
      </c>
      <c r="G43" s="6" t="s">
        <v>158</v>
      </c>
      <c r="H43" s="20">
        <v>0</v>
      </c>
      <c r="I43" s="20">
        <f t="shared" si="0"/>
        <v>0</v>
      </c>
      <c r="J43" s="43">
        <v>23</v>
      </c>
      <c r="K43" s="20">
        <f t="shared" si="1"/>
        <v>0</v>
      </c>
      <c r="L43" s="20">
        <f t="shared" si="2"/>
        <v>0</v>
      </c>
      <c r="M43" s="20">
        <f t="shared" si="3"/>
        <v>0</v>
      </c>
    </row>
    <row r="44" spans="1:13" ht="15">
      <c r="A44" s="13" t="s">
        <v>57</v>
      </c>
      <c r="B44" s="13">
        <v>33696200</v>
      </c>
      <c r="C44" s="13" t="s">
        <v>95</v>
      </c>
      <c r="D44" s="13" t="s">
        <v>25</v>
      </c>
      <c r="E44" s="6"/>
      <c r="F44" s="14" t="s">
        <v>157</v>
      </c>
      <c r="G44" s="6" t="s">
        <v>158</v>
      </c>
      <c r="H44" s="20">
        <v>0</v>
      </c>
      <c r="I44" s="20">
        <f t="shared" si="0"/>
        <v>0</v>
      </c>
      <c r="J44" s="43">
        <v>23</v>
      </c>
      <c r="K44" s="20">
        <f t="shared" si="1"/>
        <v>0</v>
      </c>
      <c r="L44" s="20">
        <f t="shared" si="2"/>
        <v>0</v>
      </c>
      <c r="M44" s="20">
        <f t="shared" si="3"/>
        <v>0</v>
      </c>
    </row>
    <row r="45" spans="1:13" ht="15">
      <c r="A45" s="13" t="s">
        <v>58</v>
      </c>
      <c r="B45" s="13">
        <v>33696200</v>
      </c>
      <c r="C45" s="13" t="s">
        <v>95</v>
      </c>
      <c r="D45" s="7" t="s">
        <v>129</v>
      </c>
      <c r="E45" s="14"/>
      <c r="F45" s="6" t="s">
        <v>17</v>
      </c>
      <c r="G45" s="6">
        <v>50</v>
      </c>
      <c r="H45" s="20">
        <v>0</v>
      </c>
      <c r="I45" s="20">
        <f t="shared" si="0"/>
        <v>0</v>
      </c>
      <c r="J45" s="43">
        <v>8</v>
      </c>
      <c r="K45" s="20">
        <f t="shared" si="1"/>
        <v>0</v>
      </c>
      <c r="L45" s="20">
        <f t="shared" si="2"/>
        <v>0</v>
      </c>
      <c r="M45" s="20">
        <f t="shared" si="3"/>
        <v>0</v>
      </c>
    </row>
    <row r="46" spans="1:13" ht="15">
      <c r="A46" s="13" t="s">
        <v>59</v>
      </c>
      <c r="B46" s="13">
        <v>33696200</v>
      </c>
      <c r="C46" s="13" t="s">
        <v>140</v>
      </c>
      <c r="D46" s="7" t="s">
        <v>164</v>
      </c>
      <c r="E46" s="14"/>
      <c r="F46" s="6" t="s">
        <v>17</v>
      </c>
      <c r="G46" s="6">
        <v>100</v>
      </c>
      <c r="H46" s="20">
        <v>0</v>
      </c>
      <c r="I46" s="20">
        <f t="shared" si="0"/>
        <v>0</v>
      </c>
      <c r="J46" s="43">
        <v>8</v>
      </c>
      <c r="K46" s="20">
        <f t="shared" si="1"/>
        <v>0</v>
      </c>
      <c r="L46" s="20">
        <f t="shared" si="2"/>
        <v>0</v>
      </c>
      <c r="M46" s="20">
        <f t="shared" si="3"/>
        <v>0</v>
      </c>
    </row>
    <row r="47" spans="1:13" ht="15">
      <c r="A47" s="13" t="s">
        <v>60</v>
      </c>
      <c r="B47" s="13">
        <v>33696200</v>
      </c>
      <c r="C47" s="7" t="s">
        <v>21</v>
      </c>
      <c r="D47" s="7" t="s">
        <v>164</v>
      </c>
      <c r="E47" s="14"/>
      <c r="F47" s="6" t="s">
        <v>17</v>
      </c>
      <c r="G47" s="6">
        <v>100</v>
      </c>
      <c r="H47" s="20">
        <v>0</v>
      </c>
      <c r="I47" s="20">
        <f t="shared" si="0"/>
        <v>0</v>
      </c>
      <c r="J47" s="43">
        <v>8</v>
      </c>
      <c r="K47" s="20">
        <f t="shared" si="1"/>
        <v>0</v>
      </c>
      <c r="L47" s="20">
        <f t="shared" si="2"/>
        <v>0</v>
      </c>
      <c r="M47" s="20">
        <f t="shared" si="3"/>
        <v>0</v>
      </c>
    </row>
    <row r="48" spans="1:13" ht="15">
      <c r="A48" s="13" t="s">
        <v>61</v>
      </c>
      <c r="B48" s="13">
        <v>33696200</v>
      </c>
      <c r="C48" s="7" t="s">
        <v>74</v>
      </c>
      <c r="D48" s="7" t="s">
        <v>75</v>
      </c>
      <c r="E48" s="14"/>
      <c r="F48" s="6" t="s">
        <v>17</v>
      </c>
      <c r="G48" s="6">
        <v>100</v>
      </c>
      <c r="H48" s="20">
        <v>0</v>
      </c>
      <c r="I48" s="20">
        <f t="shared" si="0"/>
        <v>0</v>
      </c>
      <c r="J48" s="43">
        <v>8</v>
      </c>
      <c r="K48" s="20">
        <f t="shared" si="1"/>
        <v>0</v>
      </c>
      <c r="L48" s="20">
        <f t="shared" si="2"/>
        <v>0</v>
      </c>
      <c r="M48" s="20">
        <f t="shared" si="3"/>
        <v>0</v>
      </c>
    </row>
    <row r="49" spans="1:13" ht="15">
      <c r="A49" s="13" t="s">
        <v>62</v>
      </c>
      <c r="B49" s="13">
        <v>33696200</v>
      </c>
      <c r="C49" s="7" t="s">
        <v>24</v>
      </c>
      <c r="D49" s="7" t="s">
        <v>25</v>
      </c>
      <c r="E49" s="14"/>
      <c r="F49" s="14" t="s">
        <v>157</v>
      </c>
      <c r="G49" s="6" t="s">
        <v>158</v>
      </c>
      <c r="H49" s="20">
        <v>0</v>
      </c>
      <c r="I49" s="20">
        <f t="shared" si="0"/>
        <v>0</v>
      </c>
      <c r="J49" s="43">
        <v>23</v>
      </c>
      <c r="K49" s="20">
        <f t="shared" si="1"/>
        <v>0</v>
      </c>
      <c r="L49" s="20">
        <f t="shared" si="2"/>
        <v>0</v>
      </c>
      <c r="M49" s="20">
        <f t="shared" si="3"/>
        <v>0</v>
      </c>
    </row>
    <row r="50" spans="1:13" ht="15">
      <c r="A50" s="13" t="s">
        <v>63</v>
      </c>
      <c r="B50" s="13">
        <v>33696200</v>
      </c>
      <c r="C50" s="7" t="s">
        <v>141</v>
      </c>
      <c r="D50" s="7" t="s">
        <v>129</v>
      </c>
      <c r="E50" s="14"/>
      <c r="F50" s="14" t="s">
        <v>157</v>
      </c>
      <c r="G50" s="6" t="s">
        <v>158</v>
      </c>
      <c r="H50" s="20">
        <v>0</v>
      </c>
      <c r="I50" s="20">
        <f t="shared" si="0"/>
        <v>0</v>
      </c>
      <c r="J50" s="43">
        <v>23</v>
      </c>
      <c r="K50" s="20">
        <f t="shared" si="1"/>
        <v>0</v>
      </c>
      <c r="L50" s="20">
        <f t="shared" si="2"/>
        <v>0</v>
      </c>
      <c r="M50" s="20">
        <f t="shared" si="3"/>
        <v>0</v>
      </c>
    </row>
    <row r="51" spans="1:13" ht="15">
      <c r="A51" s="13" t="s">
        <v>64</v>
      </c>
      <c r="B51" s="13">
        <v>33696200</v>
      </c>
      <c r="C51" s="13" t="s">
        <v>96</v>
      </c>
      <c r="D51" s="7" t="s">
        <v>25</v>
      </c>
      <c r="E51" s="14"/>
      <c r="F51" s="6" t="s">
        <v>17</v>
      </c>
      <c r="G51" s="6">
        <v>50</v>
      </c>
      <c r="H51" s="20">
        <v>0</v>
      </c>
      <c r="I51" s="20">
        <f t="shared" si="0"/>
        <v>0</v>
      </c>
      <c r="J51" s="43">
        <v>8</v>
      </c>
      <c r="K51" s="20">
        <f t="shared" si="1"/>
        <v>0</v>
      </c>
      <c r="L51" s="20">
        <f t="shared" si="2"/>
        <v>0</v>
      </c>
      <c r="M51" s="20">
        <f t="shared" si="3"/>
        <v>0</v>
      </c>
    </row>
    <row r="52" spans="1:13" ht="28.5" customHeight="1">
      <c r="A52" s="13" t="s">
        <v>65</v>
      </c>
      <c r="B52" s="13">
        <v>33696200</v>
      </c>
      <c r="C52" s="13" t="s">
        <v>96</v>
      </c>
      <c r="D52" s="7" t="s">
        <v>94</v>
      </c>
      <c r="E52" s="14"/>
      <c r="F52" s="6" t="s">
        <v>17</v>
      </c>
      <c r="G52" s="6">
        <v>50</v>
      </c>
      <c r="H52" s="20">
        <v>0</v>
      </c>
      <c r="I52" s="20">
        <f t="shared" si="0"/>
        <v>0</v>
      </c>
      <c r="J52" s="43">
        <v>23</v>
      </c>
      <c r="K52" s="20">
        <f t="shared" si="1"/>
        <v>0</v>
      </c>
      <c r="L52" s="20">
        <f t="shared" si="2"/>
        <v>0</v>
      </c>
      <c r="M52" s="20">
        <f t="shared" si="3"/>
        <v>0</v>
      </c>
    </row>
    <row r="53" spans="1:13" ht="15">
      <c r="A53" s="13" t="s">
        <v>66</v>
      </c>
      <c r="B53" s="13">
        <v>33696200</v>
      </c>
      <c r="C53" s="13" t="s">
        <v>96</v>
      </c>
      <c r="D53" s="7" t="s">
        <v>75</v>
      </c>
      <c r="E53" s="14"/>
      <c r="F53" s="6" t="s">
        <v>17</v>
      </c>
      <c r="G53" s="6">
        <v>100</v>
      </c>
      <c r="H53" s="20">
        <v>0</v>
      </c>
      <c r="I53" s="20">
        <f t="shared" si="0"/>
        <v>0</v>
      </c>
      <c r="J53" s="43">
        <v>8</v>
      </c>
      <c r="K53" s="20">
        <f t="shared" si="1"/>
        <v>0</v>
      </c>
      <c r="L53" s="20">
        <f t="shared" si="2"/>
        <v>0</v>
      </c>
      <c r="M53" s="20">
        <f t="shared" si="3"/>
        <v>0</v>
      </c>
    </row>
    <row r="54" spans="1:13" ht="15">
      <c r="A54" s="13" t="s">
        <v>67</v>
      </c>
      <c r="B54" s="13">
        <v>33696200</v>
      </c>
      <c r="C54" s="13" t="s">
        <v>98</v>
      </c>
      <c r="D54" s="7" t="s">
        <v>76</v>
      </c>
      <c r="E54" s="14"/>
      <c r="F54" s="6" t="s">
        <v>17</v>
      </c>
      <c r="G54" s="6">
        <v>100</v>
      </c>
      <c r="H54" s="20">
        <v>0</v>
      </c>
      <c r="I54" s="20">
        <f t="shared" si="0"/>
        <v>0</v>
      </c>
      <c r="J54" s="43">
        <v>8</v>
      </c>
      <c r="K54" s="20">
        <f t="shared" si="1"/>
        <v>0</v>
      </c>
      <c r="L54" s="20">
        <f t="shared" si="2"/>
        <v>0</v>
      </c>
      <c r="M54" s="20">
        <f t="shared" si="3"/>
        <v>0</v>
      </c>
    </row>
    <row r="55" spans="1:13" ht="15">
      <c r="A55" s="13" t="s">
        <v>68</v>
      </c>
      <c r="B55" s="13">
        <v>33696200</v>
      </c>
      <c r="C55" s="13" t="s">
        <v>98</v>
      </c>
      <c r="D55" s="7" t="s">
        <v>130</v>
      </c>
      <c r="E55" s="14"/>
      <c r="F55" s="6" t="s">
        <v>17</v>
      </c>
      <c r="G55" s="6">
        <v>50</v>
      </c>
      <c r="H55" s="20">
        <v>0</v>
      </c>
      <c r="I55" s="20">
        <f t="shared" si="0"/>
        <v>0</v>
      </c>
      <c r="J55" s="43">
        <v>8</v>
      </c>
      <c r="K55" s="20">
        <f t="shared" si="1"/>
        <v>0</v>
      </c>
      <c r="L55" s="20">
        <f t="shared" si="2"/>
        <v>0</v>
      </c>
      <c r="M55" s="20">
        <f t="shared" si="3"/>
        <v>0</v>
      </c>
    </row>
    <row r="56" spans="1:13" ht="26.25" customHeight="1">
      <c r="A56" s="13" t="s">
        <v>69</v>
      </c>
      <c r="B56" s="13">
        <v>33696200</v>
      </c>
      <c r="C56" s="13" t="s">
        <v>98</v>
      </c>
      <c r="D56" s="7" t="s">
        <v>170</v>
      </c>
      <c r="E56" s="14"/>
      <c r="F56" s="6" t="s">
        <v>17</v>
      </c>
      <c r="G56" s="6">
        <v>50</v>
      </c>
      <c r="H56" s="20">
        <v>0</v>
      </c>
      <c r="I56" s="20">
        <f t="shared" si="0"/>
        <v>0</v>
      </c>
      <c r="J56" s="43">
        <v>8</v>
      </c>
      <c r="K56" s="20">
        <f t="shared" si="1"/>
        <v>0</v>
      </c>
      <c r="L56" s="20">
        <f t="shared" si="2"/>
        <v>0</v>
      </c>
      <c r="M56" s="20">
        <f t="shared" si="3"/>
        <v>0</v>
      </c>
    </row>
    <row r="57" spans="1:13" ht="15">
      <c r="A57" s="13" t="s">
        <v>70</v>
      </c>
      <c r="B57" s="13">
        <v>33696200</v>
      </c>
      <c r="C57" s="13" t="s">
        <v>97</v>
      </c>
      <c r="D57" s="13" t="s">
        <v>82</v>
      </c>
      <c r="E57" s="6"/>
      <c r="F57" s="6" t="s">
        <v>17</v>
      </c>
      <c r="G57" s="6">
        <v>50</v>
      </c>
      <c r="H57" s="20">
        <v>0</v>
      </c>
      <c r="I57" s="20">
        <f t="shared" si="0"/>
        <v>0</v>
      </c>
      <c r="J57" s="43">
        <v>8</v>
      </c>
      <c r="K57" s="20">
        <f t="shared" si="1"/>
        <v>0</v>
      </c>
      <c r="L57" s="20">
        <f t="shared" si="2"/>
        <v>0</v>
      </c>
      <c r="M57" s="20">
        <f t="shared" si="3"/>
        <v>0</v>
      </c>
    </row>
    <row r="58" spans="1:13" ht="15">
      <c r="A58" s="13" t="s">
        <v>71</v>
      </c>
      <c r="B58" s="13">
        <v>33696200</v>
      </c>
      <c r="C58" s="13" t="s">
        <v>97</v>
      </c>
      <c r="D58" s="7" t="s">
        <v>129</v>
      </c>
      <c r="E58" s="14"/>
      <c r="F58" s="14" t="s">
        <v>157</v>
      </c>
      <c r="G58" s="6" t="s">
        <v>158</v>
      </c>
      <c r="H58" s="20">
        <v>0</v>
      </c>
      <c r="I58" s="20">
        <f t="shared" si="0"/>
        <v>0</v>
      </c>
      <c r="J58" s="43">
        <v>23</v>
      </c>
      <c r="K58" s="20">
        <f t="shared" si="1"/>
        <v>0</v>
      </c>
      <c r="L58" s="20">
        <f t="shared" si="2"/>
        <v>0</v>
      </c>
      <c r="M58" s="20">
        <f t="shared" si="3"/>
        <v>0</v>
      </c>
    </row>
    <row r="59" spans="1:13" ht="17.25" customHeight="1">
      <c r="A59" s="13" t="s">
        <v>72</v>
      </c>
      <c r="B59" s="13">
        <v>33696200</v>
      </c>
      <c r="C59" s="13" t="s">
        <v>99</v>
      </c>
      <c r="D59" s="13" t="s">
        <v>164</v>
      </c>
      <c r="E59" s="6"/>
      <c r="F59" s="6" t="s">
        <v>17</v>
      </c>
      <c r="G59" s="6">
        <v>100</v>
      </c>
      <c r="H59" s="20">
        <v>0</v>
      </c>
      <c r="I59" s="20">
        <f t="shared" si="0"/>
        <v>0</v>
      </c>
      <c r="J59" s="43">
        <v>8</v>
      </c>
      <c r="K59" s="20">
        <f t="shared" si="1"/>
        <v>0</v>
      </c>
      <c r="L59" s="20">
        <f t="shared" si="2"/>
        <v>0</v>
      </c>
      <c r="M59" s="20">
        <f t="shared" si="3"/>
        <v>0</v>
      </c>
    </row>
    <row r="60" spans="1:13" ht="15">
      <c r="A60" s="13" t="s">
        <v>73</v>
      </c>
      <c r="B60" s="13">
        <v>33696200</v>
      </c>
      <c r="C60" s="13" t="s">
        <v>171</v>
      </c>
      <c r="D60" s="13" t="s">
        <v>16</v>
      </c>
      <c r="E60" s="6"/>
      <c r="F60" s="14" t="s">
        <v>159</v>
      </c>
      <c r="G60" s="6" t="s">
        <v>158</v>
      </c>
      <c r="H60" s="20">
        <v>0</v>
      </c>
      <c r="I60" s="20">
        <f t="shared" si="0"/>
        <v>0</v>
      </c>
      <c r="J60" s="43">
        <v>23</v>
      </c>
      <c r="K60" s="20">
        <f t="shared" si="1"/>
        <v>0</v>
      </c>
      <c r="L60" s="20">
        <f t="shared" si="2"/>
        <v>0</v>
      </c>
      <c r="M60" s="20">
        <f t="shared" si="3"/>
        <v>0</v>
      </c>
    </row>
    <row r="61" spans="1:13" ht="15">
      <c r="A61" s="13" t="s">
        <v>77</v>
      </c>
      <c r="B61" s="13">
        <v>33696200</v>
      </c>
      <c r="C61" s="13" t="s">
        <v>172</v>
      </c>
      <c r="D61" s="13" t="s">
        <v>76</v>
      </c>
      <c r="E61" s="6"/>
      <c r="F61" s="14" t="s">
        <v>157</v>
      </c>
      <c r="G61" s="6" t="s">
        <v>158</v>
      </c>
      <c r="H61" s="20">
        <v>0</v>
      </c>
      <c r="I61" s="20">
        <f t="shared" si="0"/>
        <v>0</v>
      </c>
      <c r="J61" s="43">
        <v>23</v>
      </c>
      <c r="K61" s="20">
        <f t="shared" si="1"/>
        <v>0</v>
      </c>
      <c r="L61" s="20">
        <f t="shared" si="2"/>
        <v>0</v>
      </c>
      <c r="M61" s="20">
        <f t="shared" si="3"/>
        <v>0</v>
      </c>
    </row>
    <row r="62" spans="1:13" ht="18.75" customHeight="1">
      <c r="A62" s="13" t="s">
        <v>78</v>
      </c>
      <c r="B62" s="13">
        <v>33696200</v>
      </c>
      <c r="C62" s="13" t="s">
        <v>142</v>
      </c>
      <c r="D62" s="7" t="s">
        <v>127</v>
      </c>
      <c r="E62" s="6"/>
      <c r="F62" s="6" t="s">
        <v>17</v>
      </c>
      <c r="G62" s="6">
        <v>50</v>
      </c>
      <c r="H62" s="20">
        <v>0</v>
      </c>
      <c r="I62" s="20">
        <f t="shared" si="0"/>
        <v>0</v>
      </c>
      <c r="J62" s="43">
        <v>8</v>
      </c>
      <c r="K62" s="20">
        <f t="shared" si="1"/>
        <v>0</v>
      </c>
      <c r="L62" s="20">
        <f t="shared" si="2"/>
        <v>0</v>
      </c>
      <c r="M62" s="20">
        <f t="shared" si="3"/>
        <v>0</v>
      </c>
    </row>
    <row r="63" spans="1:13" ht="17.25" customHeight="1">
      <c r="A63" s="13" t="s">
        <v>79</v>
      </c>
      <c r="B63" s="13">
        <v>33696200</v>
      </c>
      <c r="C63" s="7" t="s">
        <v>100</v>
      </c>
      <c r="D63" s="7" t="s">
        <v>127</v>
      </c>
      <c r="E63" s="14"/>
      <c r="F63" s="14" t="s">
        <v>157</v>
      </c>
      <c r="G63" s="6" t="s">
        <v>158</v>
      </c>
      <c r="H63" s="20">
        <v>0</v>
      </c>
      <c r="I63" s="20">
        <f t="shared" si="0"/>
        <v>0</v>
      </c>
      <c r="J63" s="43">
        <v>23</v>
      </c>
      <c r="K63" s="20">
        <f t="shared" si="1"/>
        <v>0</v>
      </c>
      <c r="L63" s="20">
        <f t="shared" si="2"/>
        <v>0</v>
      </c>
      <c r="M63" s="20">
        <f t="shared" si="3"/>
        <v>0</v>
      </c>
    </row>
    <row r="64" spans="1:13" ht="15">
      <c r="A64" s="13" t="s">
        <v>80</v>
      </c>
      <c r="B64" s="13">
        <v>33696200</v>
      </c>
      <c r="C64" s="7" t="s">
        <v>101</v>
      </c>
      <c r="D64" s="7" t="s">
        <v>102</v>
      </c>
      <c r="E64" s="14"/>
      <c r="F64" s="6" t="s">
        <v>17</v>
      </c>
      <c r="G64" s="6">
        <v>600</v>
      </c>
      <c r="H64" s="20">
        <v>0</v>
      </c>
      <c r="I64" s="20">
        <f t="shared" si="0"/>
        <v>0</v>
      </c>
      <c r="J64" s="43">
        <v>8</v>
      </c>
      <c r="K64" s="20">
        <f t="shared" si="1"/>
        <v>0</v>
      </c>
      <c r="L64" s="20">
        <f t="shared" si="2"/>
        <v>0</v>
      </c>
      <c r="M64" s="20">
        <f t="shared" si="3"/>
        <v>0</v>
      </c>
    </row>
    <row r="65" spans="1:13" ht="15">
      <c r="A65" s="13" t="s">
        <v>116</v>
      </c>
      <c r="B65" s="13">
        <v>33696200</v>
      </c>
      <c r="C65" s="7" t="s">
        <v>173</v>
      </c>
      <c r="D65" s="7" t="s">
        <v>75</v>
      </c>
      <c r="E65" s="14"/>
      <c r="F65" s="14" t="s">
        <v>157</v>
      </c>
      <c r="G65" s="6" t="s">
        <v>158</v>
      </c>
      <c r="H65" s="20">
        <v>0</v>
      </c>
      <c r="I65" s="20">
        <f t="shared" si="0"/>
        <v>0</v>
      </c>
      <c r="J65" s="43">
        <v>23</v>
      </c>
      <c r="K65" s="20">
        <f t="shared" si="1"/>
        <v>0</v>
      </c>
      <c r="L65" s="20">
        <f t="shared" si="2"/>
        <v>0</v>
      </c>
      <c r="M65" s="20">
        <f t="shared" si="3"/>
        <v>0</v>
      </c>
    </row>
    <row r="66" spans="1:13" ht="15">
      <c r="A66" s="13" t="s">
        <v>117</v>
      </c>
      <c r="B66" s="13">
        <v>33696200</v>
      </c>
      <c r="C66" s="7" t="s">
        <v>174</v>
      </c>
      <c r="D66" s="7" t="s">
        <v>25</v>
      </c>
      <c r="E66" s="14"/>
      <c r="F66" s="14" t="s">
        <v>157</v>
      </c>
      <c r="G66" s="6" t="s">
        <v>158</v>
      </c>
      <c r="H66" s="20">
        <v>0</v>
      </c>
      <c r="I66" s="20">
        <f t="shared" si="0"/>
        <v>0</v>
      </c>
      <c r="J66" s="43">
        <v>23</v>
      </c>
      <c r="K66" s="20">
        <f t="shared" si="1"/>
        <v>0</v>
      </c>
      <c r="L66" s="20">
        <f t="shared" si="2"/>
        <v>0</v>
      </c>
      <c r="M66" s="20">
        <f t="shared" si="3"/>
        <v>0</v>
      </c>
    </row>
    <row r="67" spans="1:13" ht="15">
      <c r="A67" s="13" t="s">
        <v>118</v>
      </c>
      <c r="B67" s="13">
        <v>33696200</v>
      </c>
      <c r="C67" s="7" t="s">
        <v>103</v>
      </c>
      <c r="D67" s="7" t="s">
        <v>76</v>
      </c>
      <c r="E67" s="14"/>
      <c r="F67" s="14" t="s">
        <v>175</v>
      </c>
      <c r="G67" s="6">
        <v>100</v>
      </c>
      <c r="H67" s="20">
        <v>0</v>
      </c>
      <c r="I67" s="20">
        <f t="shared" si="0"/>
        <v>0</v>
      </c>
      <c r="J67" s="43">
        <v>8</v>
      </c>
      <c r="K67" s="20">
        <f t="shared" si="1"/>
        <v>0</v>
      </c>
      <c r="L67" s="20">
        <f t="shared" si="2"/>
        <v>0</v>
      </c>
      <c r="M67" s="20">
        <f t="shared" si="3"/>
        <v>0</v>
      </c>
    </row>
    <row r="68" spans="1:13" ht="15">
      <c r="A68" s="13" t="s">
        <v>119</v>
      </c>
      <c r="B68" s="13">
        <v>33696200</v>
      </c>
      <c r="C68" s="7" t="s">
        <v>103</v>
      </c>
      <c r="D68" s="7" t="s">
        <v>131</v>
      </c>
      <c r="E68" s="14"/>
      <c r="F68" s="14" t="s">
        <v>157</v>
      </c>
      <c r="G68" s="6" t="s">
        <v>158</v>
      </c>
      <c r="H68" s="20">
        <v>0</v>
      </c>
      <c r="I68" s="20">
        <f t="shared" si="0"/>
        <v>0</v>
      </c>
      <c r="J68" s="43">
        <v>23</v>
      </c>
      <c r="K68" s="20">
        <f t="shared" si="1"/>
        <v>0</v>
      </c>
      <c r="L68" s="20">
        <f t="shared" si="2"/>
        <v>0</v>
      </c>
      <c r="M68" s="20">
        <f t="shared" si="3"/>
        <v>0</v>
      </c>
    </row>
    <row r="69" spans="1:13" ht="15">
      <c r="A69" s="13" t="s">
        <v>120</v>
      </c>
      <c r="B69" s="13">
        <v>33696200</v>
      </c>
      <c r="C69" s="7" t="s">
        <v>105</v>
      </c>
      <c r="D69" s="7" t="s">
        <v>76</v>
      </c>
      <c r="E69" s="14"/>
      <c r="F69" s="14" t="s">
        <v>160</v>
      </c>
      <c r="G69" s="6" t="s">
        <v>158</v>
      </c>
      <c r="H69" s="20">
        <v>0</v>
      </c>
      <c r="I69" s="20">
        <f t="shared" si="0"/>
        <v>0</v>
      </c>
      <c r="J69" s="43">
        <v>23</v>
      </c>
      <c r="K69" s="20">
        <f t="shared" si="1"/>
        <v>0</v>
      </c>
      <c r="L69" s="20">
        <f t="shared" si="2"/>
        <v>0</v>
      </c>
      <c r="M69" s="20">
        <f t="shared" si="3"/>
        <v>0</v>
      </c>
    </row>
    <row r="70" spans="1:13" ht="15">
      <c r="A70" s="13" t="s">
        <v>121</v>
      </c>
      <c r="B70" s="13">
        <v>33696200</v>
      </c>
      <c r="C70" s="7" t="s">
        <v>104</v>
      </c>
      <c r="D70" s="7" t="s">
        <v>16</v>
      </c>
      <c r="E70" s="14"/>
      <c r="F70" s="6" t="s">
        <v>17</v>
      </c>
      <c r="G70" s="6">
        <v>100</v>
      </c>
      <c r="H70" s="20">
        <v>0</v>
      </c>
      <c r="I70" s="20">
        <f t="shared" si="0"/>
        <v>0</v>
      </c>
      <c r="J70" s="43">
        <v>8</v>
      </c>
      <c r="K70" s="20">
        <f t="shared" si="1"/>
        <v>0</v>
      </c>
      <c r="L70" s="20">
        <f t="shared" si="2"/>
        <v>0</v>
      </c>
      <c r="M70" s="20">
        <f t="shared" si="3"/>
        <v>0</v>
      </c>
    </row>
    <row r="71" spans="1:13" ht="15">
      <c r="A71" s="13" t="s">
        <v>126</v>
      </c>
      <c r="B71" s="13">
        <v>33696200</v>
      </c>
      <c r="C71" s="7" t="s">
        <v>106</v>
      </c>
      <c r="D71" s="7" t="s">
        <v>131</v>
      </c>
      <c r="E71" s="14"/>
      <c r="F71" s="6" t="s">
        <v>17</v>
      </c>
      <c r="G71" s="6">
        <v>50</v>
      </c>
      <c r="H71" s="20">
        <v>0</v>
      </c>
      <c r="I71" s="20">
        <f t="shared" si="0"/>
        <v>0</v>
      </c>
      <c r="J71" s="43">
        <v>8</v>
      </c>
      <c r="K71" s="20">
        <f t="shared" si="1"/>
        <v>0</v>
      </c>
      <c r="L71" s="20">
        <f t="shared" si="2"/>
        <v>0</v>
      </c>
      <c r="M71" s="20">
        <f t="shared" si="3"/>
        <v>0</v>
      </c>
    </row>
    <row r="72" spans="1:13" ht="26.25" customHeight="1">
      <c r="A72" s="13" t="s">
        <v>133</v>
      </c>
      <c r="B72" s="13">
        <v>33696200</v>
      </c>
      <c r="C72" s="7" t="s">
        <v>106</v>
      </c>
      <c r="D72" s="7" t="s">
        <v>75</v>
      </c>
      <c r="E72" s="14"/>
      <c r="F72" s="14" t="s">
        <v>157</v>
      </c>
      <c r="G72" s="6" t="s">
        <v>158</v>
      </c>
      <c r="H72" s="20">
        <v>0</v>
      </c>
      <c r="I72" s="20">
        <f t="shared" si="0"/>
        <v>0</v>
      </c>
      <c r="J72" s="43">
        <v>23</v>
      </c>
      <c r="K72" s="20">
        <f t="shared" si="1"/>
        <v>0</v>
      </c>
      <c r="L72" s="20">
        <f t="shared" si="2"/>
        <v>0</v>
      </c>
      <c r="M72" s="20">
        <f t="shared" si="3"/>
        <v>0</v>
      </c>
    </row>
    <row r="73" spans="1:13" ht="15">
      <c r="A73" s="13" t="s">
        <v>138</v>
      </c>
      <c r="B73" s="13">
        <v>33696200</v>
      </c>
      <c r="C73" s="7" t="s">
        <v>107</v>
      </c>
      <c r="D73" s="7" t="s">
        <v>16</v>
      </c>
      <c r="E73" s="14"/>
      <c r="F73" s="6" t="s">
        <v>17</v>
      </c>
      <c r="G73" s="6">
        <v>100</v>
      </c>
      <c r="H73" s="20">
        <v>0</v>
      </c>
      <c r="I73" s="20">
        <f t="shared" si="0"/>
        <v>0</v>
      </c>
      <c r="J73" s="43">
        <v>8</v>
      </c>
      <c r="K73" s="20">
        <f t="shared" si="1"/>
        <v>0</v>
      </c>
      <c r="L73" s="20">
        <f t="shared" si="2"/>
        <v>0</v>
      </c>
      <c r="M73" s="20">
        <f t="shared" si="3"/>
        <v>0</v>
      </c>
    </row>
    <row r="74" spans="1:13" ht="15">
      <c r="A74" s="13" t="s">
        <v>144</v>
      </c>
      <c r="B74" s="13">
        <v>33696200</v>
      </c>
      <c r="C74" s="14" t="s">
        <v>202</v>
      </c>
      <c r="D74" s="14" t="s">
        <v>16</v>
      </c>
      <c r="E74" s="14"/>
      <c r="F74" s="19" t="s">
        <v>160</v>
      </c>
      <c r="G74" s="6" t="s">
        <v>158</v>
      </c>
      <c r="H74" s="20">
        <v>0</v>
      </c>
      <c r="I74" s="20">
        <f t="shared" si="0"/>
        <v>0</v>
      </c>
      <c r="J74" s="43">
        <v>23</v>
      </c>
      <c r="K74" s="20">
        <f t="shared" si="1"/>
        <v>0</v>
      </c>
      <c r="L74" s="20">
        <f t="shared" si="2"/>
        <v>0</v>
      </c>
      <c r="M74" s="20">
        <f t="shared" si="3"/>
        <v>0</v>
      </c>
    </row>
    <row r="75" spans="1:13" ht="24.75">
      <c r="A75" s="13" t="s">
        <v>143</v>
      </c>
      <c r="B75" s="13">
        <v>33696200</v>
      </c>
      <c r="C75" s="7" t="s">
        <v>108</v>
      </c>
      <c r="D75" s="7" t="s">
        <v>94</v>
      </c>
      <c r="E75" s="14"/>
      <c r="F75" s="6" t="s">
        <v>17</v>
      </c>
      <c r="G75" s="6">
        <v>50</v>
      </c>
      <c r="H75" s="20">
        <v>0</v>
      </c>
      <c r="I75" s="20">
        <f t="shared" si="0"/>
        <v>0</v>
      </c>
      <c r="J75" s="43">
        <v>23</v>
      </c>
      <c r="K75" s="20">
        <f t="shared" si="1"/>
        <v>0</v>
      </c>
      <c r="L75" s="20">
        <f t="shared" si="2"/>
        <v>0</v>
      </c>
      <c r="M75" s="20">
        <f t="shared" si="3"/>
        <v>0</v>
      </c>
    </row>
    <row r="76" spans="1:13" ht="15">
      <c r="A76" s="13" t="s">
        <v>147</v>
      </c>
      <c r="B76" s="13">
        <v>33696200</v>
      </c>
      <c r="C76" s="7" t="s">
        <v>109</v>
      </c>
      <c r="D76" s="7" t="s">
        <v>76</v>
      </c>
      <c r="E76" s="14"/>
      <c r="F76" s="6" t="s">
        <v>17</v>
      </c>
      <c r="G76" s="6">
        <v>100</v>
      </c>
      <c r="H76" s="20">
        <v>0</v>
      </c>
      <c r="I76" s="20">
        <f aca="true" t="shared" si="4" ref="I76:I91">PRODUCT(G76:H76)</f>
        <v>0</v>
      </c>
      <c r="J76" s="43">
        <v>8</v>
      </c>
      <c r="K76" s="20">
        <f aca="true" t="shared" si="5" ref="K76:K98">PRODUCT(I76,J76/100)</f>
        <v>0</v>
      </c>
      <c r="L76" s="20">
        <f aca="true" t="shared" si="6" ref="L76:L91">(H76+H76*J76/100)</f>
        <v>0</v>
      </c>
      <c r="M76" s="20">
        <f aca="true" t="shared" si="7" ref="M76:M91">SUM(I76,K76)</f>
        <v>0</v>
      </c>
    </row>
    <row r="77" spans="1:13" ht="15">
      <c r="A77" s="13" t="s">
        <v>148</v>
      </c>
      <c r="B77" s="13">
        <v>33696200</v>
      </c>
      <c r="C77" s="7" t="s">
        <v>111</v>
      </c>
      <c r="D77" s="7" t="s">
        <v>82</v>
      </c>
      <c r="E77" s="14"/>
      <c r="F77" s="14" t="s">
        <v>176</v>
      </c>
      <c r="G77" s="6" t="s">
        <v>158</v>
      </c>
      <c r="H77" s="20">
        <v>0</v>
      </c>
      <c r="I77" s="20">
        <f t="shared" si="4"/>
        <v>0</v>
      </c>
      <c r="J77" s="43">
        <v>23</v>
      </c>
      <c r="K77" s="20">
        <f t="shared" si="5"/>
        <v>0</v>
      </c>
      <c r="L77" s="20">
        <f t="shared" si="6"/>
        <v>0</v>
      </c>
      <c r="M77" s="20">
        <f t="shared" si="7"/>
        <v>0</v>
      </c>
    </row>
    <row r="78" spans="1:13" ht="15">
      <c r="A78" s="13" t="s">
        <v>149</v>
      </c>
      <c r="B78" s="13">
        <v>33696200</v>
      </c>
      <c r="C78" s="7" t="s">
        <v>110</v>
      </c>
      <c r="D78" s="7" t="s">
        <v>76</v>
      </c>
      <c r="E78" s="14"/>
      <c r="F78" s="14" t="s">
        <v>157</v>
      </c>
      <c r="G78" s="6" t="s">
        <v>158</v>
      </c>
      <c r="H78" s="20">
        <v>0</v>
      </c>
      <c r="I78" s="20">
        <f t="shared" si="4"/>
        <v>0</v>
      </c>
      <c r="J78" s="43">
        <v>23</v>
      </c>
      <c r="K78" s="20">
        <f t="shared" si="5"/>
        <v>0</v>
      </c>
      <c r="L78" s="20">
        <f t="shared" si="6"/>
        <v>0</v>
      </c>
      <c r="M78" s="20">
        <f t="shared" si="7"/>
        <v>0</v>
      </c>
    </row>
    <row r="79" spans="1:13" ht="15">
      <c r="A79" s="13" t="s">
        <v>178</v>
      </c>
      <c r="B79" s="13">
        <v>33696200</v>
      </c>
      <c r="C79" s="7" t="s">
        <v>112</v>
      </c>
      <c r="D79" s="7" t="s">
        <v>25</v>
      </c>
      <c r="E79" s="14"/>
      <c r="F79" s="6" t="s">
        <v>17</v>
      </c>
      <c r="G79" s="6">
        <v>50</v>
      </c>
      <c r="H79" s="20">
        <v>0</v>
      </c>
      <c r="I79" s="20">
        <f t="shared" si="4"/>
        <v>0</v>
      </c>
      <c r="J79" s="43">
        <v>8</v>
      </c>
      <c r="K79" s="20">
        <f t="shared" si="5"/>
        <v>0</v>
      </c>
      <c r="L79" s="20">
        <f t="shared" si="6"/>
        <v>0</v>
      </c>
      <c r="M79" s="20">
        <f t="shared" si="7"/>
        <v>0</v>
      </c>
    </row>
    <row r="80" spans="1:13" ht="15">
      <c r="A80" s="13" t="s">
        <v>179</v>
      </c>
      <c r="B80" s="13">
        <v>33696200</v>
      </c>
      <c r="C80" s="7" t="s">
        <v>177</v>
      </c>
      <c r="D80" s="7" t="s">
        <v>76</v>
      </c>
      <c r="E80" s="14"/>
      <c r="F80" s="14" t="s">
        <v>157</v>
      </c>
      <c r="G80" s="6" t="s">
        <v>158</v>
      </c>
      <c r="H80" s="20">
        <v>0</v>
      </c>
      <c r="I80" s="20">
        <f t="shared" si="4"/>
        <v>0</v>
      </c>
      <c r="J80" s="43">
        <v>23</v>
      </c>
      <c r="K80" s="20">
        <f t="shared" si="5"/>
        <v>0</v>
      </c>
      <c r="L80" s="20">
        <f t="shared" si="6"/>
        <v>0</v>
      </c>
      <c r="M80" s="20">
        <f t="shared" si="7"/>
        <v>0</v>
      </c>
    </row>
    <row r="81" spans="1:13" ht="15">
      <c r="A81" s="13" t="s">
        <v>180</v>
      </c>
      <c r="B81" s="13">
        <v>33696200</v>
      </c>
      <c r="C81" s="7" t="s">
        <v>113</v>
      </c>
      <c r="D81" s="7" t="s">
        <v>75</v>
      </c>
      <c r="E81" s="14"/>
      <c r="F81" s="6" t="s">
        <v>17</v>
      </c>
      <c r="G81" s="6">
        <v>50</v>
      </c>
      <c r="H81" s="20">
        <v>0</v>
      </c>
      <c r="I81" s="20">
        <f t="shared" si="4"/>
        <v>0</v>
      </c>
      <c r="J81" s="43">
        <v>8</v>
      </c>
      <c r="K81" s="20">
        <f t="shared" si="5"/>
        <v>0</v>
      </c>
      <c r="L81" s="20">
        <f t="shared" si="6"/>
        <v>0</v>
      </c>
      <c r="M81" s="20">
        <f t="shared" si="7"/>
        <v>0</v>
      </c>
    </row>
    <row r="82" spans="1:13" ht="15">
      <c r="A82" s="13" t="s">
        <v>181</v>
      </c>
      <c r="B82" s="13">
        <v>33696200</v>
      </c>
      <c r="C82" s="7" t="s">
        <v>114</v>
      </c>
      <c r="D82" s="7" t="s">
        <v>75</v>
      </c>
      <c r="E82" s="14"/>
      <c r="F82" s="14" t="s">
        <v>160</v>
      </c>
      <c r="G82" s="6" t="s">
        <v>158</v>
      </c>
      <c r="H82" s="20">
        <v>0</v>
      </c>
      <c r="I82" s="20">
        <f t="shared" si="4"/>
        <v>0</v>
      </c>
      <c r="J82" s="43">
        <v>23</v>
      </c>
      <c r="K82" s="20">
        <f t="shared" si="5"/>
        <v>0</v>
      </c>
      <c r="L82" s="20">
        <f t="shared" si="6"/>
        <v>0</v>
      </c>
      <c r="M82" s="20">
        <f t="shared" si="7"/>
        <v>0</v>
      </c>
    </row>
    <row r="83" spans="1:13" ht="15">
      <c r="A83" s="13" t="s">
        <v>182</v>
      </c>
      <c r="B83" s="13">
        <v>33696200</v>
      </c>
      <c r="C83" s="7" t="s">
        <v>115</v>
      </c>
      <c r="D83" s="7" t="s">
        <v>82</v>
      </c>
      <c r="E83" s="14"/>
      <c r="F83" s="6" t="s">
        <v>17</v>
      </c>
      <c r="G83" s="6">
        <v>50</v>
      </c>
      <c r="H83" s="20">
        <v>0</v>
      </c>
      <c r="I83" s="20">
        <f t="shared" si="4"/>
        <v>0</v>
      </c>
      <c r="J83" s="43">
        <v>8</v>
      </c>
      <c r="K83" s="20">
        <f t="shared" si="5"/>
        <v>0</v>
      </c>
      <c r="L83" s="20">
        <f t="shared" si="6"/>
        <v>0</v>
      </c>
      <c r="M83" s="20">
        <f t="shared" si="7"/>
        <v>0</v>
      </c>
    </row>
    <row r="84" spans="1:13" ht="15">
      <c r="A84" s="13" t="s">
        <v>183</v>
      </c>
      <c r="B84" s="13">
        <v>33696200</v>
      </c>
      <c r="C84" s="7" t="s">
        <v>115</v>
      </c>
      <c r="D84" s="7" t="s">
        <v>128</v>
      </c>
      <c r="E84" s="14"/>
      <c r="F84" s="19" t="s">
        <v>157</v>
      </c>
      <c r="G84" s="6" t="s">
        <v>158</v>
      </c>
      <c r="H84" s="20">
        <v>0</v>
      </c>
      <c r="I84" s="20">
        <f t="shared" si="4"/>
        <v>0</v>
      </c>
      <c r="J84" s="43">
        <v>23</v>
      </c>
      <c r="K84" s="20">
        <f t="shared" si="5"/>
        <v>0</v>
      </c>
      <c r="L84" s="20">
        <f t="shared" si="6"/>
        <v>0</v>
      </c>
      <c r="M84" s="20">
        <f t="shared" si="7"/>
        <v>0</v>
      </c>
    </row>
    <row r="85" spans="1:13" ht="15">
      <c r="A85" s="13" t="s">
        <v>184</v>
      </c>
      <c r="B85" s="13">
        <v>33696200</v>
      </c>
      <c r="C85" s="7" t="s">
        <v>122</v>
      </c>
      <c r="D85" s="7" t="s">
        <v>16</v>
      </c>
      <c r="E85" s="14"/>
      <c r="F85" s="6" t="s">
        <v>17</v>
      </c>
      <c r="G85" s="6">
        <v>50</v>
      </c>
      <c r="H85" s="20">
        <v>0</v>
      </c>
      <c r="I85" s="20">
        <f t="shared" si="4"/>
        <v>0</v>
      </c>
      <c r="J85" s="43">
        <v>8</v>
      </c>
      <c r="K85" s="20">
        <f t="shared" si="5"/>
        <v>0</v>
      </c>
      <c r="L85" s="20">
        <f t="shared" si="6"/>
        <v>0</v>
      </c>
      <c r="M85" s="20">
        <f t="shared" si="7"/>
        <v>0</v>
      </c>
    </row>
    <row r="86" spans="1:13" ht="15">
      <c r="A86" s="13" t="s">
        <v>185</v>
      </c>
      <c r="B86" s="13">
        <v>33696200</v>
      </c>
      <c r="C86" s="7" t="s">
        <v>123</v>
      </c>
      <c r="D86" s="7" t="s">
        <v>164</v>
      </c>
      <c r="E86" s="14"/>
      <c r="F86" s="6" t="s">
        <v>17</v>
      </c>
      <c r="G86" s="6">
        <v>100</v>
      </c>
      <c r="H86" s="20">
        <v>0</v>
      </c>
      <c r="I86" s="20">
        <f t="shared" si="4"/>
        <v>0</v>
      </c>
      <c r="J86" s="43">
        <v>8</v>
      </c>
      <c r="K86" s="20">
        <f t="shared" si="5"/>
        <v>0</v>
      </c>
      <c r="L86" s="20">
        <f t="shared" si="6"/>
        <v>0</v>
      </c>
      <c r="M86" s="20">
        <f t="shared" si="7"/>
        <v>0</v>
      </c>
    </row>
    <row r="87" spans="1:13" ht="24.75">
      <c r="A87" s="13" t="s">
        <v>186</v>
      </c>
      <c r="B87" s="13">
        <v>33696200</v>
      </c>
      <c r="C87" s="7" t="s">
        <v>195</v>
      </c>
      <c r="D87" s="7" t="s">
        <v>196</v>
      </c>
      <c r="E87" s="14"/>
      <c r="F87" s="6" t="s">
        <v>17</v>
      </c>
      <c r="G87" s="6">
        <v>100</v>
      </c>
      <c r="H87" s="20">
        <v>0</v>
      </c>
      <c r="I87" s="20">
        <f t="shared" si="4"/>
        <v>0</v>
      </c>
      <c r="J87" s="43">
        <v>8</v>
      </c>
      <c r="K87" s="20">
        <f t="shared" si="5"/>
        <v>0</v>
      </c>
      <c r="L87" s="20">
        <f t="shared" si="6"/>
        <v>0</v>
      </c>
      <c r="M87" s="20">
        <f t="shared" si="7"/>
        <v>0</v>
      </c>
    </row>
    <row r="88" spans="1:13" ht="24">
      <c r="A88" s="13" t="s">
        <v>187</v>
      </c>
      <c r="B88" s="13">
        <v>33696200</v>
      </c>
      <c r="C88" s="14" t="s">
        <v>124</v>
      </c>
      <c r="D88" s="14" t="s">
        <v>164</v>
      </c>
      <c r="E88" s="14"/>
      <c r="F88" s="6" t="s">
        <v>17</v>
      </c>
      <c r="G88" s="6">
        <v>50</v>
      </c>
      <c r="H88" s="20">
        <v>0</v>
      </c>
      <c r="I88" s="20">
        <f t="shared" si="4"/>
        <v>0</v>
      </c>
      <c r="J88" s="43">
        <v>8</v>
      </c>
      <c r="K88" s="20">
        <f t="shared" si="5"/>
        <v>0</v>
      </c>
      <c r="L88" s="20">
        <f t="shared" si="6"/>
        <v>0</v>
      </c>
      <c r="M88" s="20">
        <f t="shared" si="7"/>
        <v>0</v>
      </c>
    </row>
    <row r="89" spans="1:13" ht="24">
      <c r="A89" s="13" t="s">
        <v>188</v>
      </c>
      <c r="B89" s="13">
        <v>33696200</v>
      </c>
      <c r="C89" s="14" t="s">
        <v>125</v>
      </c>
      <c r="D89" s="14" t="s">
        <v>75</v>
      </c>
      <c r="E89" s="14"/>
      <c r="F89" s="14" t="s">
        <v>157</v>
      </c>
      <c r="G89" s="6" t="s">
        <v>158</v>
      </c>
      <c r="H89" s="20">
        <v>0</v>
      </c>
      <c r="I89" s="20">
        <f t="shared" si="4"/>
        <v>0</v>
      </c>
      <c r="J89" s="43">
        <v>23</v>
      </c>
      <c r="K89" s="20">
        <f t="shared" si="5"/>
        <v>0</v>
      </c>
      <c r="L89" s="20">
        <f t="shared" si="6"/>
        <v>0</v>
      </c>
      <c r="M89" s="20">
        <f t="shared" si="7"/>
        <v>0</v>
      </c>
    </row>
    <row r="90" spans="1:13" ht="15">
      <c r="A90" s="13" t="s">
        <v>189</v>
      </c>
      <c r="B90" s="13">
        <v>33696200</v>
      </c>
      <c r="C90" s="7" t="s">
        <v>145</v>
      </c>
      <c r="D90" s="7" t="s">
        <v>146</v>
      </c>
      <c r="E90" s="14"/>
      <c r="F90" s="14" t="s">
        <v>157</v>
      </c>
      <c r="G90" s="6" t="s">
        <v>158</v>
      </c>
      <c r="H90" s="20">
        <v>0</v>
      </c>
      <c r="I90" s="20">
        <f t="shared" si="4"/>
        <v>0</v>
      </c>
      <c r="J90" s="43">
        <v>23</v>
      </c>
      <c r="K90" s="20">
        <f t="shared" si="5"/>
        <v>0</v>
      </c>
      <c r="L90" s="20">
        <f t="shared" si="6"/>
        <v>0</v>
      </c>
      <c r="M90" s="20">
        <f t="shared" si="7"/>
        <v>0</v>
      </c>
    </row>
    <row r="91" spans="1:13" ht="24.75">
      <c r="A91" s="13" t="s">
        <v>190</v>
      </c>
      <c r="B91" s="13">
        <v>33696200</v>
      </c>
      <c r="C91" s="7" t="s">
        <v>163</v>
      </c>
      <c r="D91" s="7" t="s">
        <v>150</v>
      </c>
      <c r="E91" s="14"/>
      <c r="F91" s="6" t="s">
        <v>17</v>
      </c>
      <c r="G91" s="6">
        <v>50</v>
      </c>
      <c r="H91" s="20">
        <v>0</v>
      </c>
      <c r="I91" s="20">
        <f t="shared" si="4"/>
        <v>0</v>
      </c>
      <c r="J91" s="43">
        <v>8</v>
      </c>
      <c r="K91" s="20">
        <f t="shared" si="5"/>
        <v>0</v>
      </c>
      <c r="L91" s="20">
        <f t="shared" si="6"/>
        <v>0</v>
      </c>
      <c r="M91" s="20">
        <f t="shared" si="7"/>
        <v>0</v>
      </c>
    </row>
    <row r="92" spans="1:13" ht="42" customHeight="1">
      <c r="A92" s="63" t="s">
        <v>191</v>
      </c>
      <c r="B92" s="63">
        <v>33696200</v>
      </c>
      <c r="C92" s="83" t="s">
        <v>207</v>
      </c>
      <c r="D92" s="84"/>
      <c r="E92" s="75"/>
      <c r="F92" s="77" t="s">
        <v>17</v>
      </c>
      <c r="G92" s="77">
        <v>50</v>
      </c>
      <c r="H92" s="73">
        <v>0</v>
      </c>
      <c r="I92" s="73">
        <f>PRODUCT(G92:H92)</f>
        <v>0</v>
      </c>
      <c r="J92" s="79">
        <v>8</v>
      </c>
      <c r="K92" s="73">
        <f>PRODUCT(I92,J92/100)</f>
        <v>0</v>
      </c>
      <c r="L92" s="73">
        <f>(H92+H92*J92/100)</f>
        <v>0</v>
      </c>
      <c r="M92" s="73">
        <f>SUM(I92,K92)</f>
        <v>0</v>
      </c>
    </row>
    <row r="93" spans="1:13" ht="120.75">
      <c r="A93" s="64"/>
      <c r="B93" s="64"/>
      <c r="C93" s="7" t="s">
        <v>209</v>
      </c>
      <c r="D93" s="14" t="s">
        <v>161</v>
      </c>
      <c r="E93" s="76"/>
      <c r="F93" s="78"/>
      <c r="G93" s="78"/>
      <c r="H93" s="74"/>
      <c r="I93" s="74"/>
      <c r="J93" s="80"/>
      <c r="K93" s="74"/>
      <c r="L93" s="74"/>
      <c r="M93" s="74"/>
    </row>
    <row r="94" spans="1:13" ht="39.75" customHeight="1">
      <c r="A94" s="63" t="s">
        <v>192</v>
      </c>
      <c r="B94" s="63">
        <v>33696200</v>
      </c>
      <c r="C94" s="83" t="s">
        <v>207</v>
      </c>
      <c r="D94" s="84"/>
      <c r="E94" s="75"/>
      <c r="F94" s="77" t="s">
        <v>17</v>
      </c>
      <c r="G94" s="77">
        <v>50</v>
      </c>
      <c r="H94" s="73">
        <v>0</v>
      </c>
      <c r="I94" s="73">
        <f>PRODUCT(G94:H94)</f>
        <v>0</v>
      </c>
      <c r="J94" s="79">
        <v>8</v>
      </c>
      <c r="K94" s="73">
        <f>PRODUCT(I94,J94/100)</f>
        <v>0</v>
      </c>
      <c r="L94" s="73">
        <f>(H94+H94*J94/100)</f>
        <v>0</v>
      </c>
      <c r="M94" s="73">
        <f>SUM(I94,K94)</f>
        <v>0</v>
      </c>
    </row>
    <row r="95" spans="1:13" ht="120.75">
      <c r="A95" s="64"/>
      <c r="B95" s="64"/>
      <c r="C95" s="7" t="s">
        <v>208</v>
      </c>
      <c r="D95" s="14" t="s">
        <v>161</v>
      </c>
      <c r="E95" s="76"/>
      <c r="F95" s="78"/>
      <c r="G95" s="78"/>
      <c r="H95" s="74"/>
      <c r="I95" s="74"/>
      <c r="J95" s="80"/>
      <c r="K95" s="74"/>
      <c r="L95" s="74"/>
      <c r="M95" s="74"/>
    </row>
    <row r="96" spans="1:13" ht="45" customHeight="1">
      <c r="A96" s="63" t="s">
        <v>193</v>
      </c>
      <c r="B96" s="63">
        <v>33696200</v>
      </c>
      <c r="C96" s="83" t="s">
        <v>207</v>
      </c>
      <c r="D96" s="84"/>
      <c r="E96" s="75"/>
      <c r="F96" s="77" t="s">
        <v>17</v>
      </c>
      <c r="G96" s="77">
        <v>25</v>
      </c>
      <c r="H96" s="73">
        <v>0</v>
      </c>
      <c r="I96" s="73">
        <f>PRODUCT(G96:H96)</f>
        <v>0</v>
      </c>
      <c r="J96" s="79">
        <v>8</v>
      </c>
      <c r="K96" s="73">
        <f>PRODUCT(I96,J96/100)</f>
        <v>0</v>
      </c>
      <c r="L96" s="73">
        <f>(H96+H96*J96/100)</f>
        <v>0</v>
      </c>
      <c r="M96" s="73">
        <f>SUM(I96,K96)</f>
        <v>0</v>
      </c>
    </row>
    <row r="97" spans="1:13" ht="132.75">
      <c r="A97" s="64"/>
      <c r="B97" s="64"/>
      <c r="C97" s="7" t="s">
        <v>210</v>
      </c>
      <c r="D97" s="14" t="s">
        <v>161</v>
      </c>
      <c r="E97" s="76"/>
      <c r="F97" s="78"/>
      <c r="G97" s="78"/>
      <c r="H97" s="74"/>
      <c r="I97" s="74"/>
      <c r="J97" s="80"/>
      <c r="K97" s="74"/>
      <c r="L97" s="74"/>
      <c r="M97" s="74"/>
    </row>
    <row r="98" spans="1:13" ht="15">
      <c r="A98" s="13" t="s">
        <v>194</v>
      </c>
      <c r="B98" s="13">
        <v>33696200</v>
      </c>
      <c r="C98" s="81" t="s">
        <v>165</v>
      </c>
      <c r="D98" s="82"/>
      <c r="E98" s="14"/>
      <c r="F98" s="14"/>
      <c r="G98" s="6">
        <v>150</v>
      </c>
      <c r="H98" s="20">
        <v>0</v>
      </c>
      <c r="I98" s="20">
        <f>PRODUCT(G98:H98)</f>
        <v>0</v>
      </c>
      <c r="J98" s="43">
        <v>8</v>
      </c>
      <c r="K98" s="20">
        <f t="shared" si="5"/>
        <v>0</v>
      </c>
      <c r="L98" s="20">
        <f>(H98+H98*J98/100)</f>
        <v>0</v>
      </c>
      <c r="M98" s="20">
        <f>SUM(I98,K98)</f>
        <v>0</v>
      </c>
    </row>
    <row r="99" spans="1:13" ht="15">
      <c r="A99" s="85" t="s">
        <v>162</v>
      </c>
      <c r="B99" s="86"/>
      <c r="C99" s="86"/>
      <c r="D99" s="86"/>
      <c r="E99" s="86"/>
      <c r="F99" s="86"/>
      <c r="G99" s="86"/>
      <c r="H99" s="87"/>
      <c r="I99" s="40">
        <f>SUM(I11:I98)</f>
        <v>0</v>
      </c>
      <c r="J99" s="42"/>
      <c r="K99" s="40">
        <f>SUM(K11:K98)</f>
        <v>0</v>
      </c>
      <c r="L99" s="40"/>
      <c r="M99" s="40">
        <f>SUM(M11:M98)</f>
        <v>0</v>
      </c>
    </row>
    <row r="100" spans="1:13" ht="15">
      <c r="A100" s="33"/>
      <c r="B100" s="33"/>
      <c r="C100" s="33"/>
      <c r="D100" s="33"/>
      <c r="E100" s="33"/>
      <c r="F100" s="33"/>
      <c r="G100" s="33"/>
      <c r="H100" s="34"/>
      <c r="I100" s="35"/>
      <c r="J100" s="36"/>
      <c r="K100" s="35"/>
      <c r="L100" s="37"/>
      <c r="M100" s="35"/>
    </row>
    <row r="101" spans="1:13" ht="15.75" thickBot="1">
      <c r="A101" s="68" t="s">
        <v>222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1:14" ht="38.25" customHeight="1" thickBot="1">
      <c r="A102" s="122" t="s">
        <v>223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/>
    </row>
    <row r="103" spans="1:16" ht="41.25" customHeight="1">
      <c r="A103" s="112" t="s">
        <v>0</v>
      </c>
      <c r="B103" s="112" t="s">
        <v>1</v>
      </c>
      <c r="C103" s="101" t="s">
        <v>2</v>
      </c>
      <c r="D103" s="102"/>
      <c r="E103" s="112" t="s">
        <v>258</v>
      </c>
      <c r="F103" s="32" t="s">
        <v>3</v>
      </c>
      <c r="G103" s="32" t="s">
        <v>134</v>
      </c>
      <c r="H103" s="32" t="s">
        <v>226</v>
      </c>
      <c r="I103" s="32" t="s">
        <v>5</v>
      </c>
      <c r="J103" s="32" t="s">
        <v>228</v>
      </c>
      <c r="K103" s="32" t="s">
        <v>12</v>
      </c>
      <c r="L103" s="32" t="s">
        <v>227</v>
      </c>
      <c r="M103" s="32" t="s">
        <v>6</v>
      </c>
      <c r="N103" s="21"/>
      <c r="O103" s="22"/>
      <c r="P103" s="22"/>
    </row>
    <row r="104" spans="1:16" ht="48" customHeight="1">
      <c r="A104" s="113"/>
      <c r="B104" s="113"/>
      <c r="C104" s="103"/>
      <c r="D104" s="104"/>
      <c r="E104" s="113"/>
      <c r="F104" s="11" t="s">
        <v>7</v>
      </c>
      <c r="G104" s="11" t="s">
        <v>8</v>
      </c>
      <c r="H104" s="11" t="s">
        <v>255</v>
      </c>
      <c r="I104" s="11" t="s">
        <v>256</v>
      </c>
      <c r="J104" s="11" t="s">
        <v>257</v>
      </c>
      <c r="K104" s="11" t="s">
        <v>238</v>
      </c>
      <c r="L104" s="11" t="s">
        <v>225</v>
      </c>
      <c r="M104" s="10" t="s">
        <v>11</v>
      </c>
      <c r="N104" s="21"/>
      <c r="O104" s="22"/>
      <c r="P104" s="22"/>
    </row>
    <row r="105" spans="1:16" ht="25.5" customHeight="1">
      <c r="A105" s="13" t="s">
        <v>19</v>
      </c>
      <c r="B105" s="13">
        <v>33696500</v>
      </c>
      <c r="C105" s="81" t="s">
        <v>151</v>
      </c>
      <c r="D105" s="82"/>
      <c r="E105" s="24"/>
      <c r="F105" s="6" t="s">
        <v>132</v>
      </c>
      <c r="G105" s="16">
        <v>25</v>
      </c>
      <c r="H105" s="20">
        <v>0</v>
      </c>
      <c r="I105" s="20">
        <f>PRODUCT(G105:H105)</f>
        <v>0</v>
      </c>
      <c r="J105" s="43">
        <v>8</v>
      </c>
      <c r="K105" s="20">
        <f>PRODUCT(I105*J105/100)</f>
        <v>0</v>
      </c>
      <c r="L105" s="20">
        <f>SUM(H105,H105*J105/100)</f>
        <v>0</v>
      </c>
      <c r="M105" s="20">
        <f>SUM(I105,K105)</f>
        <v>0</v>
      </c>
      <c r="N105" s="21"/>
      <c r="O105" s="22"/>
      <c r="P105" s="22"/>
    </row>
    <row r="106" spans="1:16" ht="274.5" customHeight="1">
      <c r="A106" s="13" t="s">
        <v>20</v>
      </c>
      <c r="B106" s="13">
        <v>33696500</v>
      </c>
      <c r="C106" s="81" t="s">
        <v>206</v>
      </c>
      <c r="D106" s="82"/>
      <c r="E106" s="24"/>
      <c r="F106" s="6" t="s">
        <v>132</v>
      </c>
      <c r="G106" s="16">
        <v>4</v>
      </c>
      <c r="H106" s="20">
        <v>0</v>
      </c>
      <c r="I106" s="20">
        <f aca="true" t="shared" si="8" ref="I106:I118">PRODUCT(G106:H106)</f>
        <v>0</v>
      </c>
      <c r="J106" s="43">
        <v>23</v>
      </c>
      <c r="K106" s="20">
        <f aca="true" t="shared" si="9" ref="K106:K118">PRODUCT(I106*J106/100)</f>
        <v>0</v>
      </c>
      <c r="L106" s="20">
        <f aca="true" t="shared" si="10" ref="L106:L118">SUM(H106,H106*J106/100)</f>
        <v>0</v>
      </c>
      <c r="M106" s="20">
        <f aca="true" t="shared" si="11" ref="M106:M118">SUM(I106,K106)</f>
        <v>0</v>
      </c>
      <c r="N106" s="21"/>
      <c r="O106" s="22"/>
      <c r="P106" s="22"/>
    </row>
    <row r="107" spans="1:16" ht="96" customHeight="1">
      <c r="A107" s="13" t="s">
        <v>26</v>
      </c>
      <c r="B107" s="13">
        <v>33696500</v>
      </c>
      <c r="C107" s="99" t="s">
        <v>229</v>
      </c>
      <c r="D107" s="100"/>
      <c r="E107" s="24"/>
      <c r="F107" s="6" t="s">
        <v>132</v>
      </c>
      <c r="G107" s="16">
        <v>1</v>
      </c>
      <c r="H107" s="20">
        <v>0</v>
      </c>
      <c r="I107" s="20">
        <f t="shared" si="8"/>
        <v>0</v>
      </c>
      <c r="J107" s="43">
        <v>23</v>
      </c>
      <c r="K107" s="20">
        <f t="shared" si="9"/>
        <v>0</v>
      </c>
      <c r="L107" s="20">
        <f t="shared" si="10"/>
        <v>0</v>
      </c>
      <c r="M107" s="20">
        <f t="shared" si="11"/>
        <v>0</v>
      </c>
      <c r="N107" s="21"/>
      <c r="O107" s="22"/>
      <c r="P107" s="22"/>
    </row>
    <row r="108" spans="1:16" ht="56.25" customHeight="1">
      <c r="A108" s="13" t="s">
        <v>27</v>
      </c>
      <c r="B108" s="13">
        <v>33696500</v>
      </c>
      <c r="C108" s="81" t="s">
        <v>152</v>
      </c>
      <c r="D108" s="82"/>
      <c r="E108" s="24"/>
      <c r="F108" s="6" t="s">
        <v>132</v>
      </c>
      <c r="G108" s="16">
        <v>4</v>
      </c>
      <c r="H108" s="20">
        <v>0</v>
      </c>
      <c r="I108" s="20">
        <f t="shared" si="8"/>
        <v>0</v>
      </c>
      <c r="J108" s="43">
        <v>8</v>
      </c>
      <c r="K108" s="20">
        <f t="shared" si="9"/>
        <v>0</v>
      </c>
      <c r="L108" s="20">
        <f t="shared" si="10"/>
        <v>0</v>
      </c>
      <c r="M108" s="20">
        <f t="shared" si="11"/>
        <v>0</v>
      </c>
      <c r="N108" s="21"/>
      <c r="O108" s="22"/>
      <c r="P108" s="22"/>
    </row>
    <row r="109" spans="1:16" ht="60" customHeight="1">
      <c r="A109" s="13" t="s">
        <v>28</v>
      </c>
      <c r="B109" s="13">
        <v>33696500</v>
      </c>
      <c r="C109" s="99" t="s">
        <v>135</v>
      </c>
      <c r="D109" s="100"/>
      <c r="E109" s="24"/>
      <c r="F109" s="6" t="s">
        <v>132</v>
      </c>
      <c r="G109" s="16">
        <v>4</v>
      </c>
      <c r="H109" s="20">
        <v>0</v>
      </c>
      <c r="I109" s="20">
        <f t="shared" si="8"/>
        <v>0</v>
      </c>
      <c r="J109" s="43">
        <v>8</v>
      </c>
      <c r="K109" s="20">
        <f t="shared" si="9"/>
        <v>0</v>
      </c>
      <c r="L109" s="20">
        <f t="shared" si="10"/>
        <v>0</v>
      </c>
      <c r="M109" s="20">
        <f t="shared" si="11"/>
        <v>0</v>
      </c>
      <c r="N109" s="21"/>
      <c r="O109" s="22"/>
      <c r="P109" s="22"/>
    </row>
    <row r="110" spans="1:16" ht="107.25" customHeight="1">
      <c r="A110" s="13" t="s">
        <v>29</v>
      </c>
      <c r="B110" s="13">
        <v>33696500</v>
      </c>
      <c r="C110" s="119" t="s">
        <v>197</v>
      </c>
      <c r="D110" s="120"/>
      <c r="E110" s="13"/>
      <c r="F110" s="6" t="s">
        <v>132</v>
      </c>
      <c r="G110" s="6">
        <v>1</v>
      </c>
      <c r="H110" s="20">
        <v>0</v>
      </c>
      <c r="I110" s="20">
        <f t="shared" si="8"/>
        <v>0</v>
      </c>
      <c r="J110" s="43">
        <v>8</v>
      </c>
      <c r="K110" s="20">
        <f t="shared" si="9"/>
        <v>0</v>
      </c>
      <c r="L110" s="20">
        <f t="shared" si="10"/>
        <v>0</v>
      </c>
      <c r="M110" s="20">
        <f t="shared" si="11"/>
        <v>0</v>
      </c>
      <c r="N110" s="21"/>
      <c r="O110" s="22"/>
      <c r="P110" s="22"/>
    </row>
    <row r="111" spans="1:16" ht="103.5" customHeight="1">
      <c r="A111" s="13" t="s">
        <v>30</v>
      </c>
      <c r="B111" s="13">
        <v>33696500</v>
      </c>
      <c r="C111" s="97" t="s">
        <v>198</v>
      </c>
      <c r="D111" s="98"/>
      <c r="E111" s="25"/>
      <c r="F111" s="6" t="s">
        <v>132</v>
      </c>
      <c r="G111" s="16">
        <v>1</v>
      </c>
      <c r="H111" s="20">
        <v>0</v>
      </c>
      <c r="I111" s="20">
        <f t="shared" si="8"/>
        <v>0</v>
      </c>
      <c r="J111" s="43">
        <v>8</v>
      </c>
      <c r="K111" s="20">
        <f t="shared" si="9"/>
        <v>0</v>
      </c>
      <c r="L111" s="20">
        <f t="shared" si="10"/>
        <v>0</v>
      </c>
      <c r="M111" s="20">
        <f t="shared" si="11"/>
        <v>0</v>
      </c>
      <c r="N111" s="21"/>
      <c r="O111" s="22"/>
      <c r="P111" s="22"/>
    </row>
    <row r="112" spans="1:16" ht="39" customHeight="1">
      <c r="A112" s="13" t="s">
        <v>31</v>
      </c>
      <c r="B112" s="13">
        <v>33696500</v>
      </c>
      <c r="C112" s="92" t="s">
        <v>153</v>
      </c>
      <c r="D112" s="93"/>
      <c r="E112" s="25"/>
      <c r="F112" s="6" t="s">
        <v>132</v>
      </c>
      <c r="G112" s="16">
        <v>1</v>
      </c>
      <c r="H112" s="20">
        <v>0</v>
      </c>
      <c r="I112" s="20">
        <f t="shared" si="8"/>
        <v>0</v>
      </c>
      <c r="J112" s="43">
        <v>8</v>
      </c>
      <c r="K112" s="20">
        <f t="shared" si="9"/>
        <v>0</v>
      </c>
      <c r="L112" s="20">
        <f t="shared" si="10"/>
        <v>0</v>
      </c>
      <c r="M112" s="20">
        <f t="shared" si="11"/>
        <v>0</v>
      </c>
      <c r="N112" s="21"/>
      <c r="O112" s="22"/>
      <c r="P112" s="22"/>
    </row>
    <row r="113" spans="1:16" ht="27.75" customHeight="1">
      <c r="A113" s="13" t="s">
        <v>32</v>
      </c>
      <c r="B113" s="13">
        <v>33696500</v>
      </c>
      <c r="C113" s="92" t="s">
        <v>136</v>
      </c>
      <c r="D113" s="93"/>
      <c r="E113" s="25"/>
      <c r="F113" s="6" t="s">
        <v>132</v>
      </c>
      <c r="G113" s="16">
        <v>1</v>
      </c>
      <c r="H113" s="20">
        <v>0</v>
      </c>
      <c r="I113" s="20">
        <f t="shared" si="8"/>
        <v>0</v>
      </c>
      <c r="J113" s="43">
        <v>23</v>
      </c>
      <c r="K113" s="20">
        <f t="shared" si="9"/>
        <v>0</v>
      </c>
      <c r="L113" s="20">
        <f t="shared" si="10"/>
        <v>0</v>
      </c>
      <c r="M113" s="20">
        <f t="shared" si="11"/>
        <v>0</v>
      </c>
      <c r="N113" s="21"/>
      <c r="O113" s="22"/>
      <c r="P113" s="22"/>
    </row>
    <row r="114" spans="1:16" ht="110.25" customHeight="1">
      <c r="A114" s="13" t="s">
        <v>33</v>
      </c>
      <c r="B114" s="13">
        <v>33696500</v>
      </c>
      <c r="C114" s="92" t="s">
        <v>154</v>
      </c>
      <c r="D114" s="93"/>
      <c r="E114" s="14"/>
      <c r="F114" s="6" t="s">
        <v>132</v>
      </c>
      <c r="G114" s="16">
        <v>1</v>
      </c>
      <c r="H114" s="20">
        <v>0</v>
      </c>
      <c r="I114" s="20">
        <f t="shared" si="8"/>
        <v>0</v>
      </c>
      <c r="J114" s="43">
        <v>8</v>
      </c>
      <c r="K114" s="20">
        <f t="shared" si="9"/>
        <v>0</v>
      </c>
      <c r="L114" s="20">
        <f t="shared" si="10"/>
        <v>0</v>
      </c>
      <c r="M114" s="20">
        <f t="shared" si="11"/>
        <v>0</v>
      </c>
      <c r="N114" s="21"/>
      <c r="O114" s="22"/>
      <c r="P114" s="22"/>
    </row>
    <row r="115" spans="1:16" ht="72.75" customHeight="1">
      <c r="A115" s="13" t="s">
        <v>34</v>
      </c>
      <c r="B115" s="13">
        <v>33696500</v>
      </c>
      <c r="C115" s="81" t="s">
        <v>213</v>
      </c>
      <c r="D115" s="121"/>
      <c r="E115" s="14"/>
      <c r="F115" s="6" t="s">
        <v>132</v>
      </c>
      <c r="G115" s="16">
        <v>5</v>
      </c>
      <c r="H115" s="20">
        <v>0</v>
      </c>
      <c r="I115" s="20">
        <f t="shared" si="8"/>
        <v>0</v>
      </c>
      <c r="J115" s="43">
        <v>23</v>
      </c>
      <c r="K115" s="20">
        <f t="shared" si="9"/>
        <v>0</v>
      </c>
      <c r="L115" s="20">
        <f t="shared" si="10"/>
        <v>0</v>
      </c>
      <c r="M115" s="20">
        <f t="shared" si="11"/>
        <v>0</v>
      </c>
      <c r="N115" s="21"/>
      <c r="O115" s="22"/>
      <c r="P115" s="22"/>
    </row>
    <row r="116" spans="1:16" ht="114.75" customHeight="1">
      <c r="A116" s="13" t="s">
        <v>35</v>
      </c>
      <c r="B116" s="13">
        <v>33696500</v>
      </c>
      <c r="C116" s="97" t="s">
        <v>199</v>
      </c>
      <c r="D116" s="98"/>
      <c r="E116" s="25"/>
      <c r="F116" s="6" t="s">
        <v>132</v>
      </c>
      <c r="G116" s="16">
        <v>3</v>
      </c>
      <c r="H116" s="20">
        <v>0</v>
      </c>
      <c r="I116" s="20">
        <f t="shared" si="8"/>
        <v>0</v>
      </c>
      <c r="J116" s="43">
        <v>8</v>
      </c>
      <c r="K116" s="20">
        <f t="shared" si="9"/>
        <v>0</v>
      </c>
      <c r="L116" s="20">
        <f t="shared" si="10"/>
        <v>0</v>
      </c>
      <c r="M116" s="20">
        <f t="shared" si="11"/>
        <v>0</v>
      </c>
      <c r="N116" s="21"/>
      <c r="O116" s="22"/>
      <c r="P116" s="22"/>
    </row>
    <row r="117" spans="1:16" ht="94.5" customHeight="1">
      <c r="A117" s="13" t="s">
        <v>36</v>
      </c>
      <c r="B117" s="13">
        <v>33696500</v>
      </c>
      <c r="C117" s="97" t="s">
        <v>211</v>
      </c>
      <c r="D117" s="98"/>
      <c r="E117" s="25"/>
      <c r="F117" s="6" t="s">
        <v>132</v>
      </c>
      <c r="G117" s="16">
        <v>1</v>
      </c>
      <c r="H117" s="20">
        <v>0</v>
      </c>
      <c r="I117" s="20">
        <f t="shared" si="8"/>
        <v>0</v>
      </c>
      <c r="J117" s="43">
        <v>8</v>
      </c>
      <c r="K117" s="20">
        <f t="shared" si="9"/>
        <v>0</v>
      </c>
      <c r="L117" s="20">
        <f t="shared" si="10"/>
        <v>0</v>
      </c>
      <c r="M117" s="20">
        <f t="shared" si="11"/>
        <v>0</v>
      </c>
      <c r="N117" s="21"/>
      <c r="O117" s="22"/>
      <c r="P117" s="22"/>
    </row>
    <row r="118" spans="1:16" ht="78.75" customHeight="1">
      <c r="A118" s="13" t="s">
        <v>37</v>
      </c>
      <c r="B118" s="13">
        <v>33696500</v>
      </c>
      <c r="C118" s="92" t="s">
        <v>212</v>
      </c>
      <c r="D118" s="93"/>
      <c r="E118" s="25"/>
      <c r="F118" s="6" t="s">
        <v>132</v>
      </c>
      <c r="G118" s="16">
        <v>1</v>
      </c>
      <c r="H118" s="20">
        <v>0</v>
      </c>
      <c r="I118" s="20">
        <f t="shared" si="8"/>
        <v>0</v>
      </c>
      <c r="J118" s="43">
        <v>8</v>
      </c>
      <c r="K118" s="20">
        <f t="shared" si="9"/>
        <v>0</v>
      </c>
      <c r="L118" s="20">
        <f t="shared" si="10"/>
        <v>0</v>
      </c>
      <c r="M118" s="20">
        <f t="shared" si="11"/>
        <v>0</v>
      </c>
      <c r="N118" s="21"/>
      <c r="O118" s="22"/>
      <c r="P118" s="22"/>
    </row>
    <row r="119" spans="1:16" ht="18.75">
      <c r="A119" s="85" t="s">
        <v>162</v>
      </c>
      <c r="B119" s="86"/>
      <c r="C119" s="86"/>
      <c r="D119" s="86"/>
      <c r="E119" s="86"/>
      <c r="F119" s="86"/>
      <c r="G119" s="86"/>
      <c r="H119" s="87"/>
      <c r="I119" s="40">
        <f>SUM(I105:I118)</f>
        <v>0</v>
      </c>
      <c r="J119" s="41"/>
      <c r="K119" s="40">
        <f>SUM(K105:K118)</f>
        <v>0</v>
      </c>
      <c r="L119" s="41"/>
      <c r="M119" s="40">
        <f>SUM(M105:M118)</f>
        <v>0</v>
      </c>
      <c r="N119" s="22"/>
      <c r="O119" s="22"/>
      <c r="P119" s="22"/>
    </row>
    <row r="120" spans="1:16" ht="18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2"/>
      <c r="O120" s="22"/>
      <c r="P120" s="22"/>
    </row>
    <row r="121" spans="1:16" ht="18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2"/>
      <c r="O121" s="22"/>
      <c r="P121" s="22"/>
    </row>
    <row r="122" spans="1:16" ht="18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2"/>
      <c r="O122" s="22"/>
      <c r="P122" s="22"/>
    </row>
    <row r="123" spans="1:16" ht="19.5" thickBot="1">
      <c r="A123" s="27"/>
      <c r="B123" s="91" t="s">
        <v>155</v>
      </c>
      <c r="C123" s="91"/>
      <c r="D123" s="91"/>
      <c r="E123" s="27"/>
      <c r="F123" s="27"/>
      <c r="G123" s="27"/>
      <c r="H123" s="27"/>
      <c r="I123" s="27"/>
      <c r="J123" s="27"/>
      <c r="K123" s="27"/>
      <c r="L123" s="27"/>
      <c r="M123" s="27"/>
      <c r="N123" s="21"/>
      <c r="O123" s="22"/>
      <c r="P123" s="22"/>
    </row>
    <row r="124" spans="1:16" ht="42.75" customHeight="1">
      <c r="A124" s="27"/>
      <c r="B124" s="88" t="s">
        <v>266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90"/>
      <c r="N124" s="21"/>
      <c r="O124" s="22"/>
      <c r="P124" s="22"/>
    </row>
    <row r="125" spans="1:16" ht="41.25" customHeight="1">
      <c r="A125" s="26"/>
      <c r="B125" s="65" t="s">
        <v>231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7"/>
      <c r="N125" s="21"/>
      <c r="O125" s="22"/>
      <c r="P125" s="22"/>
    </row>
    <row r="126" spans="1:16" ht="22.5" customHeight="1">
      <c r="A126" s="29"/>
      <c r="B126" s="65" t="s">
        <v>234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7"/>
      <c r="N126" s="21"/>
      <c r="O126" s="22"/>
      <c r="P126" s="22"/>
    </row>
    <row r="127" spans="1:16" ht="34.5" customHeight="1">
      <c r="A127" s="27"/>
      <c r="B127" s="65" t="s">
        <v>232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7"/>
      <c r="N127" s="21"/>
      <c r="O127" s="22"/>
      <c r="P127" s="22"/>
    </row>
    <row r="128" spans="1:16" ht="33" customHeight="1">
      <c r="A128" s="27"/>
      <c r="B128" s="65" t="s">
        <v>270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7"/>
      <c r="N128" s="21"/>
      <c r="O128" s="22"/>
      <c r="P128" s="22"/>
    </row>
    <row r="129" spans="1:16" ht="39" customHeight="1">
      <c r="A129" s="27"/>
      <c r="B129" s="65" t="s">
        <v>233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7"/>
      <c r="N129" s="21"/>
      <c r="O129" s="22"/>
      <c r="P129" s="22"/>
    </row>
    <row r="130" spans="1:16" ht="24" customHeight="1">
      <c r="A130" s="30"/>
      <c r="B130" s="65" t="s">
        <v>219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7"/>
      <c r="N130" s="21"/>
      <c r="O130" s="22"/>
      <c r="P130" s="22"/>
    </row>
    <row r="131" spans="1:16" ht="22.5" customHeight="1">
      <c r="A131" s="30"/>
      <c r="B131" s="65" t="s">
        <v>214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7"/>
      <c r="N131" s="21"/>
      <c r="O131" s="22"/>
      <c r="P131" s="22"/>
    </row>
    <row r="132" spans="1:16" ht="24.75" customHeight="1" thickBot="1">
      <c r="A132" s="27"/>
      <c r="B132" s="94" t="s">
        <v>215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6"/>
      <c r="N132" s="21"/>
      <c r="O132" s="22"/>
      <c r="P132" s="22"/>
    </row>
    <row r="133" spans="1:16" ht="18.75">
      <c r="A133" s="27"/>
      <c r="B133" s="31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1"/>
      <c r="O133" s="22"/>
      <c r="P133" s="22"/>
    </row>
    <row r="134" spans="1:16" ht="18.75">
      <c r="A134" s="27"/>
      <c r="B134" s="116" t="s">
        <v>0</v>
      </c>
      <c r="C134" s="117" t="s">
        <v>261</v>
      </c>
      <c r="D134" s="117"/>
      <c r="E134" s="117"/>
      <c r="F134" s="117"/>
      <c r="G134" s="117"/>
      <c r="H134" s="117"/>
      <c r="I134" s="117"/>
      <c r="J134" s="117" t="s">
        <v>260</v>
      </c>
      <c r="K134" s="117"/>
      <c r="L134" s="117"/>
      <c r="M134" s="27"/>
      <c r="N134" s="21"/>
      <c r="O134" s="22"/>
      <c r="P134" s="22"/>
    </row>
    <row r="135" spans="1:16" ht="32.25" customHeight="1">
      <c r="A135" s="27"/>
      <c r="B135" s="116"/>
      <c r="C135" s="118"/>
      <c r="D135" s="117"/>
      <c r="E135" s="117"/>
      <c r="F135" s="117"/>
      <c r="G135" s="117"/>
      <c r="H135" s="117"/>
      <c r="I135" s="117"/>
      <c r="J135" s="117"/>
      <c r="K135" s="117"/>
      <c r="L135" s="117"/>
      <c r="M135" s="27"/>
      <c r="N135" s="21"/>
      <c r="O135" s="22"/>
      <c r="P135" s="22"/>
    </row>
    <row r="136" spans="1:16" ht="55.5" customHeight="1">
      <c r="A136" s="27"/>
      <c r="B136" s="44" t="s">
        <v>19</v>
      </c>
      <c r="C136" s="114" t="s">
        <v>269</v>
      </c>
      <c r="D136" s="114"/>
      <c r="E136" s="114"/>
      <c r="F136" s="114"/>
      <c r="G136" s="114"/>
      <c r="H136" s="114"/>
      <c r="I136" s="114"/>
      <c r="J136" s="115"/>
      <c r="K136" s="115"/>
      <c r="L136" s="115"/>
      <c r="M136" s="27"/>
      <c r="N136" s="21"/>
      <c r="O136" s="22"/>
      <c r="P136" s="22"/>
    </row>
    <row r="137" spans="1:16" ht="61.5" customHeight="1">
      <c r="A137" s="27"/>
      <c r="B137" s="44" t="s">
        <v>20</v>
      </c>
      <c r="C137" s="114" t="s">
        <v>265</v>
      </c>
      <c r="D137" s="114"/>
      <c r="E137" s="114"/>
      <c r="F137" s="114"/>
      <c r="G137" s="114"/>
      <c r="H137" s="114"/>
      <c r="I137" s="114"/>
      <c r="J137" s="115"/>
      <c r="K137" s="115"/>
      <c r="L137" s="115"/>
      <c r="M137" s="27"/>
      <c r="N137" s="21"/>
      <c r="O137" s="22"/>
      <c r="P137" s="22"/>
    </row>
    <row r="138" spans="1:16" ht="60" customHeight="1">
      <c r="A138" s="27"/>
      <c r="B138" s="44" t="s">
        <v>26</v>
      </c>
      <c r="C138" s="114" t="s">
        <v>264</v>
      </c>
      <c r="D138" s="114"/>
      <c r="E138" s="114"/>
      <c r="F138" s="114"/>
      <c r="G138" s="114"/>
      <c r="H138" s="114"/>
      <c r="I138" s="114"/>
      <c r="J138" s="115"/>
      <c r="K138" s="115"/>
      <c r="L138" s="115"/>
      <c r="M138" s="27"/>
      <c r="N138" s="21"/>
      <c r="O138" s="22"/>
      <c r="P138" s="22"/>
    </row>
    <row r="139" spans="1:16" ht="18.75">
      <c r="A139" s="23"/>
      <c r="B139" s="54" t="s">
        <v>252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1"/>
      <c r="O139" s="22"/>
      <c r="P139" s="22"/>
    </row>
    <row r="140" spans="1:16" ht="18.75">
      <c r="A140" s="23"/>
      <c r="B140" s="21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1"/>
      <c r="O140" s="22"/>
      <c r="P140" s="22"/>
    </row>
    <row r="141" spans="1:16" ht="18.75">
      <c r="A141" s="23"/>
      <c r="B141" s="21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1"/>
      <c r="O141" s="22"/>
      <c r="P141" s="22"/>
    </row>
    <row r="142" spans="1:16" ht="18.75">
      <c r="A142" s="23"/>
      <c r="B142" s="21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1"/>
      <c r="O142" s="22"/>
      <c r="P142" s="22"/>
    </row>
    <row r="143" spans="1:16" ht="18.75">
      <c r="A143" s="23"/>
      <c r="B143" s="21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1"/>
      <c r="O143" s="22"/>
      <c r="P143" s="22"/>
    </row>
    <row r="144" spans="1:16" ht="18.75">
      <c r="A144" s="23"/>
      <c r="B144" s="21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1"/>
      <c r="O144" s="22"/>
      <c r="P144" s="22"/>
    </row>
    <row r="145" spans="1:16" ht="18.75">
      <c r="A145" s="23"/>
      <c r="B145" s="2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1"/>
      <c r="O145" s="22"/>
      <c r="P145" s="22"/>
    </row>
    <row r="146" spans="1:13" ht="15">
      <c r="A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3:4" ht="15">
      <c r="C153" s="4"/>
      <c r="D153" s="4"/>
    </row>
  </sheetData>
  <sheetProtection/>
  <mergeCells count="87">
    <mergeCell ref="C136:I136"/>
    <mergeCell ref="J136:L136"/>
    <mergeCell ref="C98:D98"/>
    <mergeCell ref="C137:I137"/>
    <mergeCell ref="J137:L137"/>
    <mergeCell ref="B126:M126"/>
    <mergeCell ref="E103:E104"/>
    <mergeCell ref="C115:D115"/>
    <mergeCell ref="A102:M102"/>
    <mergeCell ref="A119:H119"/>
    <mergeCell ref="C138:I138"/>
    <mergeCell ref="J138:L138"/>
    <mergeCell ref="B134:B135"/>
    <mergeCell ref="C134:I135"/>
    <mergeCell ref="J134:L135"/>
    <mergeCell ref="A94:A95"/>
    <mergeCell ref="H94:H95"/>
    <mergeCell ref="C110:D110"/>
    <mergeCell ref="C108:D108"/>
    <mergeCell ref="L94:L95"/>
    <mergeCell ref="C112:D112"/>
    <mergeCell ref="C113:D113"/>
    <mergeCell ref="B9:B10"/>
    <mergeCell ref="A9:A10"/>
    <mergeCell ref="C9:E9"/>
    <mergeCell ref="A2:M4"/>
    <mergeCell ref="C111:D111"/>
    <mergeCell ref="A103:A104"/>
    <mergeCell ref="B103:B104"/>
    <mergeCell ref="C109:D109"/>
    <mergeCell ref="C117:D117"/>
    <mergeCell ref="C114:D114"/>
    <mergeCell ref="I92:I93"/>
    <mergeCell ref="J92:J93"/>
    <mergeCell ref="I94:I95"/>
    <mergeCell ref="M92:M93"/>
    <mergeCell ref="C116:D116"/>
    <mergeCell ref="C107:D107"/>
    <mergeCell ref="C106:D106"/>
    <mergeCell ref="C103:D104"/>
    <mergeCell ref="B124:M124"/>
    <mergeCell ref="B123:D123"/>
    <mergeCell ref="C118:D118"/>
    <mergeCell ref="B132:M132"/>
    <mergeCell ref="B127:M127"/>
    <mergeCell ref="B128:M128"/>
    <mergeCell ref="B131:M131"/>
    <mergeCell ref="L96:L97"/>
    <mergeCell ref="B125:M125"/>
    <mergeCell ref="A92:A93"/>
    <mergeCell ref="B92:B93"/>
    <mergeCell ref="E92:E93"/>
    <mergeCell ref="F92:F93"/>
    <mergeCell ref="G92:G93"/>
    <mergeCell ref="F96:F97"/>
    <mergeCell ref="K92:K93"/>
    <mergeCell ref="L92:L93"/>
    <mergeCell ref="C105:D105"/>
    <mergeCell ref="C92:D92"/>
    <mergeCell ref="E94:E95"/>
    <mergeCell ref="F94:F95"/>
    <mergeCell ref="G94:G95"/>
    <mergeCell ref="H92:H93"/>
    <mergeCell ref="A99:H99"/>
    <mergeCell ref="C94:D94"/>
    <mergeCell ref="C96:D96"/>
    <mergeCell ref="B94:B95"/>
    <mergeCell ref="M96:M97"/>
    <mergeCell ref="E96:E97"/>
    <mergeCell ref="M94:M95"/>
    <mergeCell ref="G96:G97"/>
    <mergeCell ref="H96:H97"/>
    <mergeCell ref="I96:I97"/>
    <mergeCell ref="K94:K95"/>
    <mergeCell ref="J96:J97"/>
    <mergeCell ref="J94:J95"/>
    <mergeCell ref="K96:K97"/>
    <mergeCell ref="A96:A97"/>
    <mergeCell ref="B96:B97"/>
    <mergeCell ref="B129:M129"/>
    <mergeCell ref="B130:M130"/>
    <mergeCell ref="A1:F1"/>
    <mergeCell ref="G1:M1"/>
    <mergeCell ref="A5:M5"/>
    <mergeCell ref="A6:M6"/>
    <mergeCell ref="A7:M8"/>
    <mergeCell ref="A101:M101"/>
  </mergeCells>
  <printOptions/>
  <pageMargins left="0.7" right="0.7" top="0.75" bottom="0.75" header="0.3" footer="0.3"/>
  <pageSetup horizontalDpi="600" verticalDpi="600" orientation="landscape" paperSize="9" scale="85" r:id="rId1"/>
  <rowBreaks count="4" manualBreakCount="4">
    <brk id="68" max="12" man="1"/>
    <brk id="93" max="12" man="1"/>
    <brk id="100" max="12" man="1"/>
    <brk id="1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6">
      <selection activeCell="C34" sqref="C34:I34"/>
    </sheetView>
  </sheetViews>
  <sheetFormatPr defaultColWidth="9.140625" defaultRowHeight="15"/>
  <cols>
    <col min="1" max="1" width="6.140625" style="0" customWidth="1"/>
    <col min="3" max="3" width="15.28125" style="0" customWidth="1"/>
    <col min="4" max="4" width="12.140625" style="0" customWidth="1"/>
    <col min="5" max="5" width="13.140625" style="0" customWidth="1"/>
    <col min="8" max="8" width="13.7109375" style="0" customWidth="1"/>
    <col min="11" max="11" width="11.28125" style="0" customWidth="1"/>
    <col min="12" max="12" width="12.57421875" style="0" customWidth="1"/>
  </cols>
  <sheetData>
    <row r="1" spans="1:13" ht="26.25" customHeight="1">
      <c r="A1" s="68" t="s">
        <v>230</v>
      </c>
      <c r="B1" s="68"/>
      <c r="C1" s="68"/>
      <c r="D1" s="68"/>
      <c r="E1" s="68"/>
      <c r="F1" s="68"/>
      <c r="G1" s="69" t="s">
        <v>236</v>
      </c>
      <c r="H1" s="69"/>
      <c r="I1" s="69"/>
      <c r="J1" s="69"/>
      <c r="K1" s="69"/>
      <c r="L1" s="69"/>
      <c r="M1" s="69"/>
    </row>
    <row r="2" spans="1:13" ht="15">
      <c r="A2" s="110" t="s">
        <v>267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.75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46.5" customHeight="1" thickBot="1">
      <c r="A5" s="123" t="s">
        <v>254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</row>
    <row r="6" spans="1:13" ht="36">
      <c r="A6" s="105" t="s">
        <v>0</v>
      </c>
      <c r="B6" s="105" t="s">
        <v>1</v>
      </c>
      <c r="C6" s="103" t="s">
        <v>137</v>
      </c>
      <c r="D6" s="132"/>
      <c r="E6" s="104"/>
      <c r="F6" s="38" t="s">
        <v>3</v>
      </c>
      <c r="G6" s="38" t="s">
        <v>201</v>
      </c>
      <c r="H6" s="38" t="s">
        <v>237</v>
      </c>
      <c r="I6" s="38" t="s">
        <v>5</v>
      </c>
      <c r="J6" s="38" t="s">
        <v>13</v>
      </c>
      <c r="K6" s="38" t="s">
        <v>12</v>
      </c>
      <c r="L6" s="38" t="s">
        <v>227</v>
      </c>
      <c r="M6" s="38" t="s">
        <v>6</v>
      </c>
    </row>
    <row r="7" spans="1:13" ht="50.25" customHeight="1">
      <c r="A7" s="106"/>
      <c r="B7" s="106"/>
      <c r="C7" s="8" t="s">
        <v>15</v>
      </c>
      <c r="D7" s="8" t="s">
        <v>14</v>
      </c>
      <c r="E7" s="12" t="s">
        <v>259</v>
      </c>
      <c r="F7" s="45" t="s">
        <v>7</v>
      </c>
      <c r="G7" s="45" t="s">
        <v>8</v>
      </c>
      <c r="H7" s="45" t="s">
        <v>9</v>
      </c>
      <c r="I7" s="45" t="s">
        <v>239</v>
      </c>
      <c r="J7" s="45" t="s">
        <v>10</v>
      </c>
      <c r="K7" s="45" t="s">
        <v>238</v>
      </c>
      <c r="L7" s="45" t="s">
        <v>262</v>
      </c>
      <c r="M7" s="45" t="s">
        <v>11</v>
      </c>
    </row>
    <row r="8" spans="1:14" ht="15">
      <c r="A8" s="6" t="s">
        <v>19</v>
      </c>
      <c r="B8" s="6">
        <v>33696200</v>
      </c>
      <c r="C8" s="50" t="s">
        <v>240</v>
      </c>
      <c r="D8" s="7" t="s">
        <v>76</v>
      </c>
      <c r="E8" s="14"/>
      <c r="F8" s="6" t="s">
        <v>132</v>
      </c>
      <c r="G8" s="6">
        <v>1</v>
      </c>
      <c r="H8" s="20">
        <v>0</v>
      </c>
      <c r="I8" s="20">
        <f>PRODUCT(G8,H8)</f>
        <v>0</v>
      </c>
      <c r="J8" s="43">
        <v>8</v>
      </c>
      <c r="K8" s="20">
        <f>PRODUCT(I8*J8/100)</f>
        <v>0</v>
      </c>
      <c r="L8" s="20">
        <f>SUM(H8,H8*J8/100)</f>
        <v>0</v>
      </c>
      <c r="M8" s="20">
        <f>SUM(H8,K8)</f>
        <v>0</v>
      </c>
      <c r="N8" s="26"/>
    </row>
    <row r="9" spans="1:14" ht="24.75">
      <c r="A9" s="6" t="s">
        <v>20</v>
      </c>
      <c r="B9" s="13">
        <v>33696200</v>
      </c>
      <c r="C9" s="50" t="s">
        <v>241</v>
      </c>
      <c r="D9" s="7" t="s">
        <v>164</v>
      </c>
      <c r="E9" s="14"/>
      <c r="F9" s="6" t="s">
        <v>132</v>
      </c>
      <c r="G9" s="6">
        <v>1</v>
      </c>
      <c r="H9" s="20">
        <v>0</v>
      </c>
      <c r="I9" s="20">
        <f aca="true" t="shared" si="0" ref="I9:I16">PRODUCT(G9,H9)</f>
        <v>0</v>
      </c>
      <c r="J9" s="43">
        <v>8</v>
      </c>
      <c r="K9" s="20">
        <f aca="true" t="shared" si="1" ref="K9:K19">PRODUCT(I9*J9/100)</f>
        <v>0</v>
      </c>
      <c r="L9" s="20">
        <f aca="true" t="shared" si="2" ref="L9:L19">SUM(H9,H9*J9/100)</f>
        <v>0</v>
      </c>
      <c r="M9" s="20">
        <f aca="true" t="shared" si="3" ref="M9:M16">SUM(H9,K9)</f>
        <v>0</v>
      </c>
      <c r="N9" s="26"/>
    </row>
    <row r="10" spans="1:14" ht="15">
      <c r="A10" s="6" t="s">
        <v>26</v>
      </c>
      <c r="B10" s="13">
        <v>33696200</v>
      </c>
      <c r="C10" s="50" t="s">
        <v>242</v>
      </c>
      <c r="D10" s="7" t="s">
        <v>76</v>
      </c>
      <c r="E10" s="14"/>
      <c r="F10" s="14" t="s">
        <v>132</v>
      </c>
      <c r="G10" s="55">
        <v>1</v>
      </c>
      <c r="H10" s="20">
        <v>0</v>
      </c>
      <c r="I10" s="20">
        <f t="shared" si="0"/>
        <v>0</v>
      </c>
      <c r="J10" s="43">
        <v>8</v>
      </c>
      <c r="K10" s="20">
        <f t="shared" si="1"/>
        <v>0</v>
      </c>
      <c r="L10" s="20">
        <f t="shared" si="2"/>
        <v>0</v>
      </c>
      <c r="M10" s="20">
        <f t="shared" si="3"/>
        <v>0</v>
      </c>
      <c r="N10" s="26"/>
    </row>
    <row r="11" spans="1:14" ht="15">
      <c r="A11" s="6" t="s">
        <v>27</v>
      </c>
      <c r="B11" s="13">
        <v>33696200</v>
      </c>
      <c r="C11" s="50" t="s">
        <v>243</v>
      </c>
      <c r="D11" s="7" t="s">
        <v>164</v>
      </c>
      <c r="E11" s="14"/>
      <c r="F11" s="6" t="s">
        <v>132</v>
      </c>
      <c r="G11" s="6">
        <v>1</v>
      </c>
      <c r="H11" s="20">
        <v>0</v>
      </c>
      <c r="I11" s="20">
        <f t="shared" si="0"/>
        <v>0</v>
      </c>
      <c r="J11" s="43">
        <v>8</v>
      </c>
      <c r="K11" s="20">
        <f t="shared" si="1"/>
        <v>0</v>
      </c>
      <c r="L11" s="20">
        <f t="shared" si="2"/>
        <v>0</v>
      </c>
      <c r="M11" s="20">
        <f t="shared" si="3"/>
        <v>0</v>
      </c>
      <c r="N11" s="26"/>
    </row>
    <row r="12" spans="1:14" ht="24.75">
      <c r="A12" s="6" t="s">
        <v>28</v>
      </c>
      <c r="B12" s="13">
        <v>33696200</v>
      </c>
      <c r="C12" s="50" t="s">
        <v>244</v>
      </c>
      <c r="D12" s="7" t="s">
        <v>164</v>
      </c>
      <c r="E12" s="14"/>
      <c r="F12" s="14" t="s">
        <v>132</v>
      </c>
      <c r="G12" s="6">
        <v>1</v>
      </c>
      <c r="H12" s="20">
        <v>0</v>
      </c>
      <c r="I12" s="20">
        <f t="shared" si="0"/>
        <v>0</v>
      </c>
      <c r="J12" s="43">
        <v>8</v>
      </c>
      <c r="K12" s="20">
        <f t="shared" si="1"/>
        <v>0</v>
      </c>
      <c r="L12" s="20">
        <f t="shared" si="2"/>
        <v>0</v>
      </c>
      <c r="M12" s="20">
        <f t="shared" si="3"/>
        <v>0</v>
      </c>
      <c r="N12" s="26"/>
    </row>
    <row r="13" spans="1:14" ht="24.75">
      <c r="A13" s="6" t="s">
        <v>29</v>
      </c>
      <c r="B13" s="13">
        <v>33696200</v>
      </c>
      <c r="C13" s="50" t="s">
        <v>245</v>
      </c>
      <c r="D13" s="7" t="s">
        <v>16</v>
      </c>
      <c r="E13" s="14"/>
      <c r="F13" s="14" t="s">
        <v>132</v>
      </c>
      <c r="G13" s="6">
        <v>1</v>
      </c>
      <c r="H13" s="20">
        <v>0</v>
      </c>
      <c r="I13" s="20">
        <f t="shared" si="0"/>
        <v>0</v>
      </c>
      <c r="J13" s="43">
        <v>8</v>
      </c>
      <c r="K13" s="20">
        <f t="shared" si="1"/>
        <v>0</v>
      </c>
      <c r="L13" s="20">
        <f t="shared" si="2"/>
        <v>0</v>
      </c>
      <c r="M13" s="20">
        <f t="shared" si="3"/>
        <v>0</v>
      </c>
      <c r="N13" s="26"/>
    </row>
    <row r="14" spans="1:14" ht="24.75">
      <c r="A14" s="6" t="s">
        <v>30</v>
      </c>
      <c r="B14" s="13">
        <v>33696200</v>
      </c>
      <c r="C14" s="50" t="s">
        <v>246</v>
      </c>
      <c r="D14" s="7" t="s">
        <v>164</v>
      </c>
      <c r="E14" s="14"/>
      <c r="F14" s="14" t="s">
        <v>132</v>
      </c>
      <c r="G14" s="6">
        <v>1</v>
      </c>
      <c r="H14" s="20">
        <v>0</v>
      </c>
      <c r="I14" s="20">
        <f t="shared" si="0"/>
        <v>0</v>
      </c>
      <c r="J14" s="43">
        <v>23</v>
      </c>
      <c r="K14" s="20">
        <f t="shared" si="1"/>
        <v>0</v>
      </c>
      <c r="L14" s="20">
        <f t="shared" si="2"/>
        <v>0</v>
      </c>
      <c r="M14" s="20">
        <f t="shared" si="3"/>
        <v>0</v>
      </c>
      <c r="N14" s="26"/>
    </row>
    <row r="15" spans="1:14" ht="24.75">
      <c r="A15" s="6" t="s">
        <v>31</v>
      </c>
      <c r="B15" s="13">
        <v>33696200</v>
      </c>
      <c r="C15" s="50" t="s">
        <v>247</v>
      </c>
      <c r="D15" s="7" t="s">
        <v>16</v>
      </c>
      <c r="E15" s="14"/>
      <c r="F15" s="14" t="s">
        <v>132</v>
      </c>
      <c r="G15" s="6">
        <v>1</v>
      </c>
      <c r="H15" s="20">
        <v>0</v>
      </c>
      <c r="I15" s="20">
        <f t="shared" si="0"/>
        <v>0</v>
      </c>
      <c r="J15" s="43">
        <v>23</v>
      </c>
      <c r="K15" s="20">
        <f t="shared" si="1"/>
        <v>0</v>
      </c>
      <c r="L15" s="20">
        <f t="shared" si="2"/>
        <v>0</v>
      </c>
      <c r="M15" s="20">
        <f t="shared" si="3"/>
        <v>0</v>
      </c>
      <c r="N15" s="26"/>
    </row>
    <row r="16" spans="1:14" ht="24.75">
      <c r="A16" s="6" t="s">
        <v>32</v>
      </c>
      <c r="B16" s="13">
        <v>33696200</v>
      </c>
      <c r="C16" s="50" t="s">
        <v>248</v>
      </c>
      <c r="D16" s="46" t="s">
        <v>16</v>
      </c>
      <c r="E16" s="6"/>
      <c r="F16" s="14" t="s">
        <v>132</v>
      </c>
      <c r="G16" s="16">
        <v>1</v>
      </c>
      <c r="H16" s="20">
        <v>0</v>
      </c>
      <c r="I16" s="20">
        <f t="shared" si="0"/>
        <v>0</v>
      </c>
      <c r="J16" s="43">
        <v>23</v>
      </c>
      <c r="K16" s="20">
        <f t="shared" si="1"/>
        <v>0</v>
      </c>
      <c r="L16" s="20">
        <f t="shared" si="2"/>
        <v>0</v>
      </c>
      <c r="M16" s="20">
        <f t="shared" si="3"/>
        <v>0</v>
      </c>
      <c r="N16" s="26"/>
    </row>
    <row r="17" spans="1:14" ht="29.25" customHeight="1">
      <c r="A17" s="77" t="s">
        <v>33</v>
      </c>
      <c r="B17" s="63">
        <v>33696200</v>
      </c>
      <c r="C17" s="83" t="s">
        <v>203</v>
      </c>
      <c r="D17" s="84"/>
      <c r="E17" s="77"/>
      <c r="F17" s="77" t="s">
        <v>132</v>
      </c>
      <c r="G17" s="77">
        <v>2</v>
      </c>
      <c r="H17" s="130">
        <v>0</v>
      </c>
      <c r="I17" s="73">
        <v>0</v>
      </c>
      <c r="J17" s="79">
        <v>8</v>
      </c>
      <c r="K17" s="73">
        <f>PRODUCT(I17*J17/100)</f>
        <v>0</v>
      </c>
      <c r="L17" s="73">
        <f>SUM(H17,H17*J17/100)</f>
        <v>0</v>
      </c>
      <c r="M17" s="73">
        <f>SUM(I17,K17)</f>
        <v>0</v>
      </c>
      <c r="N17" s="26"/>
    </row>
    <row r="18" spans="1:14" ht="97.5" customHeight="1">
      <c r="A18" s="78"/>
      <c r="B18" s="64"/>
      <c r="C18" s="7" t="s">
        <v>204</v>
      </c>
      <c r="D18" s="14" t="s">
        <v>205</v>
      </c>
      <c r="E18" s="78"/>
      <c r="F18" s="78"/>
      <c r="G18" s="78"/>
      <c r="H18" s="131"/>
      <c r="I18" s="74"/>
      <c r="J18" s="80"/>
      <c r="K18" s="74"/>
      <c r="L18" s="74"/>
      <c r="M18" s="74"/>
      <c r="N18" s="26"/>
    </row>
    <row r="19" spans="1:14" ht="54.75" customHeight="1">
      <c r="A19" s="6" t="s">
        <v>34</v>
      </c>
      <c r="B19" s="13">
        <v>33696200</v>
      </c>
      <c r="C19" s="81" t="s">
        <v>200</v>
      </c>
      <c r="D19" s="82"/>
      <c r="E19" s="14"/>
      <c r="F19" s="6" t="s">
        <v>132</v>
      </c>
      <c r="G19" s="6">
        <v>10</v>
      </c>
      <c r="H19" s="56">
        <v>0</v>
      </c>
      <c r="I19" s="20">
        <v>0</v>
      </c>
      <c r="J19" s="43">
        <v>8</v>
      </c>
      <c r="K19" s="20">
        <f t="shared" si="1"/>
        <v>0</v>
      </c>
      <c r="L19" s="20">
        <f t="shared" si="2"/>
        <v>0</v>
      </c>
      <c r="M19" s="20">
        <f>SUM(I19,K19)</f>
        <v>0</v>
      </c>
      <c r="N19" s="26"/>
    </row>
    <row r="20" spans="1:14" ht="15">
      <c r="A20" s="85" t="s">
        <v>162</v>
      </c>
      <c r="B20" s="86"/>
      <c r="C20" s="86"/>
      <c r="D20" s="86"/>
      <c r="E20" s="86"/>
      <c r="F20" s="86"/>
      <c r="G20" s="87"/>
      <c r="H20" s="51"/>
      <c r="I20" s="40">
        <f>SUM(I8:I19)</f>
        <v>0</v>
      </c>
      <c r="J20" s="52"/>
      <c r="K20" s="40">
        <f>SUM(K8:K19)</f>
        <v>0</v>
      </c>
      <c r="L20" s="39"/>
      <c r="M20" s="53">
        <f>SUM(M8:M19)</f>
        <v>0</v>
      </c>
      <c r="N20" s="26"/>
    </row>
    <row r="21" spans="1:14" ht="15">
      <c r="A21" s="34"/>
      <c r="B21" s="34"/>
      <c r="C21" s="34"/>
      <c r="D21" s="34"/>
      <c r="E21" s="34"/>
      <c r="F21" s="34"/>
      <c r="G21" s="34"/>
      <c r="H21" s="47"/>
      <c r="I21" s="37"/>
      <c r="J21" s="48"/>
      <c r="K21" s="37"/>
      <c r="L21" s="37"/>
      <c r="M21" s="37"/>
      <c r="N21" s="26"/>
    </row>
    <row r="22" spans="1:14" ht="15">
      <c r="A22" s="34"/>
      <c r="B22" s="34"/>
      <c r="C22" s="34"/>
      <c r="D22" s="34"/>
      <c r="E22" s="34"/>
      <c r="F22" s="34"/>
      <c r="G22" s="34"/>
      <c r="H22" s="47"/>
      <c r="I22" s="37"/>
      <c r="J22" s="48"/>
      <c r="K22" s="37"/>
      <c r="L22" s="37"/>
      <c r="M22" s="37"/>
      <c r="N22" s="26"/>
    </row>
    <row r="23" spans="1:14" ht="15.75" thickBot="1">
      <c r="A23" s="34"/>
      <c r="B23" s="127" t="s">
        <v>155</v>
      </c>
      <c r="C23" s="127"/>
      <c r="D23" s="127"/>
      <c r="E23" s="27"/>
      <c r="F23" s="27"/>
      <c r="G23" s="27"/>
      <c r="H23" s="27"/>
      <c r="I23" s="27"/>
      <c r="J23" s="27"/>
      <c r="K23" s="27"/>
      <c r="L23" s="27"/>
      <c r="M23" s="27"/>
      <c r="N23" s="26"/>
    </row>
    <row r="24" spans="1:14" ht="32.25" customHeight="1">
      <c r="A24" s="49"/>
      <c r="B24" s="88" t="s">
        <v>249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/>
      <c r="N24" s="26"/>
    </row>
    <row r="25" spans="1:14" ht="30.75" customHeight="1">
      <c r="A25" s="26"/>
      <c r="B25" s="65" t="s">
        <v>250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  <c r="N25" s="26"/>
    </row>
    <row r="26" spans="1:14" ht="30.75" customHeight="1">
      <c r="A26" s="26"/>
      <c r="B26" s="65" t="s">
        <v>251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26"/>
    </row>
    <row r="27" spans="1:14" ht="34.5" customHeight="1">
      <c r="A27" s="26"/>
      <c r="B27" s="65" t="s">
        <v>268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26"/>
    </row>
    <row r="28" spans="1:14" ht="15.75" customHeight="1">
      <c r="A28" s="49"/>
      <c r="B28" s="65" t="s">
        <v>220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7"/>
      <c r="N28" s="26"/>
    </row>
    <row r="29" spans="1:14" ht="18.75" customHeight="1">
      <c r="A29" s="26"/>
      <c r="B29" s="65" t="s">
        <v>217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26"/>
    </row>
    <row r="30" spans="1:14" ht="18.75" customHeight="1" thickBot="1">
      <c r="A30" s="26"/>
      <c r="B30" s="94" t="s">
        <v>218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26"/>
    </row>
    <row r="31" spans="1:14" ht="15">
      <c r="A31" s="26"/>
      <c r="B31" s="3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6"/>
    </row>
    <row r="32" spans="1:14" ht="15">
      <c r="A32" s="26"/>
      <c r="B32" s="116" t="s">
        <v>0</v>
      </c>
      <c r="C32" s="117" t="s">
        <v>216</v>
      </c>
      <c r="D32" s="117"/>
      <c r="E32" s="117"/>
      <c r="F32" s="117"/>
      <c r="G32" s="117"/>
      <c r="H32" s="117"/>
      <c r="I32" s="117"/>
      <c r="J32" s="117" t="s">
        <v>260</v>
      </c>
      <c r="K32" s="117"/>
      <c r="L32" s="117"/>
      <c r="M32" s="26"/>
      <c r="N32" s="26"/>
    </row>
    <row r="33" spans="1:14" ht="31.5" customHeight="1">
      <c r="A33" s="26"/>
      <c r="B33" s="116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26"/>
      <c r="N33" s="26"/>
    </row>
    <row r="34" spans="1:14" ht="54.75" customHeight="1">
      <c r="A34" s="26"/>
      <c r="B34" s="44" t="s">
        <v>19</v>
      </c>
      <c r="C34" s="114" t="s">
        <v>269</v>
      </c>
      <c r="D34" s="114"/>
      <c r="E34" s="114"/>
      <c r="F34" s="114"/>
      <c r="G34" s="114"/>
      <c r="H34" s="114"/>
      <c r="I34" s="114"/>
      <c r="J34" s="115"/>
      <c r="K34" s="115"/>
      <c r="L34" s="115"/>
      <c r="M34" s="28"/>
      <c r="N34" s="28"/>
    </row>
    <row r="35" spans="1:14" ht="51.75" customHeight="1">
      <c r="A35" s="26"/>
      <c r="B35" s="44" t="s">
        <v>20</v>
      </c>
      <c r="C35" s="114" t="s">
        <v>263</v>
      </c>
      <c r="D35" s="114"/>
      <c r="E35" s="114"/>
      <c r="F35" s="114"/>
      <c r="G35" s="114"/>
      <c r="H35" s="114"/>
      <c r="I35" s="114"/>
      <c r="J35" s="115"/>
      <c r="K35" s="115"/>
      <c r="L35" s="115"/>
      <c r="M35" s="28"/>
      <c r="N35" s="28"/>
    </row>
    <row r="36" spans="1:14" ht="55.5" customHeight="1">
      <c r="A36" s="26"/>
      <c r="B36" s="44" t="s">
        <v>26</v>
      </c>
      <c r="C36" s="114" t="s">
        <v>264</v>
      </c>
      <c r="D36" s="114"/>
      <c r="E36" s="114"/>
      <c r="F36" s="114"/>
      <c r="G36" s="114"/>
      <c r="H36" s="114"/>
      <c r="I36" s="114"/>
      <c r="J36" s="115"/>
      <c r="K36" s="115"/>
      <c r="L36" s="115"/>
      <c r="M36" s="26"/>
      <c r="N36" s="26"/>
    </row>
    <row r="37" spans="1:14" ht="15">
      <c r="A37" s="26"/>
      <c r="B37" s="126" t="s">
        <v>252</v>
      </c>
      <c r="C37" s="1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5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</sheetData>
  <sheetProtection/>
  <mergeCells count="39">
    <mergeCell ref="C34:I34"/>
    <mergeCell ref="I17:I18"/>
    <mergeCell ref="J34:L34"/>
    <mergeCell ref="C6:E6"/>
    <mergeCell ref="K17:K18"/>
    <mergeCell ref="L17:L18"/>
    <mergeCell ref="B25:M25"/>
    <mergeCell ref="B29:M29"/>
    <mergeCell ref="B30:M30"/>
    <mergeCell ref="A20:G20"/>
    <mergeCell ref="A6:A7"/>
    <mergeCell ref="B6:B7"/>
    <mergeCell ref="H17:H18"/>
    <mergeCell ref="C35:I35"/>
    <mergeCell ref="J35:L35"/>
    <mergeCell ref="C36:I36"/>
    <mergeCell ref="J36:L36"/>
    <mergeCell ref="B32:B33"/>
    <mergeCell ref="C32:I33"/>
    <mergeCell ref="J32:L33"/>
    <mergeCell ref="C17:D17"/>
    <mergeCell ref="B23:D23"/>
    <mergeCell ref="B24:M24"/>
    <mergeCell ref="A17:A18"/>
    <mergeCell ref="B17:B18"/>
    <mergeCell ref="E17:E18"/>
    <mergeCell ref="F17:F18"/>
    <mergeCell ref="G17:G18"/>
    <mergeCell ref="C19:D19"/>
    <mergeCell ref="A1:F1"/>
    <mergeCell ref="G1:M1"/>
    <mergeCell ref="A2:M4"/>
    <mergeCell ref="A5:M5"/>
    <mergeCell ref="B28:M28"/>
    <mergeCell ref="B37:C37"/>
    <mergeCell ref="J17:J18"/>
    <mergeCell ref="B26:M26"/>
    <mergeCell ref="B27:M27"/>
    <mergeCell ref="M17:M18"/>
  </mergeCells>
  <printOptions/>
  <pageMargins left="0.7" right="0.7" top="0.75" bottom="0.75" header="0.3" footer="0.3"/>
  <pageSetup horizontalDpi="600" verticalDpi="600" orientation="landscape" paperSize="9" scale="84" r:id="rId1"/>
  <rowBreaks count="1" manualBreakCount="1"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wsduser</dc:creator>
  <cp:keywords/>
  <dc:description/>
  <cp:lastModifiedBy>wsduser</cp:lastModifiedBy>
  <cp:lastPrinted>2024-07-18T11:41:46Z</cp:lastPrinted>
  <dcterms:created xsi:type="dcterms:W3CDTF">2023-06-02T11:11:45Z</dcterms:created>
  <dcterms:modified xsi:type="dcterms:W3CDTF">2024-07-26T10:17:32Z</dcterms:modified>
  <cp:category/>
  <cp:version/>
  <cp:contentType/>
  <cp:contentStatus/>
</cp:coreProperties>
</file>