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280\Desktop\postępowania 2023\PZP\NAJEM AUTOBUSÓW\WYJAŚNIENIA TREŚCI SWZ\"/>
    </mc:Choice>
  </mc:AlternateContent>
  <xr:revisionPtr revIDLastSave="0" documentId="8_{8A1EEEBD-747F-499E-959A-E8EDD8CCCB24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BILANS" sheetId="1" r:id="rId1"/>
    <sheet name="RZiS" sheetId="2" r:id="rId2"/>
  </sheets>
  <calcPr calcId="191029"/>
</workbook>
</file>

<file path=xl/calcChain.xml><?xml version="1.0" encoding="utf-8"?>
<calcChain xmlns="http://schemas.openxmlformats.org/spreadsheetml/2006/main">
  <c r="F89" i="1" l="1"/>
  <c r="F88" i="1" s="1"/>
  <c r="F79" i="1"/>
  <c r="F75" i="1"/>
  <c r="F74" i="1" s="1"/>
  <c r="F70" i="1"/>
  <c r="F69" i="1" s="1"/>
  <c r="F66" i="1"/>
  <c r="F63" i="1"/>
  <c r="F48" i="1"/>
  <c r="F61" i="1" l="1"/>
  <c r="F60" i="1" s="1"/>
  <c r="F92" i="1" l="1"/>
  <c r="E89" i="1"/>
  <c r="E88" i="1" s="1"/>
  <c r="E79" i="1"/>
  <c r="E75" i="1" s="1"/>
  <c r="E70" i="1"/>
  <c r="E69" i="1" s="1"/>
  <c r="E66" i="1"/>
  <c r="E63" i="1"/>
  <c r="E48" i="1"/>
  <c r="E61" i="1" l="1"/>
  <c r="F95" i="1"/>
  <c r="E74" i="1"/>
  <c r="D89" i="1"/>
  <c r="D88" i="1" s="1"/>
  <c r="D79" i="1"/>
  <c r="D75" i="1" s="1"/>
  <c r="D74" i="1" s="1"/>
  <c r="D70" i="1"/>
  <c r="D69" i="1"/>
  <c r="D66" i="1"/>
  <c r="D63" i="1"/>
  <c r="D48" i="1"/>
  <c r="E60" i="1" l="1"/>
  <c r="D61" i="1"/>
  <c r="E92" i="1" l="1"/>
  <c r="E95" i="1" s="1"/>
  <c r="D60" i="1"/>
  <c r="C89" i="1"/>
  <c r="C88" i="1" s="1"/>
  <c r="C79" i="1"/>
  <c r="C75" i="1" s="1"/>
  <c r="C70" i="1"/>
  <c r="C69" i="1" s="1"/>
  <c r="C66" i="1"/>
  <c r="C63" i="1"/>
  <c r="C48" i="1"/>
  <c r="D92" i="1" l="1"/>
  <c r="C61" i="1"/>
  <c r="C74" i="1"/>
  <c r="C60" i="1" l="1"/>
  <c r="C92" i="1" s="1"/>
  <c r="D95" i="1" l="1"/>
  <c r="C95" i="1"/>
  <c r="C46" i="2" l="1"/>
  <c r="E46" i="2" l="1"/>
  <c r="G46" i="2"/>
</calcChain>
</file>

<file path=xl/sharedStrings.xml><?xml version="1.0" encoding="utf-8"?>
<sst xmlns="http://schemas.openxmlformats.org/spreadsheetml/2006/main" count="267" uniqueCount="162">
  <si>
    <t>AKTYWA</t>
  </si>
  <si>
    <t>A.</t>
  </si>
  <si>
    <t>AKTYWA TRWAŁE</t>
  </si>
  <si>
    <t>I.</t>
  </si>
  <si>
    <t>Wartości niematerialne i prawne</t>
  </si>
  <si>
    <t>1.</t>
  </si>
  <si>
    <t>Inne wartości niematerialne i prawne</t>
  </si>
  <si>
    <t>2.</t>
  </si>
  <si>
    <t>Zaliczki na wartości niematerialne i prawne</t>
  </si>
  <si>
    <t>II.</t>
  </si>
  <si>
    <t>Rzeczowe aktywa trwałe</t>
  </si>
  <si>
    <t>Środki trwałe</t>
  </si>
  <si>
    <t>a.</t>
  </si>
  <si>
    <t>grunty (w tym prawo użytkowania wieczystego gruntu)</t>
  </si>
  <si>
    <t>b.</t>
  </si>
  <si>
    <t>budynki, lokale, prawa do lokali i obiekty inż.ląd. i wod.</t>
  </si>
  <si>
    <t>c.</t>
  </si>
  <si>
    <t>urządzenia techniczne i maszyny</t>
  </si>
  <si>
    <t>d.</t>
  </si>
  <si>
    <t>środki transportu</t>
  </si>
  <si>
    <t>e.</t>
  </si>
  <si>
    <t>inne środki trwałe</t>
  </si>
  <si>
    <t>Środki trwałe w budowie</t>
  </si>
  <si>
    <t>3.</t>
  </si>
  <si>
    <t>Zaliczki na środki trwałe w budowie</t>
  </si>
  <si>
    <t>III.</t>
  </si>
  <si>
    <t>Należności długoterminowe</t>
  </si>
  <si>
    <t>Od pozostałych jednostek</t>
  </si>
  <si>
    <t>IV.</t>
  </si>
  <si>
    <t>Inwestycje długoterminowe</t>
  </si>
  <si>
    <t>V.</t>
  </si>
  <si>
    <t>Długoterminowe rozliczenia międzyokresowe</t>
  </si>
  <si>
    <t>Aktywa z tytułu odroczonego podatku dochodowego</t>
  </si>
  <si>
    <t>Inne rozliczenia międzyokresowe</t>
  </si>
  <si>
    <t>B.</t>
  </si>
  <si>
    <t>AKTYWA OBROTOWE</t>
  </si>
  <si>
    <t>Zapasy</t>
  </si>
  <si>
    <t>Materiały</t>
  </si>
  <si>
    <t>Półprodukty i produkty w toku</t>
  </si>
  <si>
    <t>Zaliczki na dostawy i usługi</t>
  </si>
  <si>
    <t>Należności krótkoterminowe</t>
  </si>
  <si>
    <t>Należności od pozostałych jednostek</t>
  </si>
  <si>
    <t>z tytułu dostaw i usług, o okresie spłaty:</t>
  </si>
  <si>
    <t>a1.</t>
  </si>
  <si>
    <t>do 12 miesięcy</t>
  </si>
  <si>
    <t>a2.</t>
  </si>
  <si>
    <t>powyżej 12 miesięcy</t>
  </si>
  <si>
    <t>z tyt.podatków, dotacji, ceł, ubezp.społecznych 
i zdrowotnych oraz innych tyt.publicznoprawnych</t>
  </si>
  <si>
    <t>inne</t>
  </si>
  <si>
    <t>dochodzone na drodze sądowej</t>
  </si>
  <si>
    <t>Inwestycje krótkoterminowe</t>
  </si>
  <si>
    <t>Krótkoterminowe aktywa finansowe</t>
  </si>
  <si>
    <t>środki pieniężne i inne aktywa pieniężne</t>
  </si>
  <si>
    <t>środki pieniężne w kasie i na rachunkach</t>
  </si>
  <si>
    <t>inne środki pieniężne</t>
  </si>
  <si>
    <t>Krótkoterminowe rozliczenia międzyokresowe</t>
  </si>
  <si>
    <t>C.</t>
  </si>
  <si>
    <t>NALEŻNE WPŁATY NA KAPITAŁ PODSTAWOWY</t>
  </si>
  <si>
    <t>D.</t>
  </si>
  <si>
    <t>UDZIAŁY WŁASNE</t>
  </si>
  <si>
    <t>Suma aktywów</t>
  </si>
  <si>
    <t>PASYWA</t>
  </si>
  <si>
    <t>KAPITAŁ WŁASNY</t>
  </si>
  <si>
    <t>Kapitał  zakładowy</t>
  </si>
  <si>
    <r>
      <t xml:space="preserve">Kapitał zapasowy, </t>
    </r>
    <r>
      <rPr>
        <sz val="7"/>
        <rFont val="Arial"/>
        <family val="2"/>
      </rPr>
      <t>w tym:</t>
    </r>
  </si>
  <si>
    <t>wartość sprzedaży nad wartością nominalną udziałów</t>
  </si>
  <si>
    <t>Kapitał z aktualizacji wyceny, w tym:</t>
  </si>
  <si>
    <t xml:space="preserve"> </t>
  </si>
  <si>
    <t>z tyt.aktualizacji wartości godziwej</t>
  </si>
  <si>
    <r>
      <t xml:space="preserve">Pozostałe kapitały rezerwowe, </t>
    </r>
    <r>
      <rPr>
        <sz val="7"/>
        <rFont val="Arial"/>
        <family val="2"/>
      </rPr>
      <t>w tym:</t>
    </r>
  </si>
  <si>
    <t>tworzone zgodnie z umową spółki</t>
  </si>
  <si>
    <r>
      <t xml:space="preserve">Zysk (strata) z lat ubiegłych, </t>
    </r>
    <r>
      <rPr>
        <sz val="7"/>
        <rFont val="Arial"/>
        <family val="2"/>
      </rPr>
      <t>w tym:</t>
    </r>
  </si>
  <si>
    <t>zapłata rekompensaty w formie podwyższenia kapitału</t>
  </si>
  <si>
    <t>VI.</t>
  </si>
  <si>
    <t>Zysk (strata) netto</t>
  </si>
  <si>
    <t>VII.</t>
  </si>
  <si>
    <t>Odpisy z zysku netto w ciągu roku obrotowego</t>
  </si>
  <si>
    <t>ZOBOWIĄZANIA I REZERWY NA ZOBOWIĄZANIA</t>
  </si>
  <si>
    <t>Rezerwy na zobowiązania</t>
  </si>
  <si>
    <t>Rezerwa z tytułu odroczonego podatku dochodowego</t>
  </si>
  <si>
    <t>Rezerwa na świadczenia emerytalne i podobne</t>
  </si>
  <si>
    <t>długoterminowa</t>
  </si>
  <si>
    <t>krótkoterminowa</t>
  </si>
  <si>
    <t>Pozostałe rezerwy</t>
  </si>
  <si>
    <t>długoterminowe</t>
  </si>
  <si>
    <t>krótkoterminowe</t>
  </si>
  <si>
    <t>Zobowiązania długoterminowe</t>
  </si>
  <si>
    <t>Zobowiązania wobec pozostałych jednostek</t>
  </si>
  <si>
    <t>z tytułu emisji dłużnych papierów wartościowych</t>
  </si>
  <si>
    <t>inne zobowiazania finansowe</t>
  </si>
  <si>
    <t>Zobowiązania krótkoterminowe</t>
  </si>
  <si>
    <t>z tytułu dostaw i usług, o okresie wymagalności</t>
  </si>
  <si>
    <t>zaliczki otrzymane na dostawy i usługi</t>
  </si>
  <si>
    <t>f.</t>
  </si>
  <si>
    <t>zobowiązania wekslowe</t>
  </si>
  <si>
    <t>g.</t>
  </si>
  <si>
    <t>h.</t>
  </si>
  <si>
    <t>z tytułu wynagrodzeń</t>
  </si>
  <si>
    <t>Fundusze specjalne</t>
  </si>
  <si>
    <t>Rozliczenia międzyokresowe</t>
  </si>
  <si>
    <t>Suma pasywów</t>
  </si>
  <si>
    <t>/ wariant porównawczy/</t>
  </si>
  <si>
    <t>Przychody i koszty</t>
  </si>
  <si>
    <t>Przychody netto ze sprzedaży i zrównane z nimi, w tym: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</si>
  <si>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</si>
  <si>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</si>
  <si>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</si>
  <si>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</si>
  <si>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</si>
  <si>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</si>
  <si>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</si>
  <si>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</si>
  <si>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</si>
  <si>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</si>
  <si>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</si>
  <si>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</si>
  <si>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VIII.</t>
  </si>
  <si>
    <t>Wartość sprzedanych towarów i materiałów</t>
  </si>
  <si>
    <t>Zysk (strata) ze sprzedaży (A-B)</t>
  </si>
  <si>
    <t>Pozostałe przychody operacyjne</t>
  </si>
  <si>
    <t>Zysk z tytułu rozchodu niefinansowych aktywów trwałych</t>
  </si>
  <si>
    <t>Dotacje</t>
  </si>
  <si>
    <t>Aktualizacja wartości aktywów niefinansowych</t>
  </si>
  <si>
    <t>Inne przychody operacyjne</t>
  </si>
  <si>
    <t>E.</t>
  </si>
  <si>
    <t>Pozostałe koszty operacyjne</t>
  </si>
  <si>
    <t>Strata z tytułu rozchodu niefinansowych aktywów trwałych</t>
  </si>
  <si>
    <t>Inne koszty operacyjne</t>
  </si>
  <si>
    <t>F.</t>
  </si>
  <si>
    <t>Zysk (strata) z działalności operacyjnej (C+D-E)</t>
  </si>
  <si>
    <t>G</t>
  </si>
  <si>
    <t>Przychody finansowe</t>
  </si>
  <si>
    <t>Dywidendy i udziały w zyskach</t>
  </si>
  <si>
    <t>Odsetki</t>
  </si>
  <si>
    <t xml:space="preserve">Zysk z tytułu rozchodu aktywów finansowych </t>
  </si>
  <si>
    <t>Aktualizacja wartości aktywów finansowych</t>
  </si>
  <si>
    <t>Inne</t>
  </si>
  <si>
    <t>H.</t>
  </si>
  <si>
    <t>Koszty finansowe</t>
  </si>
  <si>
    <t xml:space="preserve">Strata z tytułu rozchodu aktywów finansowych </t>
  </si>
  <si>
    <t>Zysk (strata) brutto (F+G-H)</t>
  </si>
  <si>
    <t>J.</t>
  </si>
  <si>
    <t>Podatek dochodowy</t>
  </si>
  <si>
    <t>K.</t>
  </si>
  <si>
    <t>Pozostałe obowiązkowe zmniejszenia zysku 
(zwiększenia straty)</t>
  </si>
  <si>
    <t>L.</t>
  </si>
  <si>
    <t>Zysk (strata) netto (I-J-K)</t>
  </si>
  <si>
    <t>kredyty i pożyczki</t>
  </si>
  <si>
    <t>d1.</t>
  </si>
  <si>
    <t>d2.</t>
  </si>
  <si>
    <t>i.</t>
  </si>
  <si>
    <t>9 miesięcy</t>
  </si>
  <si>
    <t>10 miesięcy</t>
  </si>
  <si>
    <t>październik</t>
  </si>
  <si>
    <t>11 miesięcy</t>
  </si>
  <si>
    <t>listopad</t>
  </si>
  <si>
    <t>Stan na 30.09.2023</t>
  </si>
  <si>
    <t>Stan na 31.10.2023</t>
  </si>
  <si>
    <t>Stan na 30.11.2023</t>
  </si>
  <si>
    <t>Stan na 31.12.2023</t>
  </si>
  <si>
    <t>Rachunek zysków i strat 2023</t>
  </si>
  <si>
    <t>BILANS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</si>
</sst>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34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color theme="1"/>
      <name val="Arial"/>
      <family val="2"/>
      <charset val="238"/>
    </font>
    <font>
      <b/>
      <sz val="7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i/>
      <sz val="10"/>
      <name val="Arial"/>
      <family val="2"/>
    </font>
    <font>
      <i/>
      <sz val="8"/>
      <name val="Arial"/>
      <family val="2"/>
    </font>
    <font>
      <sz val="10"/>
      <name val="Arial CE"/>
      <charset val="238"/>
    </font>
    <font>
      <sz val="10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9C65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0"/>
      <color rgb="FFFA7D00"/>
      <name val="Arial"/>
      <family val="2"/>
      <charset val="238"/>
    </font>
    <font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6"/>
      <name val="Arial"/>
      <family val="2"/>
    </font>
    <font>
      <b/>
      <sz val="6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9" applyNumberFormat="0" applyAlignment="0" applyProtection="0"/>
    <xf numFmtId="0" fontId="23" fillId="10" borderId="10" applyNumberFormat="0" applyAlignment="0" applyProtection="0"/>
    <xf numFmtId="0" fontId="24" fillId="10" borderId="9" applyNumberFormat="0" applyAlignment="0" applyProtection="0"/>
    <xf numFmtId="0" fontId="25" fillId="0" borderId="11" applyNumberFormat="0" applyFill="0" applyAlignment="0" applyProtection="0"/>
    <xf numFmtId="0" fontId="26" fillId="11" borderId="12" applyNumberFormat="0" applyAlignment="0" applyProtection="0"/>
    <xf numFmtId="0" fontId="27" fillId="0" borderId="0" applyNumberFormat="0" applyFill="0" applyBorder="0" applyAlignment="0" applyProtection="0"/>
    <xf numFmtId="0" fontId="1" fillId="12" borderId="13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0" fillId="36" borderId="0" applyNumberFormat="0" applyBorder="0" applyAlignment="0" applyProtection="0"/>
  </cellStyleXfs>
  <cellXfs count="96">
    <xf numFmtId="0" fontId="0" fillId="0" borderId="0" xfId="0"/>
    <xf numFmtId="0" fontId="3" fillId="0" borderId="0" xfId="2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2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2" xfId="2" applyFont="1" applyFill="1" applyBorder="1" applyAlignment="1">
      <alignment horizontal="right" vertical="top"/>
    </xf>
    <xf numFmtId="0" fontId="6" fillId="0" borderId="0" xfId="2" applyFont="1" applyFill="1"/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vertical="center" wrapText="1"/>
    </xf>
    <xf numFmtId="4" fontId="5" fillId="2" borderId="4" xfId="2" applyNumberFormat="1" applyFont="1" applyFill="1" applyBorder="1" applyAlignment="1">
      <alignment horizontal="right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 wrapText="1"/>
    </xf>
    <xf numFmtId="0" fontId="5" fillId="2" borderId="4" xfId="4" applyFont="1" applyFill="1" applyBorder="1" applyAlignment="1">
      <alignment horizontal="center" vertical="center"/>
    </xf>
    <xf numFmtId="0" fontId="5" fillId="2" borderId="4" xfId="4" applyFont="1" applyFill="1" applyBorder="1" applyAlignment="1">
      <alignment vertical="center" wrapText="1"/>
    </xf>
    <xf numFmtId="4" fontId="5" fillId="2" borderId="4" xfId="4" applyNumberFormat="1" applyFont="1" applyFill="1" applyBorder="1" applyAlignment="1">
      <alignment horizontal="right" vertical="center"/>
    </xf>
    <xf numFmtId="0" fontId="5" fillId="0" borderId="4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vertical="center" wrapText="1"/>
    </xf>
    <xf numFmtId="0" fontId="7" fillId="0" borderId="4" xfId="4" applyFont="1" applyFill="1" applyBorder="1" applyAlignment="1">
      <alignment horizontal="center" vertical="center"/>
    </xf>
    <xf numFmtId="0" fontId="7" fillId="0" borderId="4" xfId="4" applyFont="1" applyFill="1" applyBorder="1" applyAlignment="1">
      <alignment vertical="center" wrapText="1"/>
    </xf>
    <xf numFmtId="4" fontId="7" fillId="0" borderId="4" xfId="2" applyNumberFormat="1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0" fontId="7" fillId="3" borderId="4" xfId="4" applyFont="1" applyFill="1" applyBorder="1" applyAlignment="1">
      <alignment horizontal="center" vertical="center"/>
    </xf>
    <xf numFmtId="0" fontId="5" fillId="3" borderId="4" xfId="4" applyFont="1" applyFill="1" applyBorder="1" applyAlignment="1">
      <alignment horizontal="center" vertical="center" wrapText="1"/>
    </xf>
    <xf numFmtId="0" fontId="9" fillId="0" borderId="0" xfId="2" applyFont="1" applyFill="1"/>
    <xf numFmtId="0" fontId="10" fillId="0" borderId="0" xfId="2" applyFont="1" applyFill="1"/>
    <xf numFmtId="0" fontId="5" fillId="0" borderId="2" xfId="2" applyFont="1" applyFill="1" applyBorder="1"/>
    <xf numFmtId="4" fontId="6" fillId="0" borderId="0" xfId="2" applyNumberFormat="1" applyFont="1" applyFill="1"/>
    <xf numFmtId="0" fontId="7" fillId="0" borderId="5" xfId="2" applyFont="1" applyFill="1" applyBorder="1" applyAlignment="1">
      <alignment vertical="center" wrapText="1"/>
    </xf>
    <xf numFmtId="4" fontId="7" fillId="0" borderId="4" xfId="2" applyNumberFormat="1" applyFont="1" applyFill="1" applyBorder="1" applyAlignment="1">
      <alignment horizontal="center" vertical="center"/>
    </xf>
    <xf numFmtId="4" fontId="7" fillId="0" borderId="4" xfId="2" applyNumberFormat="1" applyFont="1" applyFill="1" applyBorder="1" applyAlignment="1">
      <alignment vertical="center" wrapText="1"/>
    </xf>
    <xf numFmtId="4" fontId="5" fillId="0" borderId="4" xfId="2" applyNumberFormat="1" applyFont="1" applyFill="1" applyBorder="1" applyAlignment="1">
      <alignment horizontal="center" vertical="center"/>
    </xf>
    <xf numFmtId="4" fontId="5" fillId="0" borderId="4" xfId="2" applyNumberFormat="1" applyFont="1" applyFill="1" applyBorder="1" applyAlignment="1">
      <alignment vertical="center" wrapText="1"/>
    </xf>
    <xf numFmtId="4" fontId="7" fillId="0" borderId="0" xfId="2" applyNumberFormat="1" applyFont="1" applyFill="1"/>
    <xf numFmtId="0" fontId="3" fillId="0" borderId="0" xfId="2" applyFont="1" applyFill="1" applyAlignment="1"/>
    <xf numFmtId="0" fontId="12" fillId="0" borderId="1" xfId="2" applyFont="1" applyFill="1" applyBorder="1" applyAlignment="1">
      <alignment vertical="top"/>
    </xf>
    <xf numFmtId="0" fontId="12" fillId="0" borderId="0" xfId="2" applyFont="1" applyFill="1" applyBorder="1" applyAlignment="1">
      <alignment vertical="top"/>
    </xf>
    <xf numFmtId="0" fontId="6" fillId="0" borderId="0" xfId="2" applyFont="1" applyFill="1" applyAlignment="1">
      <alignment vertical="top"/>
    </xf>
    <xf numFmtId="0" fontId="13" fillId="0" borderId="0" xfId="2" applyFont="1" applyFill="1" applyAlignment="1">
      <alignment horizontal="center" vertical="center" wrapText="1"/>
    </xf>
    <xf numFmtId="49" fontId="5" fillId="4" borderId="4" xfId="2" applyNumberFormat="1" applyFont="1" applyFill="1" applyBorder="1" applyAlignment="1">
      <alignment horizontal="center" vertical="center"/>
    </xf>
    <xf numFmtId="0" fontId="5" fillId="4" borderId="4" xfId="2" applyFont="1" applyFill="1" applyBorder="1" applyAlignment="1">
      <alignment vertical="center" wrapText="1"/>
    </xf>
    <xf numFmtId="4" fontId="5" fillId="4" borderId="4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49" fontId="7" fillId="0" borderId="4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vertical="center"/>
    </xf>
    <xf numFmtId="49" fontId="5" fillId="3" borderId="4" xfId="2" applyNumberFormat="1" applyFont="1" applyFill="1" applyBorder="1" applyAlignment="1">
      <alignment horizontal="center" vertical="center"/>
    </xf>
    <xf numFmtId="0" fontId="5" fillId="3" borderId="4" xfId="2" applyFont="1" applyFill="1" applyBorder="1" applyAlignment="1">
      <alignment vertical="center" wrapText="1"/>
    </xf>
    <xf numFmtId="4" fontId="5" fillId="3" borderId="4" xfId="2" applyNumberFormat="1" applyFont="1" applyFill="1" applyBorder="1" applyAlignment="1">
      <alignment horizontal="right" vertical="center"/>
    </xf>
    <xf numFmtId="49" fontId="5" fillId="2" borderId="4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Alignment="1">
      <alignment vertical="center"/>
    </xf>
    <xf numFmtId="0" fontId="5" fillId="5" borderId="4" xfId="2" applyFont="1" applyFill="1" applyBorder="1" applyAlignment="1">
      <alignment horizontal="center" vertical="center"/>
    </xf>
    <xf numFmtId="0" fontId="5" fillId="5" borderId="4" xfId="2" applyFont="1" applyFill="1" applyBorder="1" applyAlignment="1">
      <alignment vertical="center"/>
    </xf>
    <xf numFmtId="4" fontId="5" fillId="5" borderId="4" xfId="2" applyNumberFormat="1" applyFont="1" applyFill="1" applyBorder="1" applyAlignment="1">
      <alignment horizontal="right" vertical="center"/>
    </xf>
    <xf numFmtId="0" fontId="5" fillId="3" borderId="4" xfId="2" applyFont="1" applyFill="1" applyBorder="1" applyAlignment="1">
      <alignment horizontal="center" vertical="center"/>
    </xf>
    <xf numFmtId="49" fontId="6" fillId="0" borderId="0" xfId="2" applyNumberFormat="1" applyFont="1" applyFill="1" applyAlignment="1">
      <alignment horizontal="center" vertical="center"/>
    </xf>
    <xf numFmtId="0" fontId="5" fillId="0" borderId="4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/>
    </xf>
    <xf numFmtId="4" fontId="31" fillId="0" borderId="4" xfId="1" applyNumberFormat="1" applyFont="1" applyBorder="1" applyAlignment="1">
      <alignment vertical="center"/>
    </xf>
    <xf numFmtId="4" fontId="31" fillId="3" borderId="4" xfId="1" applyNumberFormat="1" applyFont="1" applyFill="1" applyBorder="1" applyAlignment="1">
      <alignment vertical="center"/>
    </xf>
    <xf numFmtId="0" fontId="8" fillId="0" borderId="4" xfId="2" applyFont="1" applyFill="1" applyBorder="1" applyAlignment="1">
      <alignment horizontal="center" vertical="center"/>
    </xf>
    <xf numFmtId="4" fontId="31" fillId="2" borderId="4" xfId="0" applyNumberFormat="1" applyFont="1" applyFill="1" applyBorder="1" applyAlignment="1">
      <alignment vertical="center"/>
    </xf>
    <xf numFmtId="4" fontId="31" fillId="0" borderId="4" xfId="0" applyNumberFormat="1" applyFont="1" applyBorder="1" applyAlignment="1">
      <alignment vertical="center"/>
    </xf>
    <xf numFmtId="4" fontId="14" fillId="0" borderId="4" xfId="1" applyNumberFormat="1" applyFont="1" applyBorder="1" applyAlignment="1">
      <alignment vertical="center"/>
    </xf>
    <xf numFmtId="4" fontId="14" fillId="0" borderId="4" xfId="0" applyNumberFormat="1" applyFont="1" applyBorder="1" applyAlignment="1">
      <alignment vertical="center"/>
    </xf>
    <xf numFmtId="4" fontId="14" fillId="2" borderId="4" xfId="1" applyNumberFormat="1" applyFont="1" applyFill="1" applyBorder="1" applyAlignment="1">
      <alignment vertical="center"/>
    </xf>
    <xf numFmtId="4" fontId="31" fillId="2" borderId="4" xfId="1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2" fontId="14" fillId="0" borderId="4" xfId="0" applyNumberFormat="1" applyFont="1" applyBorder="1" applyAlignment="1">
      <alignment vertical="center"/>
    </xf>
    <xf numFmtId="4" fontId="14" fillId="0" borderId="4" xfId="1" applyNumberFormat="1" applyFont="1" applyFill="1" applyBorder="1" applyAlignment="1">
      <alignment vertical="center"/>
    </xf>
    <xf numFmtId="4" fontId="31" fillId="0" borderId="4" xfId="1" applyNumberFormat="1" applyFont="1" applyFill="1" applyBorder="1" applyAlignment="1">
      <alignment vertical="center"/>
    </xf>
    <xf numFmtId="4" fontId="6" fillId="0" borderId="0" xfId="2" applyNumberFormat="1" applyFont="1" applyFill="1" applyAlignment="1">
      <alignment vertical="center"/>
    </xf>
    <xf numFmtId="0" fontId="14" fillId="0" borderId="0" xfId="0" applyFont="1"/>
    <xf numFmtId="0" fontId="7" fillId="0" borderId="0" xfId="2" applyFont="1" applyFill="1"/>
    <xf numFmtId="49" fontId="7" fillId="0" borderId="0" xfId="2" applyNumberFormat="1" applyFont="1" applyFill="1" applyAlignment="1">
      <alignment horizontal="center" vertical="center"/>
    </xf>
    <xf numFmtId="0" fontId="32" fillId="0" borderId="0" xfId="2" applyFont="1" applyFill="1" applyAlignment="1">
      <alignment horizontal="center" vertical="center" wrapText="1"/>
    </xf>
    <xf numFmtId="0" fontId="33" fillId="0" borderId="4" xfId="2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/>
    <xf numFmtId="4" fontId="14" fillId="0" borderId="0" xfId="0" applyNumberFormat="1" applyFont="1" applyAlignment="1">
      <alignment vertical="center"/>
    </xf>
    <xf numFmtId="4" fontId="14" fillId="0" borderId="0" xfId="1" applyNumberFormat="1" applyFont="1" applyAlignment="1">
      <alignment vertical="center"/>
    </xf>
    <xf numFmtId="4" fontId="7" fillId="0" borderId="0" xfId="2" applyNumberFormat="1" applyFont="1" applyFill="1" applyAlignment="1">
      <alignment vertical="top"/>
    </xf>
    <xf numFmtId="4" fontId="5" fillId="0" borderId="0" xfId="2" applyNumberFormat="1" applyFont="1" applyFill="1" applyAlignment="1">
      <alignment horizontal="center" vertical="center" wrapText="1"/>
    </xf>
    <xf numFmtId="0" fontId="4" fillId="0" borderId="0" xfId="0" applyFont="1"/>
    <xf numFmtId="43" fontId="4" fillId="0" borderId="0" xfId="1" applyFont="1"/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vertical="center"/>
    </xf>
    <xf numFmtId="0" fontId="32" fillId="0" borderId="2" xfId="2" applyFont="1" applyFill="1" applyBorder="1" applyAlignment="1">
      <alignment horizontal="center" vertical="center" wrapText="1"/>
    </xf>
    <xf numFmtId="0" fontId="32" fillId="0" borderId="3" xfId="2" applyFont="1" applyFill="1" applyBorder="1" applyAlignment="1">
      <alignment horizontal="center" vertical="center"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1" builtinId="3"/>
    <cellStyle name="Dziesiętny 2" xfId="5" xr:uid="{00000000-0005-0000-0000-00001C000000}"/>
    <cellStyle name="Dziesiętny 4" xfId="3" xr:uid="{00000000-0005-0000-0000-00001D000000}"/>
    <cellStyle name="Komórka połączona" xfId="19" builtinId="24" customBuiltin="1"/>
    <cellStyle name="Komórka zaznaczona" xfId="20" builtinId="23" customBuiltin="1"/>
    <cellStyle name="Nagłówek 1" xfId="9" builtinId="16" customBuiltin="1"/>
    <cellStyle name="Nagłówek 2" xfId="10" builtinId="17" customBuiltin="1"/>
    <cellStyle name="Nagłówek 3" xfId="11" builtinId="18" customBuiltin="1"/>
    <cellStyle name="Nagłówek 4" xfId="12" builtinId="19" customBuiltin="1"/>
    <cellStyle name="Neutralny" xfId="15" builtinId="28" customBuiltin="1"/>
    <cellStyle name="Normalny" xfId="0" builtinId="0"/>
    <cellStyle name="Normalny 2 2" xfId="6" xr:uid="{00000000-0005-0000-0000-000026000000}"/>
    <cellStyle name="Normalny 3" xfId="2" xr:uid="{00000000-0005-0000-0000-000027000000}"/>
    <cellStyle name="Normalny 6" xfId="7" xr:uid="{00000000-0005-0000-0000-000028000000}"/>
    <cellStyle name="Normalny_Arkusz1" xfId="4" xr:uid="{00000000-0005-0000-0000-000029000000}"/>
    <cellStyle name="Obliczenia" xfId="18" builtinId="22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8" builtinId="15" customBuiltin="1"/>
    <cellStyle name="Uwaga" xfId="22" builtinId="10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"/>
  <sheetViews>
    <sheetView showGridLines="0" tabSelected="1" workbookViewId="0">
      <selection sqref="A1:B1"/>
    </sheetView>
  </sheetViews>
  <sheetFormatPr defaultRowHeight="11.25" x14ac:dyDescent="0.2"/>
  <cols>
    <col min="1" max="1" width="3" style="6" bestFit="1" customWidth="1"/>
    <col min="2" max="2" width="34.85546875" style="6" customWidth="1"/>
    <col min="3" max="3" width="11.28515625" style="43" customWidth="1"/>
    <col min="4" max="6" width="11.28515625" style="43" hidden="1" customWidth="1"/>
    <col min="7" max="7" width="5.42578125" style="72" customWidth="1"/>
    <col min="8" max="8" width="18.42578125" style="78" customWidth="1"/>
    <col min="9" max="9" width="15.85546875" style="78" bestFit="1" customWidth="1"/>
    <col min="10" max="10" width="15.85546875" style="72" bestFit="1" customWidth="1"/>
    <col min="11" max="11" width="15.7109375" style="72" bestFit="1" customWidth="1"/>
    <col min="12" max="12" width="11.5703125" style="72" customWidth="1"/>
    <col min="13" max="13" width="26.140625" style="72" customWidth="1"/>
    <col min="14" max="14" width="15.7109375" style="72" bestFit="1" customWidth="1"/>
    <col min="15" max="21" width="9.140625" style="72"/>
    <col min="22" max="16384" width="9.140625" style="4"/>
  </cols>
  <sheetData>
    <row r="1" spans="1:21" s="2" customFormat="1" ht="33" customHeight="1" x14ac:dyDescent="0.2">
      <c r="A1" s="92" t="s">
        <v>161</v>
      </c>
      <c r="B1" s="93"/>
      <c r="C1" s="1"/>
      <c r="D1" s="1"/>
      <c r="E1" s="1"/>
      <c r="F1" s="1"/>
      <c r="G1" s="79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ht="27" customHeight="1" x14ac:dyDescent="0.2">
      <c r="A2" s="88" t="s">
        <v>0</v>
      </c>
      <c r="B2" s="89"/>
      <c r="C2" s="56" t="s">
        <v>156</v>
      </c>
      <c r="D2" s="56" t="s">
        <v>157</v>
      </c>
      <c r="E2" s="56" t="s">
        <v>158</v>
      </c>
      <c r="F2" s="56" t="s">
        <v>159</v>
      </c>
      <c r="G2" s="80"/>
    </row>
    <row r="3" spans="1:21" x14ac:dyDescent="0.2">
      <c r="A3" s="5"/>
      <c r="B3" s="57">
        <v>0</v>
      </c>
      <c r="C3" s="60">
        <v>9</v>
      </c>
      <c r="D3" s="60">
        <v>10</v>
      </c>
      <c r="E3" s="60">
        <v>11</v>
      </c>
      <c r="F3" s="60">
        <v>12</v>
      </c>
      <c r="H3" s="86"/>
      <c r="I3" s="87"/>
    </row>
    <row r="4" spans="1:21" x14ac:dyDescent="0.2">
      <c r="A4" s="7" t="s">
        <v>1</v>
      </c>
      <c r="B4" s="8" t="s">
        <v>2</v>
      </c>
      <c r="C4" s="61">
        <v>792122912.8900001</v>
      </c>
      <c r="D4" s="61">
        <v>0</v>
      </c>
      <c r="E4" s="61">
        <v>0</v>
      </c>
      <c r="F4" s="61">
        <v>0</v>
      </c>
      <c r="G4" s="77"/>
      <c r="H4" s="86"/>
      <c r="I4" s="87"/>
      <c r="J4" s="77"/>
      <c r="K4" s="77"/>
      <c r="L4" s="77"/>
      <c r="M4" s="81"/>
      <c r="N4" s="77"/>
    </row>
    <row r="5" spans="1:21" x14ac:dyDescent="0.2">
      <c r="A5" s="10" t="s">
        <v>3</v>
      </c>
      <c r="B5" s="11" t="s">
        <v>4</v>
      </c>
      <c r="C5" s="62">
        <v>719587.24</v>
      </c>
      <c r="D5" s="62">
        <v>0</v>
      </c>
      <c r="E5" s="62">
        <v>0</v>
      </c>
      <c r="F5" s="62">
        <v>0</v>
      </c>
      <c r="G5" s="77"/>
      <c r="H5" s="86"/>
      <c r="I5" s="87"/>
      <c r="J5" s="77"/>
      <c r="K5" s="77"/>
      <c r="L5" s="77"/>
      <c r="M5" s="81"/>
      <c r="N5" s="77"/>
    </row>
    <row r="6" spans="1:21" x14ac:dyDescent="0.2">
      <c r="A6" s="12" t="s">
        <v>5</v>
      </c>
      <c r="B6" s="13" t="s">
        <v>6</v>
      </c>
      <c r="C6" s="63">
        <v>707033.24</v>
      </c>
      <c r="D6" s="63"/>
      <c r="E6" s="63"/>
      <c r="F6" s="63"/>
      <c r="G6" s="77"/>
      <c r="H6" s="86"/>
      <c r="I6" s="87"/>
      <c r="J6" s="77"/>
      <c r="K6" s="77"/>
      <c r="L6" s="77"/>
      <c r="M6" s="81"/>
      <c r="N6" s="77"/>
    </row>
    <row r="7" spans="1:21" x14ac:dyDescent="0.2">
      <c r="A7" s="12" t="s">
        <v>7</v>
      </c>
      <c r="B7" s="13" t="s">
        <v>8</v>
      </c>
      <c r="C7" s="63">
        <v>12554</v>
      </c>
      <c r="D7" s="63"/>
      <c r="E7" s="63"/>
      <c r="F7" s="63"/>
      <c r="G7" s="77"/>
      <c r="H7" s="86"/>
      <c r="I7" s="87"/>
      <c r="J7" s="77"/>
      <c r="K7" s="77"/>
      <c r="L7" s="77"/>
      <c r="M7" s="81"/>
      <c r="N7" s="77"/>
    </row>
    <row r="8" spans="1:21" x14ac:dyDescent="0.2">
      <c r="A8" s="10" t="s">
        <v>9</v>
      </c>
      <c r="B8" s="11" t="s">
        <v>10</v>
      </c>
      <c r="C8" s="62">
        <v>717381466.56000006</v>
      </c>
      <c r="D8" s="62">
        <v>0</v>
      </c>
      <c r="E8" s="62">
        <v>0</v>
      </c>
      <c r="F8" s="62">
        <v>0</v>
      </c>
      <c r="G8" s="77"/>
      <c r="H8" s="86"/>
      <c r="I8" s="87"/>
      <c r="J8" s="77"/>
      <c r="K8" s="77"/>
      <c r="L8" s="77"/>
      <c r="M8" s="81"/>
      <c r="N8" s="77"/>
    </row>
    <row r="9" spans="1:21" x14ac:dyDescent="0.2">
      <c r="A9" s="12" t="s">
        <v>5</v>
      </c>
      <c r="B9" s="13" t="s">
        <v>11</v>
      </c>
      <c r="C9" s="64">
        <v>688720616.5</v>
      </c>
      <c r="D9" s="64">
        <v>0</v>
      </c>
      <c r="E9" s="64">
        <v>0</v>
      </c>
      <c r="F9" s="64">
        <v>0</v>
      </c>
      <c r="G9" s="77"/>
      <c r="H9" s="86"/>
      <c r="I9" s="87"/>
      <c r="J9" s="77"/>
      <c r="K9" s="77"/>
      <c r="L9" s="77"/>
      <c r="M9" s="81"/>
      <c r="N9" s="77"/>
    </row>
    <row r="10" spans="1:21" x14ac:dyDescent="0.2">
      <c r="A10" s="12" t="s">
        <v>12</v>
      </c>
      <c r="B10" s="13" t="s">
        <v>13</v>
      </c>
      <c r="C10" s="63">
        <v>19209250</v>
      </c>
      <c r="D10" s="63"/>
      <c r="E10" s="63"/>
      <c r="F10" s="63"/>
      <c r="G10" s="77"/>
      <c r="H10" s="86"/>
      <c r="I10" s="87"/>
      <c r="J10" s="77"/>
      <c r="K10" s="77"/>
      <c r="L10" s="77"/>
      <c r="M10" s="81"/>
      <c r="N10" s="77"/>
    </row>
    <row r="11" spans="1:21" x14ac:dyDescent="0.2">
      <c r="A11" s="12" t="s">
        <v>14</v>
      </c>
      <c r="B11" s="13" t="s">
        <v>15</v>
      </c>
      <c r="C11" s="63">
        <v>183742707.69999999</v>
      </c>
      <c r="D11" s="63"/>
      <c r="E11" s="63"/>
      <c r="F11" s="63"/>
      <c r="G11" s="77"/>
      <c r="H11" s="86"/>
      <c r="I11" s="87"/>
      <c r="J11" s="77"/>
      <c r="K11" s="77"/>
      <c r="L11" s="77"/>
      <c r="M11" s="81"/>
      <c r="N11" s="77"/>
    </row>
    <row r="12" spans="1:21" x14ac:dyDescent="0.2">
      <c r="A12" s="12" t="s">
        <v>16</v>
      </c>
      <c r="B12" s="13" t="s">
        <v>17</v>
      </c>
      <c r="C12" s="63">
        <v>36048071.640000001</v>
      </c>
      <c r="D12" s="63"/>
      <c r="E12" s="63"/>
      <c r="F12" s="63"/>
      <c r="G12" s="77"/>
      <c r="H12" s="86"/>
      <c r="I12" s="87"/>
      <c r="J12" s="77"/>
      <c r="K12" s="77"/>
      <c r="L12" s="77"/>
      <c r="M12" s="81"/>
      <c r="N12" s="77"/>
    </row>
    <row r="13" spans="1:21" x14ac:dyDescent="0.2">
      <c r="A13" s="12" t="s">
        <v>18</v>
      </c>
      <c r="B13" s="13" t="s">
        <v>19</v>
      </c>
      <c r="C13" s="63">
        <v>442775050.70999998</v>
      </c>
      <c r="D13" s="63"/>
      <c r="E13" s="63"/>
      <c r="F13" s="63"/>
      <c r="G13" s="77"/>
      <c r="H13" s="86"/>
      <c r="I13" s="87"/>
      <c r="J13" s="77"/>
      <c r="K13" s="77"/>
      <c r="L13" s="77"/>
      <c r="M13" s="81"/>
      <c r="N13" s="77"/>
    </row>
    <row r="14" spans="1:21" x14ac:dyDescent="0.2">
      <c r="A14" s="12" t="s">
        <v>20</v>
      </c>
      <c r="B14" s="13" t="s">
        <v>21</v>
      </c>
      <c r="C14" s="63">
        <v>6945536.4500000002</v>
      </c>
      <c r="D14" s="63"/>
      <c r="E14" s="63"/>
      <c r="F14" s="63"/>
      <c r="G14" s="77"/>
      <c r="H14" s="86"/>
      <c r="I14" s="87"/>
      <c r="J14" s="77"/>
      <c r="K14" s="77"/>
      <c r="L14" s="77"/>
      <c r="M14" s="81"/>
      <c r="N14" s="77"/>
    </row>
    <row r="15" spans="1:21" x14ac:dyDescent="0.2">
      <c r="A15" s="12" t="s">
        <v>7</v>
      </c>
      <c r="B15" s="13" t="s">
        <v>22</v>
      </c>
      <c r="C15" s="63">
        <v>28420952.98</v>
      </c>
      <c r="D15" s="63"/>
      <c r="E15" s="63"/>
      <c r="F15" s="63"/>
      <c r="G15" s="77"/>
      <c r="H15" s="86"/>
      <c r="I15" s="87"/>
      <c r="J15" s="77"/>
      <c r="K15" s="77"/>
      <c r="L15" s="77"/>
      <c r="M15" s="81"/>
      <c r="N15" s="77"/>
    </row>
    <row r="16" spans="1:21" x14ac:dyDescent="0.2">
      <c r="A16" s="12" t="s">
        <v>23</v>
      </c>
      <c r="B16" s="13" t="s">
        <v>24</v>
      </c>
      <c r="C16" s="63">
        <v>239897.08</v>
      </c>
      <c r="D16" s="63"/>
      <c r="E16" s="63"/>
      <c r="F16" s="63"/>
      <c r="G16" s="77"/>
      <c r="H16" s="86"/>
      <c r="I16" s="87"/>
      <c r="J16" s="77"/>
      <c r="K16" s="77"/>
      <c r="L16" s="77"/>
      <c r="M16" s="81"/>
      <c r="N16" s="81"/>
    </row>
    <row r="17" spans="1:14" x14ac:dyDescent="0.2">
      <c r="A17" s="10" t="s">
        <v>25</v>
      </c>
      <c r="B17" s="11" t="s">
        <v>26</v>
      </c>
      <c r="C17" s="62">
        <v>99716.09</v>
      </c>
      <c r="D17" s="62">
        <v>0</v>
      </c>
      <c r="E17" s="62">
        <v>0</v>
      </c>
      <c r="F17" s="62">
        <v>0</v>
      </c>
      <c r="G17" s="77"/>
      <c r="H17" s="86"/>
      <c r="I17" s="87"/>
      <c r="J17" s="77"/>
      <c r="K17" s="77"/>
      <c r="L17" s="77"/>
      <c r="M17" s="81"/>
      <c r="N17" s="77"/>
    </row>
    <row r="18" spans="1:14" x14ac:dyDescent="0.2">
      <c r="A18" s="12" t="s">
        <v>5</v>
      </c>
      <c r="B18" s="13" t="s">
        <v>27</v>
      </c>
      <c r="C18" s="63">
        <v>99716.09</v>
      </c>
      <c r="D18" s="63"/>
      <c r="E18" s="63"/>
      <c r="F18" s="63"/>
      <c r="G18" s="77"/>
      <c r="H18" s="86"/>
      <c r="I18" s="87"/>
      <c r="J18" s="77"/>
      <c r="K18" s="77"/>
      <c r="L18" s="77"/>
      <c r="M18" s="81"/>
      <c r="N18" s="77"/>
    </row>
    <row r="19" spans="1:14" x14ac:dyDescent="0.2">
      <c r="A19" s="10" t="s">
        <v>28</v>
      </c>
      <c r="B19" s="11" t="s">
        <v>29</v>
      </c>
      <c r="C19" s="62">
        <v>0</v>
      </c>
      <c r="D19" s="62">
        <v>0</v>
      </c>
      <c r="E19" s="62">
        <v>0</v>
      </c>
      <c r="F19" s="62">
        <v>0</v>
      </c>
      <c r="H19" s="86"/>
      <c r="I19" s="87"/>
      <c r="J19" s="77"/>
      <c r="K19" s="77"/>
      <c r="L19" s="77"/>
      <c r="M19" s="81"/>
      <c r="N19" s="81"/>
    </row>
    <row r="20" spans="1:14" x14ac:dyDescent="0.2">
      <c r="A20" s="10" t="s">
        <v>30</v>
      </c>
      <c r="B20" s="11" t="s">
        <v>31</v>
      </c>
      <c r="C20" s="62">
        <v>73922143</v>
      </c>
      <c r="D20" s="62">
        <v>0</v>
      </c>
      <c r="E20" s="62">
        <v>0</v>
      </c>
      <c r="F20" s="62">
        <v>0</v>
      </c>
      <c r="G20" s="77"/>
      <c r="H20" s="86"/>
      <c r="I20" s="87"/>
      <c r="J20" s="77"/>
      <c r="K20" s="77"/>
      <c r="L20" s="77"/>
      <c r="M20" s="81"/>
      <c r="N20" s="77"/>
    </row>
    <row r="21" spans="1:14" x14ac:dyDescent="0.2">
      <c r="A21" s="12" t="s">
        <v>5</v>
      </c>
      <c r="B21" s="13" t="s">
        <v>32</v>
      </c>
      <c r="C21" s="63">
        <v>36687875.119999997</v>
      </c>
      <c r="D21" s="63"/>
      <c r="E21" s="63"/>
      <c r="F21" s="63"/>
      <c r="G21" s="77"/>
      <c r="H21" s="86"/>
      <c r="I21" s="87"/>
      <c r="J21" s="77"/>
      <c r="K21" s="77"/>
      <c r="L21" s="77"/>
      <c r="M21" s="81"/>
      <c r="N21" s="77"/>
    </row>
    <row r="22" spans="1:14" x14ac:dyDescent="0.2">
      <c r="A22" s="12" t="s">
        <v>7</v>
      </c>
      <c r="B22" s="13" t="s">
        <v>33</v>
      </c>
      <c r="C22" s="63">
        <v>37234267.880000003</v>
      </c>
      <c r="D22" s="63"/>
      <c r="E22" s="63"/>
      <c r="F22" s="63"/>
      <c r="G22" s="77"/>
      <c r="H22" s="86"/>
      <c r="I22" s="87"/>
      <c r="J22" s="77"/>
      <c r="K22" s="77"/>
      <c r="L22" s="77"/>
      <c r="M22" s="81"/>
      <c r="N22" s="77"/>
    </row>
    <row r="23" spans="1:14" x14ac:dyDescent="0.2">
      <c r="A23" s="14" t="s">
        <v>34</v>
      </c>
      <c r="B23" s="15" t="s">
        <v>35</v>
      </c>
      <c r="C23" s="65">
        <v>298176456.01999992</v>
      </c>
      <c r="D23" s="65">
        <v>0</v>
      </c>
      <c r="E23" s="65">
        <v>0</v>
      </c>
      <c r="F23" s="65">
        <v>0</v>
      </c>
      <c r="G23" s="77"/>
      <c r="H23" s="86"/>
      <c r="I23" s="87"/>
      <c r="J23" s="77"/>
      <c r="K23" s="77"/>
      <c r="L23" s="77"/>
      <c r="M23" s="81"/>
      <c r="N23" s="77"/>
    </row>
    <row r="24" spans="1:14" x14ac:dyDescent="0.2">
      <c r="A24" s="17" t="s">
        <v>3</v>
      </c>
      <c r="B24" s="18" t="s">
        <v>36</v>
      </c>
      <c r="C24" s="58">
        <v>49852264.810000002</v>
      </c>
      <c r="D24" s="58">
        <v>0</v>
      </c>
      <c r="E24" s="58">
        <v>0</v>
      </c>
      <c r="F24" s="58">
        <v>0</v>
      </c>
      <c r="G24" s="77"/>
      <c r="H24" s="86"/>
      <c r="I24" s="87"/>
      <c r="J24" s="77"/>
      <c r="K24" s="77"/>
      <c r="L24" s="77"/>
      <c r="M24" s="81"/>
      <c r="N24" s="77"/>
    </row>
    <row r="25" spans="1:14" x14ac:dyDescent="0.2">
      <c r="A25" s="19" t="s">
        <v>5</v>
      </c>
      <c r="B25" s="20" t="s">
        <v>37</v>
      </c>
      <c r="C25" s="63">
        <v>45409865.960000001</v>
      </c>
      <c r="D25" s="63"/>
      <c r="E25" s="63"/>
      <c r="F25" s="63"/>
      <c r="G25" s="77"/>
      <c r="H25" s="86"/>
      <c r="I25" s="87"/>
      <c r="J25" s="77"/>
      <c r="K25" s="77"/>
      <c r="L25" s="77"/>
      <c r="M25" s="81"/>
      <c r="N25" s="77"/>
    </row>
    <row r="26" spans="1:14" x14ac:dyDescent="0.2">
      <c r="A26" s="19" t="s">
        <v>7</v>
      </c>
      <c r="B26" s="20" t="s">
        <v>38</v>
      </c>
      <c r="C26" s="63">
        <v>4365897</v>
      </c>
      <c r="D26" s="63"/>
      <c r="E26" s="63"/>
      <c r="F26" s="63"/>
      <c r="G26" s="77"/>
      <c r="H26" s="86"/>
      <c r="I26" s="87"/>
      <c r="J26" s="77"/>
      <c r="K26" s="77"/>
      <c r="L26" s="77"/>
      <c r="M26" s="81"/>
      <c r="N26" s="77"/>
    </row>
    <row r="27" spans="1:14" x14ac:dyDescent="0.2">
      <c r="A27" s="19" t="s">
        <v>23</v>
      </c>
      <c r="B27" s="20" t="s">
        <v>39</v>
      </c>
      <c r="C27" s="63">
        <v>76501.850000000006</v>
      </c>
      <c r="D27" s="63"/>
      <c r="E27" s="63"/>
      <c r="F27" s="63"/>
      <c r="G27" s="77"/>
      <c r="H27" s="86"/>
      <c r="I27" s="87"/>
      <c r="J27" s="77"/>
      <c r="K27" s="77"/>
      <c r="L27" s="77"/>
      <c r="M27" s="81"/>
      <c r="N27" s="77"/>
    </row>
    <row r="28" spans="1:14" x14ac:dyDescent="0.2">
      <c r="A28" s="17" t="s">
        <v>9</v>
      </c>
      <c r="B28" s="18" t="s">
        <v>40</v>
      </c>
      <c r="C28" s="58">
        <v>208343628.34999996</v>
      </c>
      <c r="D28" s="58">
        <v>0</v>
      </c>
      <c r="E28" s="58">
        <v>0</v>
      </c>
      <c r="F28" s="58">
        <v>0</v>
      </c>
      <c r="G28" s="77"/>
      <c r="H28" s="86"/>
      <c r="I28" s="87"/>
      <c r="J28" s="77"/>
      <c r="K28" s="77"/>
      <c r="L28" s="77"/>
      <c r="M28" s="81"/>
      <c r="N28" s="77"/>
    </row>
    <row r="29" spans="1:14" x14ac:dyDescent="0.2">
      <c r="A29" s="19" t="s">
        <v>5</v>
      </c>
      <c r="B29" s="20" t="s">
        <v>41</v>
      </c>
      <c r="C29" s="63">
        <v>208343628.34999996</v>
      </c>
      <c r="D29" s="63">
        <v>0</v>
      </c>
      <c r="E29" s="63">
        <v>0</v>
      </c>
      <c r="F29" s="63">
        <v>0</v>
      </c>
      <c r="G29" s="77"/>
      <c r="H29" s="86"/>
      <c r="I29" s="87"/>
      <c r="J29" s="77"/>
      <c r="K29" s="77"/>
      <c r="L29" s="77"/>
      <c r="M29" s="81"/>
      <c r="N29" s="77"/>
    </row>
    <row r="30" spans="1:14" x14ac:dyDescent="0.2">
      <c r="A30" s="19" t="s">
        <v>12</v>
      </c>
      <c r="B30" s="20" t="s">
        <v>42</v>
      </c>
      <c r="C30" s="63">
        <v>197920921.55999997</v>
      </c>
      <c r="D30" s="63">
        <v>0</v>
      </c>
      <c r="E30" s="63">
        <v>0</v>
      </c>
      <c r="F30" s="63">
        <v>0</v>
      </c>
      <c r="G30" s="77"/>
      <c r="H30" s="86"/>
      <c r="I30" s="87"/>
      <c r="J30" s="77"/>
      <c r="K30" s="77"/>
      <c r="L30" s="77"/>
      <c r="M30" s="81"/>
      <c r="N30" s="77"/>
    </row>
    <row r="31" spans="1:14" x14ac:dyDescent="0.2">
      <c r="A31" s="19" t="s">
        <v>43</v>
      </c>
      <c r="B31" s="20" t="s">
        <v>44</v>
      </c>
      <c r="C31" s="63">
        <v>197858045.88999999</v>
      </c>
      <c r="D31" s="63"/>
      <c r="E31" s="63"/>
      <c r="F31" s="63"/>
      <c r="G31" s="77"/>
      <c r="H31" s="86"/>
      <c r="I31" s="87"/>
      <c r="J31" s="77"/>
      <c r="K31" s="77"/>
      <c r="L31" s="77"/>
      <c r="M31" s="81"/>
      <c r="N31" s="77"/>
    </row>
    <row r="32" spans="1:14" x14ac:dyDescent="0.2">
      <c r="A32" s="19" t="s">
        <v>45</v>
      </c>
      <c r="B32" s="20" t="s">
        <v>46</v>
      </c>
      <c r="C32" s="63">
        <v>62875.67</v>
      </c>
      <c r="D32" s="63"/>
      <c r="E32" s="63"/>
      <c r="F32" s="63"/>
      <c r="G32" s="77"/>
      <c r="H32" s="86"/>
      <c r="I32" s="87"/>
      <c r="J32" s="77"/>
      <c r="K32" s="77"/>
      <c r="L32" s="77"/>
      <c r="M32" s="81"/>
      <c r="N32" s="77"/>
    </row>
    <row r="33" spans="1:14" ht="19.5" x14ac:dyDescent="0.2">
      <c r="A33" s="19" t="s">
        <v>14</v>
      </c>
      <c r="B33" s="20" t="s">
        <v>47</v>
      </c>
      <c r="C33" s="63">
        <v>4305535.4000000004</v>
      </c>
      <c r="D33" s="63"/>
      <c r="E33" s="63"/>
      <c r="F33" s="63"/>
      <c r="G33" s="77"/>
      <c r="H33" s="86"/>
      <c r="I33" s="87"/>
      <c r="J33" s="77"/>
      <c r="K33" s="77"/>
      <c r="L33" s="77"/>
      <c r="M33" s="81"/>
      <c r="N33" s="77"/>
    </row>
    <row r="34" spans="1:14" x14ac:dyDescent="0.2">
      <c r="A34" s="19" t="s">
        <v>16</v>
      </c>
      <c r="B34" s="20" t="s">
        <v>48</v>
      </c>
      <c r="C34" s="63">
        <v>6051882.0099999998</v>
      </c>
      <c r="D34" s="63"/>
      <c r="E34" s="63"/>
      <c r="F34" s="63"/>
      <c r="G34" s="77"/>
      <c r="H34" s="86"/>
      <c r="I34" s="87"/>
      <c r="J34" s="77"/>
      <c r="K34" s="77"/>
      <c r="L34" s="77"/>
      <c r="M34" s="81"/>
      <c r="N34" s="77"/>
    </row>
    <row r="35" spans="1:14" x14ac:dyDescent="0.2">
      <c r="A35" s="19" t="s">
        <v>18</v>
      </c>
      <c r="B35" s="20" t="s">
        <v>49</v>
      </c>
      <c r="C35" s="63">
        <v>65289.38</v>
      </c>
      <c r="D35" s="63"/>
      <c r="E35" s="63"/>
      <c r="F35" s="63"/>
      <c r="G35" s="77"/>
      <c r="H35" s="86"/>
      <c r="I35" s="87"/>
      <c r="J35" s="77"/>
      <c r="K35" s="77"/>
      <c r="L35" s="77"/>
      <c r="M35" s="81"/>
      <c r="N35" s="77"/>
    </row>
    <row r="36" spans="1:14" x14ac:dyDescent="0.2">
      <c r="A36" s="17" t="s">
        <v>25</v>
      </c>
      <c r="B36" s="18" t="s">
        <v>50</v>
      </c>
      <c r="C36" s="58">
        <v>25132408.649999999</v>
      </c>
      <c r="D36" s="58">
        <v>0</v>
      </c>
      <c r="E36" s="58">
        <v>0</v>
      </c>
      <c r="F36" s="58">
        <v>0</v>
      </c>
      <c r="G36" s="77"/>
      <c r="H36" s="86"/>
      <c r="I36" s="87"/>
      <c r="J36" s="77"/>
      <c r="K36" s="77"/>
      <c r="L36" s="77"/>
      <c r="M36" s="81"/>
      <c r="N36" s="77"/>
    </row>
    <row r="37" spans="1:14" x14ac:dyDescent="0.2">
      <c r="A37" s="19" t="s">
        <v>5</v>
      </c>
      <c r="B37" s="20" t="s">
        <v>51</v>
      </c>
      <c r="C37" s="63">
        <v>25132408.649999999</v>
      </c>
      <c r="D37" s="63">
        <v>0</v>
      </c>
      <c r="E37" s="63">
        <v>0</v>
      </c>
      <c r="F37" s="63">
        <v>0</v>
      </c>
      <c r="G37" s="77"/>
      <c r="H37" s="86"/>
      <c r="I37" s="87"/>
      <c r="J37" s="77"/>
      <c r="K37" s="77"/>
      <c r="L37" s="77"/>
      <c r="M37" s="81"/>
      <c r="N37" s="77"/>
    </row>
    <row r="38" spans="1:14" x14ac:dyDescent="0.2">
      <c r="A38" s="19" t="s">
        <v>12</v>
      </c>
      <c r="B38" s="20" t="s">
        <v>52</v>
      </c>
      <c r="C38" s="63">
        <v>25132408.649999999</v>
      </c>
      <c r="D38" s="63">
        <v>0</v>
      </c>
      <c r="E38" s="63">
        <v>0</v>
      </c>
      <c r="F38" s="63">
        <v>0</v>
      </c>
      <c r="G38" s="77"/>
      <c r="H38" s="86"/>
      <c r="I38" s="87"/>
      <c r="J38" s="77"/>
      <c r="K38" s="77"/>
      <c r="L38" s="77"/>
      <c r="M38" s="81"/>
      <c r="N38" s="77"/>
    </row>
    <row r="39" spans="1:14" x14ac:dyDescent="0.2">
      <c r="A39" s="19" t="s">
        <v>43</v>
      </c>
      <c r="B39" s="20" t="s">
        <v>53</v>
      </c>
      <c r="C39" s="63">
        <v>25132408.649999999</v>
      </c>
      <c r="D39" s="63"/>
      <c r="E39" s="63"/>
      <c r="F39" s="63"/>
      <c r="G39" s="77"/>
      <c r="H39" s="86"/>
      <c r="I39" s="87"/>
      <c r="J39" s="77"/>
      <c r="K39" s="77"/>
      <c r="L39" s="77"/>
      <c r="M39" s="81"/>
      <c r="N39" s="77"/>
    </row>
    <row r="40" spans="1:14" x14ac:dyDescent="0.2">
      <c r="A40" s="19" t="s">
        <v>45</v>
      </c>
      <c r="B40" s="20" t="s">
        <v>54</v>
      </c>
      <c r="C40" s="63">
        <v>0</v>
      </c>
      <c r="D40" s="63"/>
      <c r="E40" s="63"/>
      <c r="F40" s="63"/>
      <c r="H40" s="86"/>
      <c r="I40" s="87"/>
      <c r="J40" s="77"/>
      <c r="K40" s="77"/>
      <c r="L40" s="77"/>
      <c r="M40" s="81"/>
      <c r="N40" s="81"/>
    </row>
    <row r="41" spans="1:14" x14ac:dyDescent="0.2">
      <c r="A41" s="17" t="s">
        <v>28</v>
      </c>
      <c r="B41" s="18" t="s">
        <v>55</v>
      </c>
      <c r="C41" s="70">
        <v>14848154.210000001</v>
      </c>
      <c r="D41" s="70"/>
      <c r="E41" s="70"/>
      <c r="F41" s="70"/>
      <c r="G41" s="77"/>
      <c r="H41" s="86"/>
      <c r="I41" s="87"/>
      <c r="J41" s="77"/>
      <c r="K41" s="77"/>
      <c r="L41" s="77"/>
      <c r="M41" s="81"/>
      <c r="N41" s="77"/>
    </row>
    <row r="42" spans="1:14" x14ac:dyDescent="0.2">
      <c r="A42" s="7" t="s">
        <v>56</v>
      </c>
      <c r="B42" s="8" t="s">
        <v>57</v>
      </c>
      <c r="C42" s="66">
        <v>0</v>
      </c>
      <c r="D42" s="66">
        <v>0</v>
      </c>
      <c r="E42" s="66">
        <v>0</v>
      </c>
      <c r="F42" s="66">
        <v>0</v>
      </c>
      <c r="H42" s="86"/>
      <c r="I42" s="87"/>
      <c r="J42" s="77"/>
      <c r="K42" s="77"/>
      <c r="L42" s="77"/>
      <c r="M42" s="81"/>
      <c r="N42" s="81"/>
    </row>
    <row r="43" spans="1:14" x14ac:dyDescent="0.2">
      <c r="A43" s="7" t="s">
        <v>58</v>
      </c>
      <c r="B43" s="22" t="s">
        <v>59</v>
      </c>
      <c r="C43" s="66">
        <v>0</v>
      </c>
      <c r="D43" s="66">
        <v>0</v>
      </c>
      <c r="E43" s="66">
        <v>0</v>
      </c>
      <c r="F43" s="66">
        <v>0</v>
      </c>
      <c r="H43" s="86"/>
      <c r="I43" s="87"/>
      <c r="J43" s="77"/>
      <c r="K43" s="81"/>
      <c r="L43" s="77"/>
      <c r="M43" s="81"/>
      <c r="N43" s="81"/>
    </row>
    <row r="44" spans="1:14" ht="21" customHeight="1" x14ac:dyDescent="0.2">
      <c r="A44" s="23"/>
      <c r="B44" s="24" t="s">
        <v>60</v>
      </c>
      <c r="C44" s="59">
        <v>1090299368.9100001</v>
      </c>
      <c r="D44" s="59">
        <v>0</v>
      </c>
      <c r="E44" s="59">
        <v>0</v>
      </c>
      <c r="F44" s="59">
        <v>0</v>
      </c>
      <c r="G44" s="77"/>
      <c r="H44" s="86"/>
      <c r="I44" s="87"/>
      <c r="J44" s="77"/>
      <c r="K44" s="77"/>
      <c r="L44" s="77"/>
      <c r="M44" s="81"/>
      <c r="N44" s="77"/>
    </row>
    <row r="45" spans="1:14" ht="12.75" x14ac:dyDescent="0.2">
      <c r="A45" s="25"/>
      <c r="B45" s="26"/>
      <c r="C45" s="67"/>
      <c r="D45" s="67"/>
      <c r="E45" s="67"/>
      <c r="F45" s="67"/>
    </row>
    <row r="46" spans="1:14" ht="24" customHeight="1" x14ac:dyDescent="0.2">
      <c r="A46" s="90" t="s">
        <v>61</v>
      </c>
      <c r="B46" s="91"/>
      <c r="C46" s="56" t="s">
        <v>156</v>
      </c>
      <c r="D46" s="56" t="s">
        <v>157</v>
      </c>
      <c r="E46" s="56" t="s">
        <v>158</v>
      </c>
      <c r="F46" s="56" t="s">
        <v>159</v>
      </c>
    </row>
    <row r="47" spans="1:14" x14ac:dyDescent="0.2">
      <c r="A47" s="27"/>
      <c r="B47" s="57">
        <v>0</v>
      </c>
      <c r="C47" s="60">
        <v>9</v>
      </c>
      <c r="D47" s="60">
        <v>10</v>
      </c>
      <c r="E47" s="60">
        <v>11</v>
      </c>
      <c r="F47" s="60">
        <v>12</v>
      </c>
    </row>
    <row r="48" spans="1:14" x14ac:dyDescent="0.2">
      <c r="A48" s="7" t="s">
        <v>1</v>
      </c>
      <c r="B48" s="8" t="s">
        <v>62</v>
      </c>
      <c r="C48" s="66">
        <f t="shared" ref="C48" si="0">SUM(C49,C50,C52,C54,C56,C58)</f>
        <v>202471646.79999998</v>
      </c>
      <c r="D48" s="66">
        <f t="shared" ref="D48:E48" si="1">SUM(D49,D50,D52,D54,D56,D58)</f>
        <v>0</v>
      </c>
      <c r="E48" s="66">
        <f t="shared" si="1"/>
        <v>0</v>
      </c>
      <c r="F48" s="66">
        <f t="shared" ref="F48" si="2">SUM(F49,F50,F52,F54,F56,F58)</f>
        <v>0</v>
      </c>
      <c r="H48" s="86"/>
      <c r="I48" s="87"/>
      <c r="J48" s="77"/>
      <c r="K48" s="77"/>
      <c r="L48" s="77"/>
      <c r="M48" s="81"/>
      <c r="N48" s="77"/>
    </row>
    <row r="49" spans="1:14" x14ac:dyDescent="0.2">
      <c r="A49" s="10" t="s">
        <v>3</v>
      </c>
      <c r="B49" s="11" t="s">
        <v>63</v>
      </c>
      <c r="C49" s="58">
        <v>673359993</v>
      </c>
      <c r="D49" s="58"/>
      <c r="E49" s="58"/>
      <c r="F49" s="58"/>
      <c r="H49" s="86"/>
      <c r="I49" s="87"/>
      <c r="J49" s="77"/>
      <c r="K49" s="77"/>
      <c r="L49" s="77"/>
      <c r="M49" s="81"/>
      <c r="N49" s="77"/>
    </row>
    <row r="50" spans="1:14" x14ac:dyDescent="0.2">
      <c r="A50" s="10" t="s">
        <v>9</v>
      </c>
      <c r="B50" s="11" t="s">
        <v>64</v>
      </c>
      <c r="C50" s="58">
        <v>480976</v>
      </c>
      <c r="D50" s="58"/>
      <c r="E50" s="58"/>
      <c r="F50" s="58"/>
      <c r="H50" s="86"/>
      <c r="I50" s="87"/>
      <c r="J50" s="77"/>
      <c r="K50" s="77"/>
      <c r="L50" s="77"/>
      <c r="M50" s="81"/>
      <c r="N50" s="77"/>
    </row>
    <row r="51" spans="1:14" x14ac:dyDescent="0.2">
      <c r="A51" s="12"/>
      <c r="B51" s="29" t="s">
        <v>65</v>
      </c>
      <c r="C51" s="64">
        <v>0</v>
      </c>
      <c r="D51" s="64">
        <v>0</v>
      </c>
      <c r="E51" s="64">
        <v>0</v>
      </c>
      <c r="F51" s="64">
        <v>0</v>
      </c>
      <c r="H51" s="82"/>
      <c r="I51" s="83"/>
      <c r="J51" s="77"/>
      <c r="K51" s="81"/>
      <c r="L51" s="77"/>
      <c r="M51" s="81"/>
      <c r="N51" s="81"/>
    </row>
    <row r="52" spans="1:14" x14ac:dyDescent="0.2">
      <c r="A52" s="10" t="s">
        <v>25</v>
      </c>
      <c r="B52" s="11" t="s">
        <v>66</v>
      </c>
      <c r="C52" s="58">
        <v>92849</v>
      </c>
      <c r="D52" s="58"/>
      <c r="E52" s="58"/>
      <c r="F52" s="58"/>
      <c r="H52" s="86"/>
      <c r="I52" s="87"/>
      <c r="J52" s="77"/>
      <c r="K52" s="77"/>
      <c r="L52" s="77"/>
      <c r="M52" s="81"/>
      <c r="N52" s="77"/>
    </row>
    <row r="53" spans="1:14" x14ac:dyDescent="0.2">
      <c r="A53" s="30" t="s">
        <v>67</v>
      </c>
      <c r="B53" s="31" t="s">
        <v>68</v>
      </c>
      <c r="C53" s="68">
        <v>0</v>
      </c>
      <c r="D53" s="68">
        <v>0</v>
      </c>
      <c r="E53" s="68">
        <v>0</v>
      </c>
      <c r="F53" s="68">
        <v>0</v>
      </c>
      <c r="H53" s="82"/>
      <c r="I53" s="83"/>
      <c r="J53" s="77"/>
      <c r="K53" s="77"/>
      <c r="L53" s="77"/>
      <c r="M53" s="81"/>
      <c r="N53" s="81"/>
    </row>
    <row r="54" spans="1:14" x14ac:dyDescent="0.2">
      <c r="A54" s="10" t="s">
        <v>28</v>
      </c>
      <c r="B54" s="11" t="s">
        <v>69</v>
      </c>
      <c r="C54" s="63">
        <v>25410169</v>
      </c>
      <c r="D54" s="63"/>
      <c r="E54" s="63"/>
      <c r="F54" s="63"/>
      <c r="G54" s="77"/>
      <c r="H54" s="86"/>
      <c r="I54" s="87"/>
      <c r="J54" s="77"/>
      <c r="K54" s="77"/>
      <c r="L54" s="77"/>
      <c r="M54" s="81"/>
      <c r="N54" s="77"/>
    </row>
    <row r="55" spans="1:14" x14ac:dyDescent="0.2">
      <c r="A55" s="30" t="s">
        <v>67</v>
      </c>
      <c r="B55" s="31" t="s">
        <v>70</v>
      </c>
      <c r="C55" s="63">
        <v>0</v>
      </c>
      <c r="D55" s="63">
        <v>0</v>
      </c>
      <c r="E55" s="63">
        <v>0</v>
      </c>
      <c r="F55" s="63">
        <v>0</v>
      </c>
      <c r="G55" s="77"/>
      <c r="H55" s="82"/>
      <c r="I55" s="83"/>
      <c r="J55" s="77"/>
      <c r="K55" s="81"/>
      <c r="L55" s="77"/>
      <c r="M55" s="81"/>
      <c r="N55" s="81"/>
    </row>
    <row r="56" spans="1:14" x14ac:dyDescent="0.2">
      <c r="A56" s="10" t="s">
        <v>30</v>
      </c>
      <c r="B56" s="11" t="s">
        <v>71</v>
      </c>
      <c r="C56" s="58">
        <v>-509919064.74000001</v>
      </c>
      <c r="D56" s="58"/>
      <c r="E56" s="58"/>
      <c r="F56" s="58"/>
      <c r="G56" s="77"/>
      <c r="H56" s="86"/>
      <c r="I56" s="87"/>
      <c r="J56" s="77"/>
      <c r="K56" s="77"/>
      <c r="L56" s="77"/>
      <c r="M56" s="81"/>
      <c r="N56" s="77"/>
    </row>
    <row r="57" spans="1:14" x14ac:dyDescent="0.2">
      <c r="A57" s="10"/>
      <c r="B57" s="13" t="s">
        <v>72</v>
      </c>
      <c r="C57" s="69">
        <v>-423804302</v>
      </c>
      <c r="D57" s="69"/>
      <c r="E57" s="69"/>
      <c r="F57" s="69"/>
      <c r="H57" s="86"/>
      <c r="I57" s="87"/>
      <c r="J57" s="77"/>
      <c r="K57" s="77"/>
      <c r="L57" s="77"/>
      <c r="M57" s="81"/>
      <c r="N57" s="77"/>
    </row>
    <row r="58" spans="1:14" x14ac:dyDescent="0.2">
      <c r="A58" s="10" t="s">
        <v>73</v>
      </c>
      <c r="B58" s="11" t="s">
        <v>74</v>
      </c>
      <c r="C58" s="58">
        <v>13046724.539999999</v>
      </c>
      <c r="D58" s="58"/>
      <c r="E58" s="58"/>
      <c r="F58" s="58"/>
      <c r="G58" s="77"/>
      <c r="H58" s="86"/>
      <c r="I58" s="87"/>
      <c r="J58" s="77"/>
      <c r="K58" s="77"/>
      <c r="L58" s="77"/>
      <c r="M58" s="81"/>
      <c r="N58" s="77"/>
    </row>
    <row r="59" spans="1:14" x14ac:dyDescent="0.2">
      <c r="A59" s="32" t="s">
        <v>75</v>
      </c>
      <c r="B59" s="33" t="s">
        <v>76</v>
      </c>
      <c r="C59" s="58">
        <v>0</v>
      </c>
      <c r="D59" s="58">
        <v>0</v>
      </c>
      <c r="E59" s="58">
        <v>0</v>
      </c>
      <c r="F59" s="58">
        <v>0</v>
      </c>
      <c r="H59" s="86"/>
      <c r="I59" s="87"/>
      <c r="J59" s="77"/>
      <c r="K59" s="81"/>
      <c r="L59" s="77"/>
      <c r="M59" s="81"/>
      <c r="N59" s="81"/>
    </row>
    <row r="60" spans="1:14" x14ac:dyDescent="0.2">
      <c r="A60" s="14" t="s">
        <v>34</v>
      </c>
      <c r="B60" s="15" t="s">
        <v>77</v>
      </c>
      <c r="C60" s="16">
        <f t="shared" ref="C60" si="3">C61+C69+C74+C88</f>
        <v>887827722.1099999</v>
      </c>
      <c r="D60" s="16">
        <f t="shared" ref="D60:E60" si="4">D61+D69+D74+D88</f>
        <v>0</v>
      </c>
      <c r="E60" s="16">
        <f t="shared" si="4"/>
        <v>0</v>
      </c>
      <c r="F60" s="16">
        <f t="shared" ref="F60" si="5">F61+F69+F74+F88</f>
        <v>0</v>
      </c>
      <c r="G60" s="77"/>
      <c r="H60" s="86"/>
      <c r="I60" s="87"/>
      <c r="J60" s="77"/>
      <c r="K60" s="77"/>
      <c r="L60" s="77"/>
      <c r="M60" s="81"/>
      <c r="N60" s="77"/>
    </row>
    <row r="61" spans="1:14" x14ac:dyDescent="0.2">
      <c r="A61" s="17" t="s">
        <v>3</v>
      </c>
      <c r="B61" s="18" t="s">
        <v>78</v>
      </c>
      <c r="C61" s="58">
        <f t="shared" ref="C61" si="6">SUM(C62,C63,C66)</f>
        <v>148824908.10999998</v>
      </c>
      <c r="D61" s="58">
        <f t="shared" ref="D61:E61" si="7">SUM(D62,D63,D66)</f>
        <v>0</v>
      </c>
      <c r="E61" s="58">
        <f t="shared" si="7"/>
        <v>0</v>
      </c>
      <c r="F61" s="58">
        <f t="shared" ref="F61" si="8">SUM(F62,F63,F66)</f>
        <v>0</v>
      </c>
      <c r="H61" s="86"/>
      <c r="I61" s="87"/>
      <c r="J61" s="77"/>
      <c r="K61" s="77"/>
      <c r="L61" s="77"/>
      <c r="M61" s="81"/>
      <c r="N61" s="77"/>
    </row>
    <row r="62" spans="1:14" x14ac:dyDescent="0.2">
      <c r="A62" s="19" t="s">
        <v>5</v>
      </c>
      <c r="B62" s="20" t="s">
        <v>79</v>
      </c>
      <c r="C62" s="63">
        <v>25095100.239999998</v>
      </c>
      <c r="D62" s="63"/>
      <c r="E62" s="63"/>
      <c r="F62" s="63"/>
      <c r="G62" s="77"/>
      <c r="H62" s="86"/>
      <c r="I62" s="87"/>
      <c r="J62" s="77"/>
      <c r="K62" s="77"/>
      <c r="L62" s="77"/>
      <c r="M62" s="81"/>
      <c r="N62" s="77"/>
    </row>
    <row r="63" spans="1:14" x14ac:dyDescent="0.2">
      <c r="A63" s="19" t="s">
        <v>7</v>
      </c>
      <c r="B63" s="20" t="s">
        <v>80</v>
      </c>
      <c r="C63" s="63">
        <f t="shared" ref="C63" si="9">SUM(C64:C65)</f>
        <v>77468911</v>
      </c>
      <c r="D63" s="63">
        <f t="shared" ref="D63:E63" si="10">SUM(D64:D65)</f>
        <v>0</v>
      </c>
      <c r="E63" s="63">
        <f t="shared" si="10"/>
        <v>0</v>
      </c>
      <c r="F63" s="63">
        <f t="shared" ref="F63" si="11">SUM(F64:F65)</f>
        <v>0</v>
      </c>
      <c r="G63" s="77"/>
      <c r="H63" s="86"/>
      <c r="I63" s="87"/>
      <c r="J63" s="77"/>
      <c r="K63" s="77"/>
      <c r="L63" s="77"/>
      <c r="M63" s="81"/>
      <c r="N63" s="77"/>
    </row>
    <row r="64" spans="1:14" x14ac:dyDescent="0.2">
      <c r="A64" s="19" t="s">
        <v>12</v>
      </c>
      <c r="B64" s="20" t="s">
        <v>81</v>
      </c>
      <c r="C64" s="63">
        <v>58858492</v>
      </c>
      <c r="D64" s="63"/>
      <c r="E64" s="63"/>
      <c r="F64" s="63"/>
      <c r="G64" s="77"/>
      <c r="H64" s="86"/>
      <c r="I64" s="87"/>
      <c r="J64" s="77"/>
      <c r="K64" s="77"/>
      <c r="L64" s="77"/>
      <c r="M64" s="81"/>
      <c r="N64" s="77"/>
    </row>
    <row r="65" spans="1:14" x14ac:dyDescent="0.2">
      <c r="A65" s="19" t="s">
        <v>14</v>
      </c>
      <c r="B65" s="20" t="s">
        <v>82</v>
      </c>
      <c r="C65" s="63">
        <v>18610419</v>
      </c>
      <c r="D65" s="63"/>
      <c r="E65" s="63"/>
      <c r="F65" s="63"/>
      <c r="H65" s="86"/>
      <c r="I65" s="87"/>
      <c r="J65" s="77"/>
      <c r="K65" s="77"/>
      <c r="L65" s="77"/>
      <c r="M65" s="81"/>
      <c r="N65" s="77"/>
    </row>
    <row r="66" spans="1:14" x14ac:dyDescent="0.2">
      <c r="A66" s="19" t="s">
        <v>23</v>
      </c>
      <c r="B66" s="20" t="s">
        <v>83</v>
      </c>
      <c r="C66" s="63">
        <f t="shared" ref="C66" si="12">SUM(C67:C68)</f>
        <v>46260896.869999997</v>
      </c>
      <c r="D66" s="63">
        <f t="shared" ref="D66:E66" si="13">SUM(D67:D68)</f>
        <v>0</v>
      </c>
      <c r="E66" s="63">
        <f t="shared" si="13"/>
        <v>0</v>
      </c>
      <c r="F66" s="63">
        <f t="shared" ref="F66" si="14">SUM(F67:F68)</f>
        <v>0</v>
      </c>
      <c r="G66" s="77"/>
      <c r="H66" s="86"/>
      <c r="I66" s="87"/>
      <c r="J66" s="77"/>
      <c r="K66" s="77"/>
      <c r="L66" s="77"/>
      <c r="M66" s="81"/>
      <c r="N66" s="77"/>
    </row>
    <row r="67" spans="1:14" x14ac:dyDescent="0.2">
      <c r="A67" s="19" t="s">
        <v>12</v>
      </c>
      <c r="B67" s="20" t="s">
        <v>84</v>
      </c>
      <c r="C67" s="63">
        <v>0</v>
      </c>
      <c r="D67" s="63">
        <v>0</v>
      </c>
      <c r="E67" s="63">
        <v>0</v>
      </c>
      <c r="F67" s="63">
        <v>0</v>
      </c>
      <c r="G67" s="77"/>
      <c r="H67" s="86"/>
      <c r="I67" s="87"/>
      <c r="J67" s="77"/>
      <c r="K67" s="77"/>
      <c r="L67" s="77"/>
      <c r="M67" s="81"/>
      <c r="N67" s="81"/>
    </row>
    <row r="68" spans="1:14" x14ac:dyDescent="0.2">
      <c r="A68" s="19" t="s">
        <v>14</v>
      </c>
      <c r="B68" s="20" t="s">
        <v>85</v>
      </c>
      <c r="C68" s="69">
        <v>46260896.869999997</v>
      </c>
      <c r="D68" s="69"/>
      <c r="E68" s="69"/>
      <c r="F68" s="69"/>
      <c r="G68" s="77"/>
      <c r="H68" s="86"/>
      <c r="I68" s="87"/>
      <c r="J68" s="77"/>
      <c r="K68" s="77"/>
      <c r="L68" s="77"/>
      <c r="M68" s="81"/>
      <c r="N68" s="77"/>
    </row>
    <row r="69" spans="1:14" x14ac:dyDescent="0.2">
      <c r="A69" s="17" t="s">
        <v>9</v>
      </c>
      <c r="B69" s="18" t="s">
        <v>86</v>
      </c>
      <c r="C69" s="58">
        <f t="shared" ref="C69:F69" si="15">C70</f>
        <v>291633793.47000003</v>
      </c>
      <c r="D69" s="58">
        <f t="shared" si="15"/>
        <v>0</v>
      </c>
      <c r="E69" s="58">
        <f t="shared" si="15"/>
        <v>0</v>
      </c>
      <c r="F69" s="58">
        <f t="shared" si="15"/>
        <v>0</v>
      </c>
      <c r="G69" s="77"/>
      <c r="H69" s="86"/>
      <c r="I69" s="87"/>
      <c r="J69" s="77"/>
      <c r="K69" s="77"/>
      <c r="L69" s="77"/>
      <c r="M69" s="81"/>
      <c r="N69" s="77"/>
    </row>
    <row r="70" spans="1:14" x14ac:dyDescent="0.2">
      <c r="A70" s="19" t="s">
        <v>5</v>
      </c>
      <c r="B70" s="20" t="s">
        <v>87</v>
      </c>
      <c r="C70" s="63">
        <f t="shared" ref="C70:D70" si="16">SUM(C71:C73)</f>
        <v>291633793.47000003</v>
      </c>
      <c r="D70" s="63">
        <f t="shared" si="16"/>
        <v>0</v>
      </c>
      <c r="E70" s="63">
        <f t="shared" ref="E70:F70" si="17">SUM(E71:E73)</f>
        <v>0</v>
      </c>
      <c r="F70" s="63">
        <f t="shared" si="17"/>
        <v>0</v>
      </c>
      <c r="G70" s="77"/>
      <c r="H70" s="86"/>
      <c r="I70" s="87"/>
      <c r="J70" s="77"/>
      <c r="K70" s="77"/>
      <c r="L70" s="77"/>
      <c r="M70" s="81"/>
      <c r="N70" s="77"/>
    </row>
    <row r="71" spans="1:14" x14ac:dyDescent="0.2">
      <c r="A71" s="19" t="s">
        <v>12</v>
      </c>
      <c r="B71" s="20" t="s">
        <v>147</v>
      </c>
      <c r="C71" s="63">
        <v>76112683.620000005</v>
      </c>
      <c r="D71" s="63"/>
      <c r="E71" s="63"/>
      <c r="F71" s="63"/>
      <c r="G71" s="77"/>
      <c r="H71" s="86"/>
      <c r="I71" s="87"/>
      <c r="J71" s="77"/>
      <c r="K71" s="77"/>
      <c r="L71" s="77"/>
      <c r="M71" s="81"/>
      <c r="N71" s="77"/>
    </row>
    <row r="72" spans="1:14" x14ac:dyDescent="0.2">
      <c r="A72" s="19" t="s">
        <v>14</v>
      </c>
      <c r="B72" s="20" t="s">
        <v>88</v>
      </c>
      <c r="C72" s="63">
        <v>43020848.020000003</v>
      </c>
      <c r="D72" s="63"/>
      <c r="E72" s="63"/>
      <c r="F72" s="63"/>
      <c r="G72" s="77"/>
      <c r="H72" s="86"/>
      <c r="I72" s="87"/>
      <c r="J72" s="77"/>
      <c r="K72" s="77"/>
      <c r="L72" s="77"/>
      <c r="M72" s="81"/>
      <c r="N72" s="77"/>
    </row>
    <row r="73" spans="1:14" x14ac:dyDescent="0.2">
      <c r="A73" s="19" t="s">
        <v>16</v>
      </c>
      <c r="B73" s="20" t="s">
        <v>89</v>
      </c>
      <c r="C73" s="63">
        <v>172500261.83000001</v>
      </c>
      <c r="D73" s="63"/>
      <c r="E73" s="63"/>
      <c r="F73" s="63"/>
      <c r="H73" s="86"/>
      <c r="I73" s="87"/>
      <c r="J73" s="77"/>
      <c r="K73" s="77"/>
      <c r="L73" s="77"/>
      <c r="M73" s="81"/>
      <c r="N73" s="77"/>
    </row>
    <row r="74" spans="1:14" x14ac:dyDescent="0.2">
      <c r="A74" s="17" t="s">
        <v>25</v>
      </c>
      <c r="B74" s="18" t="s">
        <v>90</v>
      </c>
      <c r="C74" s="58">
        <f t="shared" ref="C74" si="18">SUM(C75,C87)</f>
        <v>291638291.99999994</v>
      </c>
      <c r="D74" s="58">
        <f t="shared" ref="D74:E74" si="19">SUM(D75,D87)</f>
        <v>0</v>
      </c>
      <c r="E74" s="58">
        <f t="shared" si="19"/>
        <v>0</v>
      </c>
      <c r="F74" s="58">
        <f t="shared" ref="F74" si="20">SUM(F75,F87)</f>
        <v>0</v>
      </c>
      <c r="G74" s="77"/>
      <c r="H74" s="86"/>
      <c r="I74" s="87"/>
      <c r="J74" s="77"/>
      <c r="K74" s="77"/>
      <c r="L74" s="77"/>
      <c r="M74" s="81"/>
      <c r="N74" s="77"/>
    </row>
    <row r="75" spans="1:14" x14ac:dyDescent="0.2">
      <c r="A75" s="19" t="s">
        <v>5</v>
      </c>
      <c r="B75" s="20" t="s">
        <v>87</v>
      </c>
      <c r="C75" s="63">
        <f t="shared" ref="C75:D75" si="21">SUM(C76:C78,C79,C82:C86)</f>
        <v>279982002.12999994</v>
      </c>
      <c r="D75" s="63">
        <f t="shared" si="21"/>
        <v>0</v>
      </c>
      <c r="E75" s="63">
        <f t="shared" ref="E75:F75" si="22">SUM(E76:E78,E79,E82:E86)</f>
        <v>0</v>
      </c>
      <c r="F75" s="63">
        <f t="shared" si="22"/>
        <v>0</v>
      </c>
      <c r="G75" s="77"/>
      <c r="H75" s="86"/>
      <c r="I75" s="87"/>
      <c r="J75" s="77"/>
      <c r="K75" s="77"/>
      <c r="L75" s="77"/>
      <c r="M75" s="81"/>
      <c r="N75" s="77"/>
    </row>
    <row r="76" spans="1:14" x14ac:dyDescent="0.2">
      <c r="A76" s="19" t="s">
        <v>12</v>
      </c>
      <c r="B76" s="20" t="s">
        <v>147</v>
      </c>
      <c r="C76" s="63">
        <v>45521170.460000001</v>
      </c>
      <c r="D76" s="63"/>
      <c r="E76" s="63"/>
      <c r="F76" s="63"/>
      <c r="G76" s="77"/>
      <c r="H76" s="86"/>
      <c r="I76" s="87"/>
      <c r="J76" s="77"/>
      <c r="K76" s="77"/>
      <c r="L76" s="77"/>
      <c r="M76" s="81"/>
      <c r="N76" s="77"/>
    </row>
    <row r="77" spans="1:14" x14ac:dyDescent="0.2">
      <c r="A77" s="19" t="s">
        <v>14</v>
      </c>
      <c r="B77" s="20" t="s">
        <v>88</v>
      </c>
      <c r="C77" s="63">
        <v>10042495.74</v>
      </c>
      <c r="D77" s="63"/>
      <c r="E77" s="63"/>
      <c r="F77" s="63"/>
      <c r="G77" s="77"/>
      <c r="H77" s="86"/>
      <c r="I77" s="87"/>
      <c r="J77" s="77"/>
      <c r="K77" s="77"/>
      <c r="L77" s="77"/>
      <c r="M77" s="81"/>
      <c r="N77" s="77"/>
    </row>
    <row r="78" spans="1:14" x14ac:dyDescent="0.2">
      <c r="A78" s="19" t="s">
        <v>16</v>
      </c>
      <c r="B78" s="20" t="s">
        <v>89</v>
      </c>
      <c r="C78" s="63">
        <v>29875297.329999998</v>
      </c>
      <c r="D78" s="63"/>
      <c r="E78" s="63"/>
      <c r="F78" s="63"/>
      <c r="G78" s="77"/>
      <c r="H78" s="86"/>
      <c r="I78" s="87"/>
      <c r="J78" s="77"/>
      <c r="K78" s="77"/>
      <c r="L78" s="77"/>
      <c r="M78" s="81"/>
      <c r="N78" s="77"/>
    </row>
    <row r="79" spans="1:14" x14ac:dyDescent="0.2">
      <c r="A79" s="19" t="s">
        <v>18</v>
      </c>
      <c r="B79" s="20" t="s">
        <v>91</v>
      </c>
      <c r="C79" s="63">
        <f t="shared" ref="C79" si="23">SUM(C80:C81)</f>
        <v>93790384.870000005</v>
      </c>
      <c r="D79" s="63">
        <f t="shared" ref="D79:E79" si="24">SUM(D80:D81)</f>
        <v>0</v>
      </c>
      <c r="E79" s="63">
        <f t="shared" si="24"/>
        <v>0</v>
      </c>
      <c r="F79" s="63">
        <f t="shared" ref="F79" si="25">SUM(F80:F81)</f>
        <v>0</v>
      </c>
      <c r="G79" s="77"/>
      <c r="H79" s="86"/>
      <c r="I79" s="87"/>
      <c r="J79" s="77"/>
      <c r="K79" s="77"/>
      <c r="L79" s="77"/>
      <c r="M79" s="81"/>
      <c r="N79" s="77"/>
    </row>
    <row r="80" spans="1:14" x14ac:dyDescent="0.2">
      <c r="A80" s="19" t="s">
        <v>148</v>
      </c>
      <c r="B80" s="20" t="s">
        <v>44</v>
      </c>
      <c r="C80" s="63">
        <v>91889053.560000002</v>
      </c>
      <c r="D80" s="63"/>
      <c r="E80" s="63"/>
      <c r="F80" s="63"/>
      <c r="G80" s="77"/>
      <c r="H80" s="86"/>
      <c r="I80" s="87"/>
      <c r="J80" s="77"/>
      <c r="K80" s="77"/>
      <c r="L80" s="77"/>
      <c r="M80" s="81"/>
      <c r="N80" s="77"/>
    </row>
    <row r="81" spans="1:14" x14ac:dyDescent="0.2">
      <c r="A81" s="19" t="s">
        <v>149</v>
      </c>
      <c r="B81" s="20" t="s">
        <v>46</v>
      </c>
      <c r="C81" s="63">
        <v>1901331.31</v>
      </c>
      <c r="D81" s="63"/>
      <c r="E81" s="63"/>
      <c r="F81" s="63"/>
      <c r="G81" s="77"/>
      <c r="H81" s="86"/>
      <c r="I81" s="87"/>
      <c r="J81" s="77"/>
      <c r="K81" s="77"/>
      <c r="L81" s="77"/>
      <c r="M81" s="81"/>
      <c r="N81" s="77"/>
    </row>
    <row r="82" spans="1:14" x14ac:dyDescent="0.2">
      <c r="A82" s="19" t="s">
        <v>20</v>
      </c>
      <c r="B82" s="20" t="s">
        <v>92</v>
      </c>
      <c r="C82" s="63">
        <v>145.19</v>
      </c>
      <c r="D82" s="63"/>
      <c r="E82" s="63"/>
      <c r="F82" s="63"/>
      <c r="G82" s="77"/>
      <c r="H82" s="86"/>
      <c r="I82" s="87"/>
      <c r="J82" s="77"/>
      <c r="K82" s="77"/>
      <c r="L82" s="77"/>
      <c r="M82" s="81"/>
      <c r="N82" s="77"/>
    </row>
    <row r="83" spans="1:14" x14ac:dyDescent="0.2">
      <c r="A83" s="19" t="s">
        <v>93</v>
      </c>
      <c r="B83" s="20" t="s">
        <v>94</v>
      </c>
      <c r="C83" s="63">
        <v>53466669.009999998</v>
      </c>
      <c r="D83" s="63"/>
      <c r="E83" s="63"/>
      <c r="F83" s="63"/>
      <c r="G83" s="77"/>
      <c r="H83" s="86"/>
      <c r="I83" s="87"/>
      <c r="J83" s="77"/>
      <c r="K83" s="77"/>
      <c r="L83" s="77"/>
      <c r="M83" s="81"/>
      <c r="N83" s="77"/>
    </row>
    <row r="84" spans="1:14" ht="19.5" x14ac:dyDescent="0.2">
      <c r="A84" s="19" t="s">
        <v>95</v>
      </c>
      <c r="B84" s="20" t="s">
        <v>47</v>
      </c>
      <c r="C84" s="63">
        <v>25595371.949999999</v>
      </c>
      <c r="D84" s="63"/>
      <c r="E84" s="63"/>
      <c r="F84" s="63"/>
      <c r="G84" s="77"/>
      <c r="H84" s="86"/>
      <c r="I84" s="87"/>
      <c r="J84" s="77"/>
      <c r="K84" s="77"/>
      <c r="L84" s="77"/>
      <c r="M84" s="81"/>
      <c r="N84" s="77"/>
    </row>
    <row r="85" spans="1:14" x14ac:dyDescent="0.2">
      <c r="A85" s="19" t="s">
        <v>96</v>
      </c>
      <c r="B85" s="20" t="s">
        <v>97</v>
      </c>
      <c r="C85" s="63">
        <v>16067362.93</v>
      </c>
      <c r="D85" s="63"/>
      <c r="E85" s="63"/>
      <c r="F85" s="63"/>
      <c r="G85" s="77"/>
      <c r="H85" s="86"/>
      <c r="I85" s="87"/>
      <c r="J85" s="77"/>
      <c r="K85" s="77"/>
      <c r="L85" s="77"/>
      <c r="M85" s="81"/>
      <c r="N85" s="77"/>
    </row>
    <row r="86" spans="1:14" x14ac:dyDescent="0.2">
      <c r="A86" s="19" t="s">
        <v>150</v>
      </c>
      <c r="B86" s="20" t="s">
        <v>48</v>
      </c>
      <c r="C86" s="69">
        <v>5623104.6500000004</v>
      </c>
      <c r="D86" s="69"/>
      <c r="E86" s="69"/>
      <c r="F86" s="69"/>
      <c r="G86" s="77"/>
      <c r="H86" s="86"/>
      <c r="I86" s="87"/>
      <c r="J86" s="77"/>
      <c r="K86" s="77"/>
      <c r="L86" s="77"/>
      <c r="M86" s="81"/>
      <c r="N86" s="77"/>
    </row>
    <row r="87" spans="1:14" x14ac:dyDescent="0.2">
      <c r="A87" s="19" t="s">
        <v>7</v>
      </c>
      <c r="B87" s="20" t="s">
        <v>98</v>
      </c>
      <c r="C87" s="63">
        <v>11656289.869999999</v>
      </c>
      <c r="D87" s="63"/>
      <c r="E87" s="63"/>
      <c r="F87" s="63"/>
      <c r="G87" s="77"/>
      <c r="H87" s="86"/>
      <c r="I87" s="87"/>
      <c r="J87" s="77"/>
      <c r="K87" s="77"/>
      <c r="L87" s="77"/>
      <c r="M87" s="81"/>
      <c r="N87" s="77"/>
    </row>
    <row r="88" spans="1:14" x14ac:dyDescent="0.2">
      <c r="A88" s="17" t="s">
        <v>28</v>
      </c>
      <c r="B88" s="18" t="s">
        <v>99</v>
      </c>
      <c r="C88" s="58">
        <f t="shared" ref="C88:F88" si="26">C89</f>
        <v>155730728.53</v>
      </c>
      <c r="D88" s="58">
        <f t="shared" si="26"/>
        <v>0</v>
      </c>
      <c r="E88" s="58">
        <f t="shared" si="26"/>
        <v>0</v>
      </c>
      <c r="F88" s="58">
        <f t="shared" si="26"/>
        <v>0</v>
      </c>
      <c r="G88" s="77"/>
      <c r="H88" s="86"/>
      <c r="I88" s="87"/>
      <c r="J88" s="77"/>
      <c r="K88" s="77"/>
      <c r="L88" s="77"/>
      <c r="M88" s="81"/>
      <c r="N88" s="77"/>
    </row>
    <row r="89" spans="1:14" x14ac:dyDescent="0.2">
      <c r="A89" s="19" t="s">
        <v>5</v>
      </c>
      <c r="B89" s="20" t="s">
        <v>33</v>
      </c>
      <c r="C89" s="63">
        <f t="shared" ref="C89" si="27">SUM(C90:C91)</f>
        <v>155730728.53</v>
      </c>
      <c r="D89" s="63">
        <f t="shared" ref="D89:E89" si="28">SUM(D90:D91)</f>
        <v>0</v>
      </c>
      <c r="E89" s="63">
        <f t="shared" si="28"/>
        <v>0</v>
      </c>
      <c r="F89" s="63">
        <f t="shared" ref="F89" si="29">SUM(F90:F91)</f>
        <v>0</v>
      </c>
      <c r="G89" s="77"/>
      <c r="H89" s="86"/>
      <c r="I89" s="87"/>
      <c r="J89" s="77"/>
      <c r="K89" s="77"/>
      <c r="L89" s="77"/>
      <c r="M89" s="81"/>
      <c r="N89" s="77"/>
    </row>
    <row r="90" spans="1:14" x14ac:dyDescent="0.2">
      <c r="A90" s="19" t="s">
        <v>12</v>
      </c>
      <c r="B90" s="20" t="s">
        <v>84</v>
      </c>
      <c r="C90" s="63">
        <v>150142153.75</v>
      </c>
      <c r="D90" s="63"/>
      <c r="E90" s="63"/>
      <c r="F90" s="63"/>
      <c r="G90" s="77"/>
      <c r="H90" s="86"/>
      <c r="I90" s="87"/>
      <c r="J90" s="77"/>
      <c r="K90" s="77"/>
      <c r="L90" s="77"/>
      <c r="M90" s="81"/>
      <c r="N90" s="77"/>
    </row>
    <row r="91" spans="1:14" x14ac:dyDescent="0.2">
      <c r="A91" s="19" t="s">
        <v>14</v>
      </c>
      <c r="B91" s="20" t="s">
        <v>85</v>
      </c>
      <c r="C91" s="63">
        <v>5588574.7800000003</v>
      </c>
      <c r="D91" s="63"/>
      <c r="E91" s="63"/>
      <c r="F91" s="63"/>
      <c r="G91" s="77"/>
      <c r="H91" s="86"/>
      <c r="I91" s="87"/>
      <c r="J91" s="77"/>
      <c r="K91" s="77"/>
      <c r="L91" s="77"/>
      <c r="M91" s="81"/>
      <c r="N91" s="77"/>
    </row>
    <row r="92" spans="1:14" ht="21" customHeight="1" x14ac:dyDescent="0.2">
      <c r="A92" s="23"/>
      <c r="B92" s="24" t="s">
        <v>100</v>
      </c>
      <c r="C92" s="59">
        <f t="shared" ref="C92" si="30">SUM(C48,C60)</f>
        <v>1090299368.9099998</v>
      </c>
      <c r="D92" s="59">
        <f t="shared" ref="D92:E92" si="31">SUM(D48,D60)</f>
        <v>0</v>
      </c>
      <c r="E92" s="59">
        <f t="shared" si="31"/>
        <v>0</v>
      </c>
      <c r="F92" s="59">
        <f t="shared" ref="F92" si="32">SUM(F48,F60)</f>
        <v>0</v>
      </c>
      <c r="G92" s="77"/>
      <c r="H92" s="86"/>
      <c r="I92" s="87"/>
      <c r="J92" s="77"/>
      <c r="K92" s="77"/>
      <c r="L92" s="77"/>
      <c r="M92" s="81"/>
      <c r="N92" s="77"/>
    </row>
    <row r="93" spans="1:14" x14ac:dyDescent="0.2">
      <c r="J93" s="77"/>
    </row>
    <row r="94" spans="1:14" x14ac:dyDescent="0.2">
      <c r="I94" s="82"/>
      <c r="J94" s="77"/>
    </row>
    <row r="95" spans="1:14" x14ac:dyDescent="0.2">
      <c r="C95" s="50">
        <f t="shared" ref="C95:D95" si="33">C44-C92</f>
        <v>0</v>
      </c>
      <c r="D95" s="50">
        <f t="shared" si="33"/>
        <v>0</v>
      </c>
      <c r="E95" s="50">
        <f t="shared" ref="E95:F95" si="34">E44-E92</f>
        <v>0</v>
      </c>
      <c r="F95" s="50">
        <f t="shared" si="34"/>
        <v>0</v>
      </c>
    </row>
    <row r="97" spans="3:6" x14ac:dyDescent="0.2">
      <c r="C97" s="71"/>
      <c r="D97" s="71"/>
      <c r="E97" s="71"/>
      <c r="F97" s="71"/>
    </row>
    <row r="98" spans="3:6" x14ac:dyDescent="0.2">
      <c r="C98" s="71"/>
      <c r="D98" s="71"/>
      <c r="E98" s="71"/>
      <c r="F98" s="71"/>
    </row>
  </sheetData>
  <mergeCells count="3">
    <mergeCell ref="A2:B2"/>
    <mergeCell ref="A46:B46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99"/>
  <sheetViews>
    <sheetView workbookViewId="0">
      <selection activeCell="C1" sqref="C1:R1048576"/>
    </sheetView>
  </sheetViews>
  <sheetFormatPr defaultRowHeight="11.25" x14ac:dyDescent="0.2"/>
  <cols>
    <col min="1" max="1" width="3.5703125" style="55" customWidth="1"/>
    <col min="2" max="2" width="38.28515625" style="6" bestFit="1" customWidth="1"/>
    <col min="3" max="3" width="10.28515625" style="6" customWidth="1"/>
    <col min="4" max="7" width="10.28515625" style="6" hidden="1" customWidth="1"/>
    <col min="8" max="8" width="9.140625" style="34"/>
    <col min="9" max="9" width="12.7109375" style="34" customWidth="1"/>
    <col min="10" max="10" width="9.140625" style="34"/>
    <col min="11" max="11" width="12.140625" style="34" bestFit="1" customWidth="1"/>
    <col min="12" max="25" width="9.140625" style="34"/>
    <col min="26" max="16384" width="9.140625" style="6"/>
  </cols>
  <sheetData>
    <row r="1" spans="1:25" ht="18" customHeight="1" x14ac:dyDescent="0.2">
      <c r="A1" s="35" t="s">
        <v>160</v>
      </c>
      <c r="B1" s="35"/>
      <c r="C1" s="35"/>
      <c r="D1" s="35"/>
      <c r="E1" s="35"/>
      <c r="F1" s="35"/>
      <c r="G1" s="35"/>
    </row>
    <row r="2" spans="1:25" s="38" customFormat="1" ht="23.25" customHeight="1" x14ac:dyDescent="0.2">
      <c r="A2" s="36" t="s">
        <v>101</v>
      </c>
      <c r="B2" s="36"/>
      <c r="C2" s="37"/>
      <c r="D2" s="37"/>
      <c r="E2" s="37"/>
      <c r="F2" s="37"/>
      <c r="G2" s="37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1:25" s="39" customFormat="1" ht="24.75" customHeight="1" x14ac:dyDescent="0.2">
      <c r="A3" s="88" t="s">
        <v>102</v>
      </c>
      <c r="B3" s="89"/>
      <c r="C3" s="56" t="s">
        <v>151</v>
      </c>
      <c r="D3" s="56" t="s">
        <v>153</v>
      </c>
      <c r="E3" s="56" t="s">
        <v>152</v>
      </c>
      <c r="F3" s="56" t="s">
        <v>155</v>
      </c>
      <c r="G3" s="56" t="s">
        <v>154</v>
      </c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</row>
    <row r="4" spans="1:25" s="75" customFormat="1" ht="12.75" customHeight="1" x14ac:dyDescent="0.2">
      <c r="A4" s="94">
        <v>0</v>
      </c>
      <c r="B4" s="95"/>
      <c r="C4" s="76">
        <v>17</v>
      </c>
      <c r="D4" s="76">
        <v>18</v>
      </c>
      <c r="E4" s="76">
        <v>19</v>
      </c>
      <c r="F4" s="76">
        <v>20</v>
      </c>
      <c r="G4" s="76">
        <v>21</v>
      </c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 s="43" customFormat="1" x14ac:dyDescent="0.2">
      <c r="A5" s="40" t="s">
        <v>1</v>
      </c>
      <c r="B5" s="41" t="s">
        <v>103</v>
      </c>
      <c r="C5" s="42">
        <v>729929925.28999996</v>
      </c>
      <c r="D5" s="42">
        <v>0</v>
      </c>
      <c r="E5" s="42">
        <v>729929925.28999996</v>
      </c>
      <c r="F5" s="42">
        <v>0</v>
      </c>
      <c r="G5" s="42">
        <v>729929925.28999996</v>
      </c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43" customFormat="1" x14ac:dyDescent="0.2">
      <c r="A6" s="44" t="s">
        <v>3</v>
      </c>
      <c r="B6" s="13" t="s">
        <v>104</v>
      </c>
      <c r="C6" s="21">
        <v>703456759.39999998</v>
      </c>
      <c r="D6" s="21"/>
      <c r="E6" s="21">
        <v>703456759.39999998</v>
      </c>
      <c r="F6" s="21"/>
      <c r="G6" s="21">
        <v>703456759.39999998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s="43" customFormat="1" x14ac:dyDescent="0.2">
      <c r="A7" s="44" t="s">
        <v>9</v>
      </c>
      <c r="B7" s="13" t="s">
        <v>105</v>
      </c>
      <c r="C7" s="21">
        <v>8339032.0200000014</v>
      </c>
      <c r="D7" s="21"/>
      <c r="E7" s="21">
        <v>8339032.0200000014</v>
      </c>
      <c r="F7" s="21"/>
      <c r="G7" s="21">
        <v>8339032.0200000014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s="43" customFormat="1" x14ac:dyDescent="0.2">
      <c r="A8" s="44" t="s">
        <v>25</v>
      </c>
      <c r="B8" s="13" t="s">
        <v>106</v>
      </c>
      <c r="C8" s="21">
        <v>17485496.350000001</v>
      </c>
      <c r="D8" s="21"/>
      <c r="E8" s="21">
        <v>17485496.350000001</v>
      </c>
      <c r="F8" s="21"/>
      <c r="G8" s="21">
        <v>17485496.350000001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1:25" s="43" customFormat="1" x14ac:dyDescent="0.2">
      <c r="A9" s="44" t="s">
        <v>28</v>
      </c>
      <c r="B9" s="13" t="s">
        <v>107</v>
      </c>
      <c r="C9" s="21">
        <v>648637.52</v>
      </c>
      <c r="D9" s="21"/>
      <c r="E9" s="21">
        <v>648637.52</v>
      </c>
      <c r="F9" s="21"/>
      <c r="G9" s="21">
        <v>648637.52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25" s="43" customFormat="1" x14ac:dyDescent="0.2">
      <c r="A10" s="40" t="s">
        <v>34</v>
      </c>
      <c r="B10" s="41" t="s">
        <v>108</v>
      </c>
      <c r="C10" s="42">
        <v>715621623.78000021</v>
      </c>
      <c r="D10" s="42">
        <v>0</v>
      </c>
      <c r="E10" s="42">
        <v>715621623.78000021</v>
      </c>
      <c r="F10" s="42">
        <v>0</v>
      </c>
      <c r="G10" s="42">
        <v>715621623.78000021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5" s="43" customFormat="1" x14ac:dyDescent="0.2">
      <c r="A11" s="44" t="s">
        <v>3</v>
      </c>
      <c r="B11" s="13" t="s">
        <v>109</v>
      </c>
      <c r="C11" s="21">
        <v>62738161.93</v>
      </c>
      <c r="D11" s="21"/>
      <c r="E11" s="21">
        <v>62738161.93</v>
      </c>
      <c r="F11" s="21"/>
      <c r="G11" s="21">
        <v>62738161.93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s="43" customFormat="1" x14ac:dyDescent="0.2">
      <c r="A12" s="44" t="s">
        <v>9</v>
      </c>
      <c r="B12" s="13" t="s">
        <v>110</v>
      </c>
      <c r="C12" s="21">
        <v>144689808.98000002</v>
      </c>
      <c r="D12" s="21"/>
      <c r="E12" s="21">
        <v>144689808.98000002</v>
      </c>
      <c r="F12" s="21"/>
      <c r="G12" s="21">
        <v>144689808.98000002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5" s="43" customFormat="1" x14ac:dyDescent="0.2">
      <c r="A13" s="44" t="s">
        <v>25</v>
      </c>
      <c r="B13" s="13" t="s">
        <v>111</v>
      </c>
      <c r="C13" s="21">
        <v>215628437.54999998</v>
      </c>
      <c r="D13" s="21"/>
      <c r="E13" s="21">
        <v>215628437.54999998</v>
      </c>
      <c r="F13" s="21"/>
      <c r="G13" s="21">
        <v>215628437.54999998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</row>
    <row r="14" spans="1:25" s="43" customFormat="1" x14ac:dyDescent="0.2">
      <c r="A14" s="44" t="s">
        <v>28</v>
      </c>
      <c r="B14" s="13" t="s">
        <v>112</v>
      </c>
      <c r="C14" s="21">
        <v>14404078.309999999</v>
      </c>
      <c r="D14" s="21"/>
      <c r="E14" s="21">
        <v>14404078.309999999</v>
      </c>
      <c r="F14" s="21"/>
      <c r="G14" s="21">
        <v>14404078.309999999</v>
      </c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</row>
    <row r="15" spans="1:25" s="43" customFormat="1" x14ac:dyDescent="0.2">
      <c r="A15" s="44" t="s">
        <v>30</v>
      </c>
      <c r="B15" s="45" t="s">
        <v>113</v>
      </c>
      <c r="C15" s="21">
        <v>220506123.12</v>
      </c>
      <c r="D15" s="21"/>
      <c r="E15" s="21">
        <v>220506123.12</v>
      </c>
      <c r="F15" s="21"/>
      <c r="G15" s="21">
        <v>220506123.12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</row>
    <row r="16" spans="1:25" s="43" customFormat="1" x14ac:dyDescent="0.2">
      <c r="A16" s="44" t="s">
        <v>73</v>
      </c>
      <c r="B16" s="13" t="s">
        <v>114</v>
      </c>
      <c r="C16" s="21">
        <v>53241251.950000003</v>
      </c>
      <c r="D16" s="21"/>
      <c r="E16" s="21">
        <v>53241251.950000003</v>
      </c>
      <c r="F16" s="21"/>
      <c r="G16" s="21">
        <v>53241251.950000003</v>
      </c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</row>
    <row r="17" spans="1:25" s="43" customFormat="1" x14ac:dyDescent="0.2">
      <c r="A17" s="44" t="s">
        <v>75</v>
      </c>
      <c r="B17" s="13" t="s">
        <v>115</v>
      </c>
      <c r="C17" s="21">
        <v>4298241.9800000004</v>
      </c>
      <c r="D17" s="21"/>
      <c r="E17" s="21">
        <v>4298241.9800000004</v>
      </c>
      <c r="F17" s="21"/>
      <c r="G17" s="21">
        <v>4298241.9800000004</v>
      </c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s="43" customFormat="1" x14ac:dyDescent="0.2">
      <c r="A18" s="44" t="s">
        <v>116</v>
      </c>
      <c r="B18" s="13" t="s">
        <v>117</v>
      </c>
      <c r="C18" s="21">
        <v>115519.95999999999</v>
      </c>
      <c r="D18" s="21"/>
      <c r="E18" s="21">
        <v>115519.95999999999</v>
      </c>
      <c r="F18" s="21"/>
      <c r="G18" s="21">
        <v>115519.95999999999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</row>
    <row r="19" spans="1:25" s="43" customFormat="1" x14ac:dyDescent="0.2">
      <c r="A19" s="46" t="s">
        <v>56</v>
      </c>
      <c r="B19" s="47" t="s">
        <v>118</v>
      </c>
      <c r="C19" s="48">
        <v>14308301.509999752</v>
      </c>
      <c r="D19" s="48">
        <v>0</v>
      </c>
      <c r="E19" s="48">
        <v>14308301.509999752</v>
      </c>
      <c r="F19" s="48">
        <v>0</v>
      </c>
      <c r="G19" s="48">
        <v>14308301.509999752</v>
      </c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25" s="43" customFormat="1" x14ac:dyDescent="0.2">
      <c r="A20" s="49" t="s">
        <v>58</v>
      </c>
      <c r="B20" s="8" t="s">
        <v>119</v>
      </c>
      <c r="C20" s="9">
        <v>20139033.560000002</v>
      </c>
      <c r="D20" s="9">
        <v>0</v>
      </c>
      <c r="E20" s="9">
        <v>20139033.560000002</v>
      </c>
      <c r="F20" s="9">
        <v>0</v>
      </c>
      <c r="G20" s="9">
        <v>20139033.560000002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</row>
    <row r="21" spans="1:25" s="43" customFormat="1" x14ac:dyDescent="0.2">
      <c r="A21" s="44" t="s">
        <v>3</v>
      </c>
      <c r="B21" s="13" t="s">
        <v>120</v>
      </c>
      <c r="C21" s="21">
        <v>1953687.3100000003</v>
      </c>
      <c r="D21" s="50"/>
      <c r="E21" s="21">
        <v>1953687.3100000003</v>
      </c>
      <c r="F21" s="50"/>
      <c r="G21" s="21">
        <v>1953687.3100000003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s="43" customFormat="1" x14ac:dyDescent="0.2">
      <c r="A22" s="44" t="s">
        <v>9</v>
      </c>
      <c r="B22" s="45" t="s">
        <v>121</v>
      </c>
      <c r="C22" s="21">
        <v>12962345.200000001</v>
      </c>
      <c r="D22" s="21"/>
      <c r="E22" s="21">
        <v>12962345.200000001</v>
      </c>
      <c r="F22" s="21"/>
      <c r="G22" s="21">
        <v>12962345.200000001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</row>
    <row r="23" spans="1:25" s="43" customFormat="1" x14ac:dyDescent="0.2">
      <c r="A23" s="44" t="s">
        <v>25</v>
      </c>
      <c r="B23" s="13" t="s">
        <v>122</v>
      </c>
      <c r="C23" s="21">
        <v>94580.92</v>
      </c>
      <c r="D23" s="21"/>
      <c r="E23" s="21">
        <v>94580.92</v>
      </c>
      <c r="F23" s="21"/>
      <c r="G23" s="21">
        <v>94580.92</v>
      </c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</row>
    <row r="24" spans="1:25" s="43" customFormat="1" x14ac:dyDescent="0.2">
      <c r="A24" s="44" t="s">
        <v>73</v>
      </c>
      <c r="B24" s="13" t="s">
        <v>123</v>
      </c>
      <c r="C24" s="21">
        <v>5128420.13</v>
      </c>
      <c r="D24" s="21"/>
      <c r="E24" s="21">
        <v>5128420.13</v>
      </c>
      <c r="F24" s="21"/>
      <c r="G24" s="21">
        <v>5128420.13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</row>
    <row r="25" spans="1:25" s="43" customFormat="1" x14ac:dyDescent="0.2">
      <c r="A25" s="49" t="s">
        <v>124</v>
      </c>
      <c r="B25" s="8" t="s">
        <v>125</v>
      </c>
      <c r="C25" s="9">
        <v>5252852.33</v>
      </c>
      <c r="D25" s="9">
        <v>0</v>
      </c>
      <c r="E25" s="9">
        <v>5252852.33</v>
      </c>
      <c r="F25" s="9">
        <v>0</v>
      </c>
      <c r="G25" s="9">
        <v>5252852.33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</row>
    <row r="26" spans="1:25" s="43" customFormat="1" x14ac:dyDescent="0.2">
      <c r="A26" s="44" t="s">
        <v>3</v>
      </c>
      <c r="B26" s="13" t="s">
        <v>126</v>
      </c>
      <c r="C26" s="21">
        <v>0</v>
      </c>
      <c r="D26" s="21"/>
      <c r="E26" s="21">
        <v>0</v>
      </c>
      <c r="F26" s="21"/>
      <c r="G26" s="21">
        <v>0</v>
      </c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s="43" customFormat="1" x14ac:dyDescent="0.2">
      <c r="A27" s="44" t="s">
        <v>9</v>
      </c>
      <c r="B27" s="13" t="s">
        <v>122</v>
      </c>
      <c r="C27" s="21">
        <v>65223.78</v>
      </c>
      <c r="D27" s="21"/>
      <c r="E27" s="21">
        <v>65223.78</v>
      </c>
      <c r="F27" s="21"/>
      <c r="G27" s="21">
        <v>65223.78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s="43" customFormat="1" x14ac:dyDescent="0.2">
      <c r="A28" s="44" t="s">
        <v>25</v>
      </c>
      <c r="B28" s="13" t="s">
        <v>127</v>
      </c>
      <c r="C28" s="21">
        <v>5187628.55</v>
      </c>
      <c r="D28" s="21"/>
      <c r="E28" s="21">
        <v>5187628.55</v>
      </c>
      <c r="F28" s="21"/>
      <c r="G28" s="21">
        <v>5187628.55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 s="43" customFormat="1" x14ac:dyDescent="0.2">
      <c r="A29" s="46" t="s">
        <v>128</v>
      </c>
      <c r="B29" s="47" t="s">
        <v>129</v>
      </c>
      <c r="C29" s="48">
        <v>29194482.739999756</v>
      </c>
      <c r="D29" s="48">
        <v>0</v>
      </c>
      <c r="E29" s="48">
        <v>29194482.739999756</v>
      </c>
      <c r="F29" s="48">
        <v>0</v>
      </c>
      <c r="G29" s="48">
        <v>29194482.739999756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</row>
    <row r="30" spans="1:25" s="43" customFormat="1" x14ac:dyDescent="0.2">
      <c r="A30" s="51" t="s">
        <v>130</v>
      </c>
      <c r="B30" s="52" t="s">
        <v>131</v>
      </c>
      <c r="C30" s="53">
        <v>363492.87</v>
      </c>
      <c r="D30" s="53">
        <v>0</v>
      </c>
      <c r="E30" s="53">
        <v>363492.87</v>
      </c>
      <c r="F30" s="53">
        <v>0</v>
      </c>
      <c r="G30" s="53">
        <v>363492.87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</row>
    <row r="31" spans="1:25" x14ac:dyDescent="0.2">
      <c r="A31" s="12" t="s">
        <v>3</v>
      </c>
      <c r="B31" s="13" t="s">
        <v>132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I31" s="50"/>
      <c r="J31" s="50"/>
      <c r="K31" s="50"/>
      <c r="L31" s="50"/>
      <c r="M31" s="50"/>
    </row>
    <row r="32" spans="1:25" x14ac:dyDescent="0.2">
      <c r="A32" s="12" t="s">
        <v>9</v>
      </c>
      <c r="B32" s="13" t="s">
        <v>133</v>
      </c>
      <c r="C32" s="21">
        <v>363492.87</v>
      </c>
      <c r="D32" s="21"/>
      <c r="E32" s="21">
        <v>363492.87</v>
      </c>
      <c r="F32" s="21"/>
      <c r="G32" s="21">
        <v>363492.87</v>
      </c>
      <c r="I32" s="50"/>
      <c r="J32" s="50"/>
      <c r="K32" s="50"/>
      <c r="L32" s="50"/>
      <c r="M32" s="50"/>
    </row>
    <row r="33" spans="1:25" x14ac:dyDescent="0.2">
      <c r="A33" s="12" t="s">
        <v>25</v>
      </c>
      <c r="B33" s="13" t="s">
        <v>134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I33" s="50"/>
      <c r="J33" s="50"/>
      <c r="K33" s="50"/>
      <c r="L33" s="50"/>
      <c r="M33" s="50"/>
    </row>
    <row r="34" spans="1:25" x14ac:dyDescent="0.2">
      <c r="A34" s="12" t="s">
        <v>28</v>
      </c>
      <c r="B34" s="13" t="s">
        <v>135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I34" s="50"/>
      <c r="J34" s="50"/>
      <c r="K34" s="50"/>
      <c r="L34" s="50"/>
      <c r="M34" s="50"/>
    </row>
    <row r="35" spans="1:25" x14ac:dyDescent="0.2">
      <c r="A35" s="12" t="s">
        <v>30</v>
      </c>
      <c r="B35" s="13" t="s">
        <v>136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I35" s="50"/>
      <c r="J35" s="50"/>
      <c r="K35" s="50"/>
      <c r="L35" s="50"/>
      <c r="M35" s="50"/>
    </row>
    <row r="36" spans="1:25" x14ac:dyDescent="0.2">
      <c r="A36" s="51" t="s">
        <v>137</v>
      </c>
      <c r="B36" s="52" t="s">
        <v>138</v>
      </c>
      <c r="C36" s="53">
        <v>10732062.07</v>
      </c>
      <c r="D36" s="53">
        <v>0</v>
      </c>
      <c r="E36" s="53">
        <v>10732062.07</v>
      </c>
      <c r="F36" s="53">
        <v>0</v>
      </c>
      <c r="G36" s="53">
        <v>10732062.07</v>
      </c>
      <c r="I36" s="50"/>
      <c r="J36" s="50"/>
      <c r="K36" s="50"/>
      <c r="L36" s="50"/>
      <c r="M36" s="50"/>
    </row>
    <row r="37" spans="1:25" x14ac:dyDescent="0.2">
      <c r="A37" s="12" t="s">
        <v>3</v>
      </c>
      <c r="B37" s="13" t="s">
        <v>133</v>
      </c>
      <c r="C37" s="21">
        <v>10485038.710000001</v>
      </c>
      <c r="D37" s="21"/>
      <c r="E37" s="21">
        <v>10485038.710000001</v>
      </c>
      <c r="F37" s="21"/>
      <c r="G37" s="21">
        <v>10485038.710000001</v>
      </c>
      <c r="I37" s="50"/>
      <c r="J37" s="50"/>
      <c r="K37" s="50"/>
      <c r="L37" s="50"/>
      <c r="M37" s="50"/>
    </row>
    <row r="38" spans="1:25" x14ac:dyDescent="0.2">
      <c r="A38" s="12" t="s">
        <v>9</v>
      </c>
      <c r="B38" s="13" t="s">
        <v>139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I38" s="50"/>
      <c r="J38" s="50"/>
      <c r="K38" s="50"/>
      <c r="L38" s="50"/>
      <c r="M38" s="50"/>
    </row>
    <row r="39" spans="1:25" x14ac:dyDescent="0.2">
      <c r="A39" s="12" t="s">
        <v>25</v>
      </c>
      <c r="B39" s="13" t="s">
        <v>135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I39" s="50"/>
      <c r="J39" s="50"/>
      <c r="K39" s="50"/>
      <c r="L39" s="50"/>
      <c r="M39" s="50"/>
    </row>
    <row r="40" spans="1:25" x14ac:dyDescent="0.2">
      <c r="A40" s="12" t="s">
        <v>28</v>
      </c>
      <c r="B40" s="13" t="s">
        <v>136</v>
      </c>
      <c r="C40" s="21">
        <v>247023.35999999999</v>
      </c>
      <c r="D40" s="21"/>
      <c r="E40" s="21">
        <v>247023.35999999999</v>
      </c>
      <c r="F40" s="21"/>
      <c r="G40" s="21">
        <v>247023.35999999999</v>
      </c>
      <c r="I40" s="50"/>
      <c r="J40" s="50"/>
      <c r="K40" s="50"/>
      <c r="L40" s="50"/>
      <c r="M40" s="50"/>
    </row>
    <row r="41" spans="1:25" x14ac:dyDescent="0.2">
      <c r="A41" s="54" t="s">
        <v>3</v>
      </c>
      <c r="B41" s="47" t="s">
        <v>140</v>
      </c>
      <c r="C41" s="48">
        <v>18825913.539999757</v>
      </c>
      <c r="D41" s="48">
        <v>0</v>
      </c>
      <c r="E41" s="48">
        <v>18825913.539999757</v>
      </c>
      <c r="F41" s="48">
        <v>0</v>
      </c>
      <c r="G41" s="48">
        <v>18825913.539999757</v>
      </c>
      <c r="I41" s="50"/>
      <c r="J41" s="50"/>
      <c r="K41" s="50"/>
      <c r="L41" s="50"/>
      <c r="M41" s="50"/>
    </row>
    <row r="42" spans="1:25" x14ac:dyDescent="0.2">
      <c r="A42" s="10" t="s">
        <v>141</v>
      </c>
      <c r="B42" s="11" t="s">
        <v>142</v>
      </c>
      <c r="C42" s="21">
        <v>5779189</v>
      </c>
      <c r="D42" s="21"/>
      <c r="E42" s="21">
        <v>5779189</v>
      </c>
      <c r="F42" s="21"/>
      <c r="G42" s="21">
        <v>5779189</v>
      </c>
      <c r="I42" s="50"/>
      <c r="J42" s="50"/>
      <c r="K42" s="50"/>
      <c r="L42" s="50"/>
      <c r="M42" s="50"/>
    </row>
    <row r="43" spans="1:25" ht="18" x14ac:dyDescent="0.2">
      <c r="A43" s="3" t="s">
        <v>143</v>
      </c>
      <c r="B43" s="11" t="s">
        <v>144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I43" s="50"/>
      <c r="J43" s="50"/>
      <c r="K43" s="50"/>
      <c r="L43" s="50"/>
      <c r="M43" s="50"/>
    </row>
    <row r="44" spans="1:25" ht="19.5" customHeight="1" x14ac:dyDescent="0.2">
      <c r="A44" s="54" t="s">
        <v>145</v>
      </c>
      <c r="B44" s="47" t="s">
        <v>146</v>
      </c>
      <c r="C44" s="48">
        <v>13046724.539999757</v>
      </c>
      <c r="D44" s="48">
        <v>0</v>
      </c>
      <c r="E44" s="48">
        <v>13046724.539999757</v>
      </c>
      <c r="F44" s="48">
        <v>0</v>
      </c>
      <c r="G44" s="48">
        <v>13046724.539999757</v>
      </c>
      <c r="I44" s="50"/>
      <c r="J44" s="50"/>
      <c r="K44" s="50"/>
      <c r="L44" s="50"/>
      <c r="M44" s="50"/>
    </row>
    <row r="46" spans="1:25" x14ac:dyDescent="0.2">
      <c r="C46" s="28">
        <f>C44-BILANS!C58</f>
        <v>-2.4214386940002441E-7</v>
      </c>
      <c r="D46" s="28"/>
      <c r="E46" s="28">
        <f>E44-BILANS!D58</f>
        <v>13046724.539999757</v>
      </c>
      <c r="F46" s="28"/>
      <c r="G46" s="28">
        <f>G44-BILANS!E58</f>
        <v>13046724.539999757</v>
      </c>
    </row>
    <row r="47" spans="1:25" s="73" customFormat="1" ht="9.75" x14ac:dyDescent="0.2">
      <c r="A47" s="7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s="73" customFormat="1" ht="9.75" x14ac:dyDescent="0.2">
      <c r="A48" s="7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s="73" customFormat="1" ht="9.75" x14ac:dyDescent="0.2">
      <c r="A49" s="7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s="73" customFormat="1" ht="9.75" x14ac:dyDescent="0.2">
      <c r="A50" s="7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s="73" customFormat="1" ht="9.75" x14ac:dyDescent="0.2">
      <c r="A51" s="7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s="73" customFormat="1" ht="9.75" x14ac:dyDescent="0.2">
      <c r="A52" s="7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s="73" customFormat="1" ht="9.75" x14ac:dyDescent="0.2">
      <c r="A53" s="7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s="73" customFormat="1" ht="9.75" x14ac:dyDescent="0.2">
      <c r="A54" s="7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s="73" customFormat="1" ht="9.75" x14ac:dyDescent="0.2">
      <c r="A55" s="7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s="73" customFormat="1" ht="9.75" x14ac:dyDescent="0.2">
      <c r="A56" s="7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s="73" customFormat="1" ht="9.75" x14ac:dyDescent="0.2">
      <c r="A57" s="7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s="73" customFormat="1" ht="9.75" x14ac:dyDescent="0.2">
      <c r="A58" s="7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s="73" customFormat="1" ht="9.75" x14ac:dyDescent="0.2">
      <c r="A59" s="7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s="73" customFormat="1" ht="9.75" x14ac:dyDescent="0.2">
      <c r="A60" s="7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s="73" customFormat="1" ht="9.75" x14ac:dyDescent="0.2">
      <c r="A61" s="7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3" customFormat="1" ht="9.75" x14ac:dyDescent="0.2">
      <c r="A62" s="7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5" s="73" customFormat="1" ht="9.75" x14ac:dyDescent="0.2">
      <c r="A63" s="7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s="73" customFormat="1" ht="9.75" x14ac:dyDescent="0.2">
      <c r="A64" s="7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s="73" customFormat="1" ht="9.75" x14ac:dyDescent="0.2">
      <c r="A65" s="7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s="73" customFormat="1" ht="9.75" x14ac:dyDescent="0.2">
      <c r="A66" s="7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s="73" customFormat="1" ht="9.75" x14ac:dyDescent="0.2">
      <c r="A67" s="7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s="73" customFormat="1" ht="9.75" x14ac:dyDescent="0.2">
      <c r="A68" s="7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s="73" customFormat="1" ht="9.75" x14ac:dyDescent="0.2">
      <c r="A69" s="7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s="73" customFormat="1" ht="9.75" x14ac:dyDescent="0.2">
      <c r="A70" s="7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s="73" customFormat="1" ht="9.75" x14ac:dyDescent="0.2">
      <c r="A71" s="7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s="73" customFormat="1" ht="9.75" x14ac:dyDescent="0.2">
      <c r="A72" s="7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s="73" customFormat="1" ht="9.75" x14ac:dyDescent="0.2">
      <c r="A73" s="7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s="73" customFormat="1" ht="9.75" x14ac:dyDescent="0.2">
      <c r="A74" s="7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s="73" customFormat="1" ht="9.75" x14ac:dyDescent="0.2">
      <c r="A75" s="7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s="73" customFormat="1" ht="9.75" x14ac:dyDescent="0.2">
      <c r="A76" s="7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s="73" customFormat="1" ht="9.75" x14ac:dyDescent="0.2">
      <c r="A77" s="7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 s="73" customFormat="1" ht="9.75" x14ac:dyDescent="0.2">
      <c r="A78" s="7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s="73" customFormat="1" ht="9.75" x14ac:dyDescent="0.2">
      <c r="A79" s="7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 s="73" customFormat="1" ht="9.75" x14ac:dyDescent="0.2">
      <c r="A80" s="7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73" customFormat="1" ht="9.75" x14ac:dyDescent="0.2">
      <c r="A81" s="7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5" s="73" customFormat="1" ht="9.75" x14ac:dyDescent="0.2">
      <c r="A82" s="7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s="73" customFormat="1" ht="9.75" x14ac:dyDescent="0.2">
      <c r="A83" s="7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s="73" customFormat="1" ht="9.75" x14ac:dyDescent="0.2">
      <c r="A84" s="7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s="73" customFormat="1" ht="9.75" x14ac:dyDescent="0.2">
      <c r="A85" s="7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s="73" customFormat="1" ht="9.75" x14ac:dyDescent="0.2">
      <c r="A86" s="7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s="73" customFormat="1" ht="9.75" x14ac:dyDescent="0.2">
      <c r="A87" s="7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s="73" customFormat="1" ht="9.75" x14ac:dyDescent="0.2">
      <c r="A88" s="7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s="73" customFormat="1" ht="9.75" x14ac:dyDescent="0.2">
      <c r="A89" s="7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 s="73" customFormat="1" ht="9.75" x14ac:dyDescent="0.2">
      <c r="A90" s="7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 s="73" customFormat="1" ht="9.75" x14ac:dyDescent="0.2">
      <c r="A91" s="7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 s="73" customFormat="1" ht="9.75" x14ac:dyDescent="0.2">
      <c r="A92" s="7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 s="73" customFormat="1" ht="9.75" x14ac:dyDescent="0.2">
      <c r="A93" s="7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 s="73" customFormat="1" ht="9.75" x14ac:dyDescent="0.2">
      <c r="A94" s="7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 s="73" customFormat="1" ht="9.75" x14ac:dyDescent="0.2">
      <c r="A95" s="7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 s="73" customFormat="1" ht="9.75" x14ac:dyDescent="0.2">
      <c r="A96" s="7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 s="73" customFormat="1" ht="9.75" x14ac:dyDescent="0.2">
      <c r="A97" s="7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 s="73" customFormat="1" ht="9.75" x14ac:dyDescent="0.2">
      <c r="A98" s="7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 s="73" customFormat="1" ht="9.75" x14ac:dyDescent="0.2">
      <c r="A99" s="7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 s="73" customFormat="1" ht="9.75" x14ac:dyDescent="0.2">
      <c r="A100" s="7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 s="73" customFormat="1" ht="9.75" x14ac:dyDescent="0.2">
      <c r="A101" s="7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</row>
    <row r="102" spans="1:25" s="73" customFormat="1" ht="9.75" x14ac:dyDescent="0.2">
      <c r="A102" s="7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</row>
    <row r="103" spans="1:25" s="73" customFormat="1" ht="9.75" x14ac:dyDescent="0.2">
      <c r="A103" s="7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</row>
    <row r="104" spans="1:25" s="73" customFormat="1" ht="9.75" x14ac:dyDescent="0.2">
      <c r="A104" s="7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</row>
    <row r="105" spans="1:25" s="73" customFormat="1" ht="9.75" x14ac:dyDescent="0.2">
      <c r="A105" s="7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</row>
    <row r="106" spans="1:25" s="73" customFormat="1" ht="9.75" x14ac:dyDescent="0.2">
      <c r="A106" s="7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</row>
    <row r="107" spans="1:25" s="73" customFormat="1" ht="9.75" x14ac:dyDescent="0.2">
      <c r="A107" s="7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</row>
    <row r="108" spans="1:25" s="73" customFormat="1" ht="9.75" x14ac:dyDescent="0.2">
      <c r="A108" s="7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</row>
    <row r="109" spans="1:25" s="73" customFormat="1" ht="9.75" x14ac:dyDescent="0.2">
      <c r="A109" s="7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</row>
    <row r="110" spans="1:25" s="73" customFormat="1" ht="9.75" x14ac:dyDescent="0.2">
      <c r="A110" s="7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</row>
    <row r="111" spans="1:25" s="73" customFormat="1" ht="9.75" x14ac:dyDescent="0.2">
      <c r="A111" s="7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</row>
    <row r="112" spans="1:25" s="73" customFormat="1" ht="9.75" x14ac:dyDescent="0.2">
      <c r="A112" s="7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</row>
    <row r="113" spans="1:25" s="73" customFormat="1" ht="9.75" x14ac:dyDescent="0.2">
      <c r="A113" s="7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</row>
    <row r="114" spans="1:25" s="73" customFormat="1" ht="9.75" x14ac:dyDescent="0.2">
      <c r="A114" s="7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</row>
    <row r="115" spans="1:25" s="73" customFormat="1" ht="9.75" x14ac:dyDescent="0.2">
      <c r="A115" s="7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</row>
    <row r="116" spans="1:25" s="73" customFormat="1" ht="9.75" x14ac:dyDescent="0.2">
      <c r="A116" s="7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1:25" s="73" customFormat="1" ht="9.75" x14ac:dyDescent="0.2">
      <c r="A117" s="7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</row>
    <row r="118" spans="1:25" s="73" customFormat="1" ht="9.75" x14ac:dyDescent="0.2">
      <c r="A118" s="7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</row>
    <row r="119" spans="1:25" s="73" customFormat="1" ht="9.75" x14ac:dyDescent="0.2">
      <c r="A119" s="7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</row>
    <row r="120" spans="1:25" s="73" customFormat="1" ht="9.75" x14ac:dyDescent="0.2">
      <c r="A120" s="7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</row>
    <row r="121" spans="1:25" s="73" customFormat="1" ht="9.75" x14ac:dyDescent="0.2">
      <c r="A121" s="7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</row>
    <row r="122" spans="1:25" s="73" customFormat="1" ht="9.75" x14ac:dyDescent="0.2">
      <c r="A122" s="7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 s="73" customFormat="1" ht="9.75" x14ac:dyDescent="0.2">
      <c r="A123" s="7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 s="73" customFormat="1" ht="9.75" x14ac:dyDescent="0.2">
      <c r="A124" s="7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 s="73" customFormat="1" ht="9.75" x14ac:dyDescent="0.2">
      <c r="A125" s="7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 s="73" customFormat="1" ht="9.75" x14ac:dyDescent="0.2">
      <c r="A126" s="7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 s="73" customFormat="1" ht="9.75" x14ac:dyDescent="0.2">
      <c r="A127" s="7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 s="73" customFormat="1" ht="9.75" x14ac:dyDescent="0.2">
      <c r="A128" s="7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1:25" s="73" customFormat="1" ht="9.75" x14ac:dyDescent="0.2">
      <c r="A129" s="7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1:25" s="73" customFormat="1" ht="9.75" x14ac:dyDescent="0.2">
      <c r="A130" s="7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1:25" s="73" customFormat="1" ht="9.75" x14ac:dyDescent="0.2">
      <c r="A131" s="7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1:25" s="73" customFormat="1" ht="9.75" x14ac:dyDescent="0.2">
      <c r="A132" s="7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1:25" s="73" customFormat="1" ht="9.75" x14ac:dyDescent="0.2">
      <c r="A133" s="7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1:25" s="73" customFormat="1" ht="9.75" x14ac:dyDescent="0.2">
      <c r="A134" s="7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1:25" s="73" customFormat="1" ht="9.75" x14ac:dyDescent="0.2">
      <c r="A135" s="7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1:25" s="73" customFormat="1" ht="9.75" x14ac:dyDescent="0.2">
      <c r="A136" s="7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1:25" s="73" customFormat="1" ht="9.75" x14ac:dyDescent="0.2">
      <c r="A137" s="7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1:25" s="73" customFormat="1" ht="9.75" x14ac:dyDescent="0.2">
      <c r="A138" s="7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1:25" s="73" customFormat="1" ht="9.75" x14ac:dyDescent="0.2">
      <c r="A139" s="7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1:25" s="73" customFormat="1" ht="9.75" x14ac:dyDescent="0.2">
      <c r="A140" s="7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1:25" s="73" customFormat="1" ht="9.75" x14ac:dyDescent="0.2">
      <c r="A141" s="7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1:25" s="73" customFormat="1" ht="9.75" x14ac:dyDescent="0.2">
      <c r="A142" s="7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1:25" s="73" customFormat="1" ht="9.75" x14ac:dyDescent="0.2">
      <c r="A143" s="7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1:25" s="73" customFormat="1" ht="9.75" x14ac:dyDescent="0.2">
      <c r="A144" s="7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1:25" s="73" customFormat="1" ht="9.75" x14ac:dyDescent="0.2">
      <c r="A145" s="7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1:25" s="73" customFormat="1" ht="9.75" x14ac:dyDescent="0.2">
      <c r="A146" s="7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1:25" s="73" customFormat="1" ht="9.75" x14ac:dyDescent="0.2">
      <c r="A147" s="7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1:25" s="73" customFormat="1" ht="9.75" x14ac:dyDescent="0.2">
      <c r="A148" s="7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1:25" s="73" customFormat="1" ht="9.75" x14ac:dyDescent="0.2">
      <c r="A149" s="7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1:25" s="73" customFormat="1" ht="9.75" x14ac:dyDescent="0.2">
      <c r="A150" s="7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1:25" s="73" customFormat="1" ht="9.75" x14ac:dyDescent="0.2">
      <c r="A151" s="7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1:25" s="73" customFormat="1" ht="9.75" x14ac:dyDescent="0.2">
      <c r="A152" s="7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1:25" s="73" customFormat="1" ht="9.75" x14ac:dyDescent="0.2">
      <c r="A153" s="7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1:25" s="73" customFormat="1" ht="9.75" x14ac:dyDescent="0.2">
      <c r="A154" s="7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1:25" s="73" customFormat="1" ht="9.75" x14ac:dyDescent="0.2">
      <c r="A155" s="7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1:25" s="73" customFormat="1" ht="9.75" x14ac:dyDescent="0.2">
      <c r="A156" s="7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1:25" s="73" customFormat="1" ht="9.75" x14ac:dyDescent="0.2">
      <c r="A157" s="7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1:25" s="73" customFormat="1" ht="9.75" x14ac:dyDescent="0.2">
      <c r="A158" s="7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1:25" s="73" customFormat="1" ht="9.75" x14ac:dyDescent="0.2">
      <c r="A159" s="7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1:25" s="73" customFormat="1" ht="9.75" x14ac:dyDescent="0.2">
      <c r="A160" s="7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1:25" s="73" customFormat="1" ht="9.75" x14ac:dyDescent="0.2">
      <c r="A161" s="7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1:25" s="73" customFormat="1" ht="9.75" x14ac:dyDescent="0.2">
      <c r="A162" s="7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1:25" s="73" customFormat="1" ht="9.75" x14ac:dyDescent="0.2">
      <c r="A163" s="7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1:25" s="73" customFormat="1" ht="9.75" x14ac:dyDescent="0.2">
      <c r="A164" s="7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1:25" s="73" customFormat="1" ht="9.75" x14ac:dyDescent="0.2">
      <c r="A165" s="7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1:25" s="73" customFormat="1" ht="9.75" x14ac:dyDescent="0.2">
      <c r="A166" s="7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1:25" s="73" customFormat="1" ht="9.75" x14ac:dyDescent="0.2">
      <c r="A167" s="7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1:25" s="73" customFormat="1" ht="9.75" x14ac:dyDescent="0.2">
      <c r="A168" s="7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1:25" s="73" customFormat="1" ht="9.75" x14ac:dyDescent="0.2">
      <c r="A169" s="7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1:25" s="73" customFormat="1" ht="9.75" x14ac:dyDescent="0.2">
      <c r="A170" s="7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1:25" s="73" customFormat="1" ht="9.75" x14ac:dyDescent="0.2">
      <c r="A171" s="7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  <row r="172" spans="1:25" s="73" customFormat="1" ht="9.75" x14ac:dyDescent="0.2">
      <c r="A172" s="7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</row>
    <row r="173" spans="1:25" s="73" customFormat="1" ht="9.75" x14ac:dyDescent="0.2">
      <c r="A173" s="7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</row>
    <row r="174" spans="1:25" s="73" customFormat="1" ht="9.75" x14ac:dyDescent="0.2">
      <c r="A174" s="7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</row>
    <row r="175" spans="1:25" s="73" customFormat="1" ht="9.75" x14ac:dyDescent="0.2">
      <c r="A175" s="7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</row>
    <row r="176" spans="1:25" s="73" customFormat="1" ht="9.75" x14ac:dyDescent="0.2">
      <c r="A176" s="7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</row>
    <row r="177" spans="1:25" s="73" customFormat="1" ht="9.75" x14ac:dyDescent="0.2">
      <c r="A177" s="7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</row>
    <row r="178" spans="1:25" s="73" customFormat="1" ht="9.75" x14ac:dyDescent="0.2">
      <c r="A178" s="7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</row>
    <row r="179" spans="1:25" s="73" customFormat="1" ht="9.75" x14ac:dyDescent="0.2">
      <c r="A179" s="7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</row>
    <row r="180" spans="1:25" s="73" customFormat="1" ht="9.75" x14ac:dyDescent="0.2">
      <c r="A180" s="7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</row>
    <row r="181" spans="1:25" s="73" customFormat="1" ht="9.75" x14ac:dyDescent="0.2">
      <c r="A181" s="7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</row>
    <row r="182" spans="1:25" s="73" customFormat="1" ht="9.75" x14ac:dyDescent="0.2">
      <c r="A182" s="7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</row>
    <row r="183" spans="1:25" s="73" customFormat="1" ht="9.75" x14ac:dyDescent="0.2">
      <c r="A183" s="7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</row>
    <row r="184" spans="1:25" s="73" customFormat="1" ht="9.75" x14ac:dyDescent="0.2">
      <c r="A184" s="7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</row>
    <row r="185" spans="1:25" s="73" customFormat="1" ht="9.75" x14ac:dyDescent="0.2">
      <c r="A185" s="7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</row>
    <row r="186" spans="1:25" s="73" customFormat="1" ht="9.75" x14ac:dyDescent="0.2">
      <c r="A186" s="7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</row>
    <row r="187" spans="1:25" s="73" customFormat="1" ht="9.75" x14ac:dyDescent="0.2">
      <c r="A187" s="7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</row>
    <row r="188" spans="1:25" s="73" customFormat="1" ht="9.75" x14ac:dyDescent="0.2">
      <c r="A188" s="7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</row>
    <row r="189" spans="1:25" s="73" customFormat="1" ht="9.75" x14ac:dyDescent="0.2">
      <c r="A189" s="7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</row>
    <row r="190" spans="1:25" s="73" customFormat="1" ht="9.75" x14ac:dyDescent="0.2">
      <c r="A190" s="7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</row>
    <row r="191" spans="1:25" s="73" customFormat="1" ht="9.75" x14ac:dyDescent="0.2">
      <c r="A191" s="7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</row>
    <row r="192" spans="1:25" s="73" customFormat="1" ht="9.75" x14ac:dyDescent="0.2">
      <c r="A192" s="7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</row>
    <row r="193" spans="1:25" s="73" customFormat="1" ht="9.75" x14ac:dyDescent="0.2">
      <c r="A193" s="7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</row>
    <row r="194" spans="1:25" s="73" customFormat="1" ht="9.75" x14ac:dyDescent="0.2">
      <c r="A194" s="7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</row>
    <row r="195" spans="1:25" s="73" customFormat="1" ht="9.75" x14ac:dyDescent="0.2">
      <c r="A195" s="7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</row>
    <row r="196" spans="1:25" s="73" customFormat="1" ht="9.75" x14ac:dyDescent="0.2">
      <c r="A196" s="7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</row>
    <row r="197" spans="1:25" s="73" customFormat="1" ht="9.75" x14ac:dyDescent="0.2">
      <c r="A197" s="7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</row>
    <row r="198" spans="1:25" s="73" customFormat="1" ht="9.75" x14ac:dyDescent="0.2">
      <c r="A198" s="7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</row>
    <row r="199" spans="1:25" s="73" customFormat="1" ht="9.75" x14ac:dyDescent="0.2">
      <c r="A199" s="7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</row>
    <row r="200" spans="1:25" s="73" customFormat="1" ht="9.75" x14ac:dyDescent="0.2">
      <c r="A200" s="7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</row>
    <row r="201" spans="1:25" s="73" customFormat="1" ht="9.75" x14ac:dyDescent="0.2">
      <c r="A201" s="7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</row>
    <row r="202" spans="1:25" s="73" customFormat="1" ht="9.75" x14ac:dyDescent="0.2">
      <c r="A202" s="7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</row>
    <row r="203" spans="1:25" s="73" customFormat="1" ht="9.75" x14ac:dyDescent="0.2">
      <c r="A203" s="7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</row>
    <row r="204" spans="1:25" s="73" customFormat="1" ht="9.75" x14ac:dyDescent="0.2">
      <c r="A204" s="7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</row>
    <row r="205" spans="1:25" s="73" customFormat="1" ht="9.75" x14ac:dyDescent="0.2">
      <c r="A205" s="7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</row>
    <row r="206" spans="1:25" s="73" customFormat="1" ht="9.75" x14ac:dyDescent="0.2">
      <c r="A206" s="7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</row>
    <row r="207" spans="1:25" s="73" customFormat="1" ht="9.75" x14ac:dyDescent="0.2">
      <c r="A207" s="7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</row>
    <row r="208" spans="1:25" s="73" customFormat="1" ht="9.75" x14ac:dyDescent="0.2">
      <c r="A208" s="7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</row>
    <row r="209" spans="1:25" s="73" customFormat="1" ht="9.75" x14ac:dyDescent="0.2">
      <c r="A209" s="7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</row>
    <row r="210" spans="1:25" s="73" customFormat="1" ht="9.75" x14ac:dyDescent="0.2">
      <c r="A210" s="7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</row>
    <row r="211" spans="1:25" s="73" customFormat="1" ht="9.75" x14ac:dyDescent="0.2">
      <c r="A211" s="7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</row>
    <row r="212" spans="1:25" s="73" customFormat="1" ht="9.75" x14ac:dyDescent="0.2">
      <c r="A212" s="7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</row>
    <row r="213" spans="1:25" s="73" customFormat="1" ht="9.75" x14ac:dyDescent="0.2">
      <c r="A213" s="7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</row>
    <row r="214" spans="1:25" s="73" customFormat="1" ht="9.75" x14ac:dyDescent="0.2">
      <c r="A214" s="7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</row>
    <row r="215" spans="1:25" s="73" customFormat="1" ht="9.75" x14ac:dyDescent="0.2">
      <c r="A215" s="7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</row>
    <row r="216" spans="1:25" s="73" customFormat="1" ht="9.75" x14ac:dyDescent="0.2">
      <c r="A216" s="7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</row>
    <row r="217" spans="1:25" s="73" customFormat="1" ht="9.75" x14ac:dyDescent="0.2">
      <c r="A217" s="7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</row>
    <row r="218" spans="1:25" s="73" customFormat="1" ht="9.75" x14ac:dyDescent="0.2">
      <c r="A218" s="7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</row>
    <row r="219" spans="1:25" s="73" customFormat="1" ht="9.75" x14ac:dyDescent="0.2">
      <c r="A219" s="7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</row>
    <row r="220" spans="1:25" s="73" customFormat="1" ht="9.75" x14ac:dyDescent="0.2">
      <c r="A220" s="7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</row>
    <row r="221" spans="1:25" s="73" customFormat="1" ht="9.75" x14ac:dyDescent="0.2">
      <c r="A221" s="7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</row>
    <row r="222" spans="1:25" s="73" customFormat="1" ht="9.75" x14ac:dyDescent="0.2">
      <c r="A222" s="7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</row>
    <row r="223" spans="1:25" s="73" customFormat="1" ht="9.75" x14ac:dyDescent="0.2">
      <c r="A223" s="7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</row>
    <row r="224" spans="1:25" s="73" customFormat="1" ht="9.75" x14ac:dyDescent="0.2">
      <c r="A224" s="7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</row>
    <row r="225" spans="1:25" s="73" customFormat="1" ht="9.75" x14ac:dyDescent="0.2">
      <c r="A225" s="7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</row>
    <row r="226" spans="1:25" s="73" customFormat="1" ht="9.75" x14ac:dyDescent="0.2">
      <c r="A226" s="7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</row>
    <row r="227" spans="1:25" s="73" customFormat="1" ht="9.75" x14ac:dyDescent="0.2">
      <c r="A227" s="7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</row>
    <row r="228" spans="1:25" s="73" customFormat="1" ht="9.75" x14ac:dyDescent="0.2">
      <c r="A228" s="7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</row>
    <row r="229" spans="1:25" s="73" customFormat="1" ht="9.75" x14ac:dyDescent="0.2">
      <c r="A229" s="7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</row>
    <row r="230" spans="1:25" s="73" customFormat="1" ht="9.75" x14ac:dyDescent="0.2">
      <c r="A230" s="7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</row>
    <row r="231" spans="1:25" s="73" customFormat="1" ht="9.75" x14ac:dyDescent="0.2">
      <c r="A231" s="7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</row>
    <row r="232" spans="1:25" s="73" customFormat="1" ht="9.75" x14ac:dyDescent="0.2">
      <c r="A232" s="7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</row>
    <row r="233" spans="1:25" s="73" customFormat="1" ht="9.75" x14ac:dyDescent="0.2">
      <c r="A233" s="7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</row>
    <row r="234" spans="1:25" s="73" customFormat="1" ht="9.75" x14ac:dyDescent="0.2">
      <c r="A234" s="7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</row>
    <row r="235" spans="1:25" s="73" customFormat="1" ht="9.75" x14ac:dyDescent="0.2">
      <c r="A235" s="7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</row>
    <row r="236" spans="1:25" s="73" customFormat="1" ht="9.75" x14ac:dyDescent="0.2">
      <c r="A236" s="7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</row>
    <row r="237" spans="1:25" s="73" customFormat="1" ht="9.75" x14ac:dyDescent="0.2">
      <c r="A237" s="7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</row>
    <row r="238" spans="1:25" s="73" customFormat="1" ht="9.75" x14ac:dyDescent="0.2">
      <c r="A238" s="7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</row>
    <row r="239" spans="1:25" s="73" customFormat="1" ht="9.75" x14ac:dyDescent="0.2">
      <c r="A239" s="7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</row>
    <row r="240" spans="1:25" s="73" customFormat="1" ht="9.75" x14ac:dyDescent="0.2">
      <c r="A240" s="7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</row>
    <row r="241" spans="1:25" s="73" customFormat="1" ht="9.75" x14ac:dyDescent="0.2">
      <c r="A241" s="7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</row>
    <row r="242" spans="1:25" s="73" customFormat="1" ht="9.75" x14ac:dyDescent="0.2">
      <c r="A242" s="7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</row>
    <row r="243" spans="1:25" s="73" customFormat="1" ht="9.75" x14ac:dyDescent="0.2">
      <c r="A243" s="7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</row>
    <row r="244" spans="1:25" s="73" customFormat="1" ht="9.75" x14ac:dyDescent="0.2">
      <c r="A244" s="7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</row>
    <row r="245" spans="1:25" s="73" customFormat="1" ht="9.75" x14ac:dyDescent="0.2">
      <c r="A245" s="7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</row>
    <row r="246" spans="1:25" s="73" customFormat="1" ht="9.75" x14ac:dyDescent="0.2">
      <c r="A246" s="7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</row>
    <row r="247" spans="1:25" s="73" customFormat="1" ht="9.75" x14ac:dyDescent="0.2">
      <c r="A247" s="7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</row>
    <row r="248" spans="1:25" s="73" customFormat="1" ht="9.75" x14ac:dyDescent="0.2">
      <c r="A248" s="7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</row>
    <row r="249" spans="1:25" s="73" customFormat="1" ht="9.75" x14ac:dyDescent="0.2">
      <c r="A249" s="7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</row>
    <row r="250" spans="1:25" s="73" customFormat="1" ht="9.75" x14ac:dyDescent="0.2">
      <c r="A250" s="7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</row>
    <row r="251" spans="1:25" s="73" customFormat="1" ht="9.75" x14ac:dyDescent="0.2">
      <c r="A251" s="7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</row>
    <row r="252" spans="1:25" s="73" customFormat="1" ht="9.75" x14ac:dyDescent="0.2">
      <c r="A252" s="7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</row>
    <row r="253" spans="1:25" s="73" customFormat="1" ht="9.75" x14ac:dyDescent="0.2">
      <c r="A253" s="7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</row>
    <row r="254" spans="1:25" s="73" customFormat="1" ht="9.75" x14ac:dyDescent="0.2">
      <c r="A254" s="7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</row>
    <row r="255" spans="1:25" s="73" customFormat="1" ht="9.75" x14ac:dyDescent="0.2">
      <c r="A255" s="7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</row>
    <row r="256" spans="1:25" s="73" customFormat="1" ht="9.75" x14ac:dyDescent="0.2">
      <c r="A256" s="7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</row>
    <row r="257" spans="1:25" s="73" customFormat="1" ht="9.75" x14ac:dyDescent="0.2">
      <c r="A257" s="7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</row>
    <row r="258" spans="1:25" s="73" customFormat="1" ht="9.75" x14ac:dyDescent="0.2">
      <c r="A258" s="7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</row>
    <row r="259" spans="1:25" s="73" customFormat="1" ht="9.75" x14ac:dyDescent="0.2">
      <c r="A259" s="7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</row>
    <row r="260" spans="1:25" s="73" customFormat="1" ht="9.75" x14ac:dyDescent="0.2">
      <c r="A260" s="7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</row>
    <row r="261" spans="1:25" s="73" customFormat="1" ht="9.75" x14ac:dyDescent="0.2">
      <c r="A261" s="7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</row>
    <row r="262" spans="1:25" s="73" customFormat="1" ht="9.75" x14ac:dyDescent="0.2">
      <c r="A262" s="7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</row>
    <row r="263" spans="1:25" s="73" customFormat="1" ht="9.75" x14ac:dyDescent="0.2">
      <c r="A263" s="7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</row>
    <row r="264" spans="1:25" s="73" customFormat="1" ht="9.75" x14ac:dyDescent="0.2">
      <c r="A264" s="7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</row>
    <row r="265" spans="1:25" s="73" customFormat="1" ht="9.75" x14ac:dyDescent="0.2">
      <c r="A265" s="7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</row>
    <row r="266" spans="1:25" s="73" customFormat="1" ht="9.75" x14ac:dyDescent="0.2">
      <c r="A266" s="7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</row>
    <row r="267" spans="1:25" s="73" customFormat="1" ht="9.75" x14ac:dyDescent="0.2">
      <c r="A267" s="7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</row>
    <row r="268" spans="1:25" s="73" customFormat="1" ht="9.75" x14ac:dyDescent="0.2">
      <c r="A268" s="7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</row>
    <row r="269" spans="1:25" s="73" customFormat="1" ht="9.75" x14ac:dyDescent="0.2">
      <c r="A269" s="7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</row>
    <row r="270" spans="1:25" s="73" customFormat="1" ht="9.75" x14ac:dyDescent="0.2">
      <c r="A270" s="7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</row>
    <row r="271" spans="1:25" s="73" customFormat="1" ht="9.75" x14ac:dyDescent="0.2">
      <c r="A271" s="7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</row>
    <row r="272" spans="1:25" s="73" customFormat="1" ht="9.75" x14ac:dyDescent="0.2">
      <c r="A272" s="7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</row>
    <row r="273" spans="1:25" s="73" customFormat="1" ht="9.75" x14ac:dyDescent="0.2">
      <c r="A273" s="7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</row>
    <row r="274" spans="1:25" s="73" customFormat="1" ht="9.75" x14ac:dyDescent="0.2">
      <c r="A274" s="7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</row>
    <row r="275" spans="1:25" s="73" customFormat="1" ht="9.75" x14ac:dyDescent="0.2">
      <c r="A275" s="7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</row>
    <row r="276" spans="1:25" s="73" customFormat="1" ht="9.75" x14ac:dyDescent="0.2">
      <c r="A276" s="7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</row>
    <row r="277" spans="1:25" s="73" customFormat="1" ht="9.75" x14ac:dyDescent="0.2">
      <c r="A277" s="7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</row>
    <row r="278" spans="1:25" s="73" customFormat="1" ht="9.75" x14ac:dyDescent="0.2">
      <c r="A278" s="7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</row>
    <row r="279" spans="1:25" s="73" customFormat="1" ht="9.75" x14ac:dyDescent="0.2">
      <c r="A279" s="7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</row>
    <row r="280" spans="1:25" s="73" customFormat="1" ht="9.75" x14ac:dyDescent="0.2">
      <c r="A280" s="7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</row>
    <row r="281" spans="1:25" s="73" customFormat="1" ht="9.75" x14ac:dyDescent="0.2">
      <c r="A281" s="7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</row>
    <row r="282" spans="1:25" s="73" customFormat="1" ht="9.75" x14ac:dyDescent="0.2">
      <c r="A282" s="7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</row>
    <row r="283" spans="1:25" s="73" customFormat="1" ht="9.75" x14ac:dyDescent="0.2">
      <c r="A283" s="7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</row>
    <row r="284" spans="1:25" s="73" customFormat="1" ht="9.75" x14ac:dyDescent="0.2">
      <c r="A284" s="7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</row>
    <row r="285" spans="1:25" s="73" customFormat="1" ht="9.75" x14ac:dyDescent="0.2">
      <c r="A285" s="7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</row>
    <row r="286" spans="1:25" s="73" customFormat="1" ht="9.75" x14ac:dyDescent="0.2">
      <c r="A286" s="7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</row>
    <row r="287" spans="1:25" s="73" customFormat="1" ht="9.75" x14ac:dyDescent="0.2">
      <c r="A287" s="7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</row>
    <row r="288" spans="1:25" s="73" customFormat="1" ht="9.75" x14ac:dyDescent="0.2">
      <c r="A288" s="7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</row>
    <row r="289" spans="1:25" s="73" customFormat="1" ht="9.75" x14ac:dyDescent="0.2">
      <c r="A289" s="7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</row>
    <row r="290" spans="1:25" s="73" customFormat="1" ht="9.75" x14ac:dyDescent="0.2">
      <c r="A290" s="7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</row>
    <row r="291" spans="1:25" s="73" customFormat="1" ht="9.75" x14ac:dyDescent="0.2">
      <c r="A291" s="7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</row>
    <row r="292" spans="1:25" s="73" customFormat="1" ht="9.75" x14ac:dyDescent="0.2">
      <c r="A292" s="7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</row>
    <row r="293" spans="1:25" s="73" customFormat="1" ht="9.75" x14ac:dyDescent="0.2">
      <c r="A293" s="7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</row>
    <row r="294" spans="1:25" s="73" customFormat="1" ht="9.75" x14ac:dyDescent="0.2">
      <c r="A294" s="7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</row>
    <row r="295" spans="1:25" s="73" customFormat="1" ht="9.75" x14ac:dyDescent="0.2">
      <c r="A295" s="7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</row>
    <row r="296" spans="1:25" s="73" customFormat="1" ht="9.75" x14ac:dyDescent="0.2">
      <c r="A296" s="7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</row>
    <row r="297" spans="1:25" s="73" customFormat="1" ht="9.75" x14ac:dyDescent="0.2">
      <c r="A297" s="7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</row>
    <row r="298" spans="1:25" s="73" customFormat="1" ht="9.75" x14ac:dyDescent="0.2">
      <c r="A298" s="7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</row>
    <row r="299" spans="1:25" s="73" customFormat="1" ht="9.75" x14ac:dyDescent="0.2">
      <c r="A299" s="7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</row>
    <row r="300" spans="1:25" s="73" customFormat="1" ht="9.75" x14ac:dyDescent="0.2">
      <c r="A300" s="7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</row>
    <row r="301" spans="1:25" s="73" customFormat="1" ht="9.75" x14ac:dyDescent="0.2">
      <c r="A301" s="7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</row>
    <row r="302" spans="1:25" s="73" customFormat="1" ht="9.75" x14ac:dyDescent="0.2">
      <c r="A302" s="7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</row>
    <row r="303" spans="1:25" s="73" customFormat="1" ht="9.75" x14ac:dyDescent="0.2">
      <c r="A303" s="7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</row>
    <row r="304" spans="1:25" s="73" customFormat="1" ht="9.75" x14ac:dyDescent="0.2">
      <c r="A304" s="7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</row>
    <row r="305" spans="1:25" s="73" customFormat="1" ht="9.75" x14ac:dyDescent="0.2">
      <c r="A305" s="7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</row>
    <row r="306" spans="1:25" s="73" customFormat="1" ht="9.75" x14ac:dyDescent="0.2">
      <c r="A306" s="7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</row>
    <row r="307" spans="1:25" s="73" customFormat="1" ht="9.75" x14ac:dyDescent="0.2">
      <c r="A307" s="7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</row>
    <row r="308" spans="1:25" s="73" customFormat="1" ht="9.75" x14ac:dyDescent="0.2">
      <c r="A308" s="7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</row>
    <row r="309" spans="1:25" s="73" customFormat="1" ht="9.75" x14ac:dyDescent="0.2">
      <c r="A309" s="7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</row>
    <row r="310" spans="1:25" s="73" customFormat="1" ht="9.75" x14ac:dyDescent="0.2">
      <c r="A310" s="7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</row>
    <row r="311" spans="1:25" s="73" customFormat="1" ht="9.75" x14ac:dyDescent="0.2">
      <c r="A311" s="7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</row>
    <row r="312" spans="1:25" s="73" customFormat="1" ht="9.75" x14ac:dyDescent="0.2">
      <c r="A312" s="7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</row>
    <row r="313" spans="1:25" s="73" customFormat="1" ht="9.75" x14ac:dyDescent="0.2">
      <c r="A313" s="7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</row>
    <row r="314" spans="1:25" s="73" customFormat="1" ht="9.75" x14ac:dyDescent="0.2">
      <c r="A314" s="7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</row>
    <row r="315" spans="1:25" s="73" customFormat="1" ht="9.75" x14ac:dyDescent="0.2">
      <c r="A315" s="7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</row>
    <row r="316" spans="1:25" s="73" customFormat="1" ht="9.75" x14ac:dyDescent="0.2">
      <c r="A316" s="7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</row>
    <row r="317" spans="1:25" s="73" customFormat="1" ht="9.75" x14ac:dyDescent="0.2">
      <c r="A317" s="7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</row>
    <row r="318" spans="1:25" s="73" customFormat="1" ht="9.75" x14ac:dyDescent="0.2">
      <c r="A318" s="7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</row>
    <row r="319" spans="1:25" s="73" customFormat="1" ht="9.75" x14ac:dyDescent="0.2">
      <c r="A319" s="7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</row>
    <row r="320" spans="1:25" s="73" customFormat="1" ht="9.75" x14ac:dyDescent="0.2">
      <c r="A320" s="7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</row>
    <row r="321" spans="1:25" s="73" customFormat="1" ht="9.75" x14ac:dyDescent="0.2">
      <c r="A321" s="7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</row>
    <row r="322" spans="1:25" s="73" customFormat="1" ht="9.75" x14ac:dyDescent="0.2">
      <c r="A322" s="7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</row>
    <row r="323" spans="1:25" s="73" customFormat="1" ht="9.75" x14ac:dyDescent="0.2">
      <c r="A323" s="7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</row>
    <row r="324" spans="1:25" s="73" customFormat="1" ht="9.75" x14ac:dyDescent="0.2">
      <c r="A324" s="7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</row>
    <row r="325" spans="1:25" s="73" customFormat="1" ht="9.75" x14ac:dyDescent="0.2">
      <c r="A325" s="7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</row>
    <row r="326" spans="1:25" s="73" customFormat="1" ht="9.75" x14ac:dyDescent="0.2">
      <c r="A326" s="7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</row>
    <row r="327" spans="1:25" s="73" customFormat="1" ht="9.75" x14ac:dyDescent="0.2">
      <c r="A327" s="7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</row>
    <row r="328" spans="1:25" s="73" customFormat="1" ht="9.75" x14ac:dyDescent="0.2">
      <c r="A328" s="7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</row>
    <row r="329" spans="1:25" s="73" customFormat="1" ht="9.75" x14ac:dyDescent="0.2">
      <c r="A329" s="7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</row>
    <row r="330" spans="1:25" s="73" customFormat="1" ht="9.75" x14ac:dyDescent="0.2">
      <c r="A330" s="7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</row>
    <row r="331" spans="1:25" s="73" customFormat="1" ht="9.75" x14ac:dyDescent="0.2">
      <c r="A331" s="7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</row>
    <row r="332" spans="1:25" s="73" customFormat="1" ht="9.75" x14ac:dyDescent="0.2">
      <c r="A332" s="7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</row>
    <row r="333" spans="1:25" s="73" customFormat="1" ht="9.75" x14ac:dyDescent="0.2">
      <c r="A333" s="7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</row>
    <row r="334" spans="1:25" s="73" customFormat="1" ht="9.75" x14ac:dyDescent="0.2">
      <c r="A334" s="7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</row>
    <row r="335" spans="1:25" s="73" customFormat="1" ht="9.75" x14ac:dyDescent="0.2">
      <c r="A335" s="7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</row>
    <row r="336" spans="1:25" s="73" customFormat="1" ht="9.75" x14ac:dyDescent="0.2">
      <c r="A336" s="7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</row>
    <row r="337" spans="1:25" s="73" customFormat="1" ht="9.75" x14ac:dyDescent="0.2">
      <c r="A337" s="7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</row>
    <row r="338" spans="1:25" s="73" customFormat="1" ht="9.75" x14ac:dyDescent="0.2">
      <c r="A338" s="7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</row>
    <row r="339" spans="1:25" s="73" customFormat="1" ht="9.75" x14ac:dyDescent="0.2">
      <c r="A339" s="7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</row>
    <row r="340" spans="1:25" s="73" customFormat="1" ht="9.75" x14ac:dyDescent="0.2">
      <c r="A340" s="7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</row>
    <row r="341" spans="1:25" s="73" customFormat="1" ht="9.75" x14ac:dyDescent="0.2">
      <c r="A341" s="7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</row>
    <row r="342" spans="1:25" s="73" customFormat="1" ht="9.75" x14ac:dyDescent="0.2">
      <c r="A342" s="7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</row>
    <row r="343" spans="1:25" s="73" customFormat="1" ht="9.75" x14ac:dyDescent="0.2">
      <c r="A343" s="7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</row>
    <row r="344" spans="1:25" s="73" customFormat="1" ht="9.75" x14ac:dyDescent="0.2">
      <c r="A344" s="7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</row>
    <row r="345" spans="1:25" s="73" customFormat="1" ht="9.75" x14ac:dyDescent="0.2">
      <c r="A345" s="7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</row>
    <row r="346" spans="1:25" s="73" customFormat="1" ht="9.75" x14ac:dyDescent="0.2">
      <c r="A346" s="7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</row>
    <row r="347" spans="1:25" s="73" customFormat="1" ht="9.75" x14ac:dyDescent="0.2">
      <c r="A347" s="7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</row>
    <row r="348" spans="1:25" s="73" customFormat="1" ht="9.75" x14ac:dyDescent="0.2">
      <c r="A348" s="7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</row>
    <row r="349" spans="1:25" s="73" customFormat="1" ht="9.75" x14ac:dyDescent="0.2">
      <c r="A349" s="7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</row>
    <row r="350" spans="1:25" s="73" customFormat="1" ht="9.75" x14ac:dyDescent="0.2">
      <c r="A350" s="7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</row>
    <row r="351" spans="1:25" s="73" customFormat="1" ht="9.75" x14ac:dyDescent="0.2">
      <c r="A351" s="7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</row>
    <row r="352" spans="1:25" s="73" customFormat="1" ht="9.75" x14ac:dyDescent="0.2">
      <c r="A352" s="7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</row>
    <row r="353" spans="1:25" s="73" customFormat="1" ht="9.75" x14ac:dyDescent="0.2">
      <c r="A353" s="7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</row>
    <row r="354" spans="1:25" s="73" customFormat="1" ht="9.75" x14ac:dyDescent="0.2">
      <c r="A354" s="7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</row>
    <row r="355" spans="1:25" s="73" customFormat="1" ht="9.75" x14ac:dyDescent="0.2">
      <c r="A355" s="7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</row>
    <row r="356" spans="1:25" s="73" customFormat="1" ht="9.75" x14ac:dyDescent="0.2">
      <c r="A356" s="7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</row>
    <row r="357" spans="1:25" s="73" customFormat="1" ht="9.75" x14ac:dyDescent="0.2">
      <c r="A357" s="7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</row>
    <row r="358" spans="1:25" s="73" customFormat="1" ht="9.75" x14ac:dyDescent="0.2">
      <c r="A358" s="7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</row>
    <row r="359" spans="1:25" s="73" customFormat="1" ht="9.75" x14ac:dyDescent="0.2">
      <c r="A359" s="7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</row>
    <row r="360" spans="1:25" s="73" customFormat="1" ht="9.75" x14ac:dyDescent="0.2">
      <c r="A360" s="7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</row>
    <row r="361" spans="1:25" s="73" customFormat="1" ht="9.75" x14ac:dyDescent="0.2">
      <c r="A361" s="7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</row>
    <row r="362" spans="1:25" s="73" customFormat="1" ht="9.75" x14ac:dyDescent="0.2">
      <c r="A362" s="7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</row>
    <row r="363" spans="1:25" s="73" customFormat="1" ht="9.75" x14ac:dyDescent="0.2">
      <c r="A363" s="7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</row>
    <row r="364" spans="1:25" s="73" customFormat="1" ht="9.75" x14ac:dyDescent="0.2">
      <c r="A364" s="7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</row>
    <row r="365" spans="1:25" s="73" customFormat="1" ht="9.75" x14ac:dyDescent="0.2">
      <c r="A365" s="7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</row>
    <row r="366" spans="1:25" s="73" customFormat="1" ht="9.75" x14ac:dyDescent="0.2">
      <c r="A366" s="7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</row>
    <row r="367" spans="1:25" s="73" customFormat="1" ht="9.75" x14ac:dyDescent="0.2">
      <c r="A367" s="7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</row>
    <row r="368" spans="1:25" s="73" customFormat="1" ht="9.75" x14ac:dyDescent="0.2">
      <c r="A368" s="7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</row>
    <row r="369" spans="1:25" s="73" customFormat="1" ht="9.75" x14ac:dyDescent="0.2">
      <c r="A369" s="7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</row>
    <row r="370" spans="1:25" s="73" customFormat="1" ht="9.75" x14ac:dyDescent="0.2">
      <c r="A370" s="7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</row>
    <row r="371" spans="1:25" s="73" customFormat="1" ht="9.75" x14ac:dyDescent="0.2">
      <c r="A371" s="7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</row>
    <row r="372" spans="1:25" s="73" customFormat="1" ht="9.75" x14ac:dyDescent="0.2">
      <c r="A372" s="7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</row>
    <row r="373" spans="1:25" s="73" customFormat="1" ht="9.75" x14ac:dyDescent="0.2">
      <c r="A373" s="7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</row>
    <row r="374" spans="1:25" s="73" customFormat="1" ht="9.75" x14ac:dyDescent="0.2">
      <c r="A374" s="7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</row>
    <row r="375" spans="1:25" s="73" customFormat="1" ht="9.75" x14ac:dyDescent="0.2">
      <c r="A375" s="7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</row>
    <row r="376" spans="1:25" s="73" customFormat="1" ht="9.75" x14ac:dyDescent="0.2">
      <c r="A376" s="7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</row>
    <row r="377" spans="1:25" s="73" customFormat="1" ht="9.75" x14ac:dyDescent="0.2">
      <c r="A377" s="7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</row>
    <row r="378" spans="1:25" s="73" customFormat="1" ht="9.75" x14ac:dyDescent="0.2">
      <c r="A378" s="7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</row>
    <row r="379" spans="1:25" s="73" customFormat="1" ht="9.75" x14ac:dyDescent="0.2">
      <c r="A379" s="7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</row>
    <row r="380" spans="1:25" s="73" customFormat="1" ht="9.75" x14ac:dyDescent="0.2">
      <c r="A380" s="7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</row>
    <row r="381" spans="1:25" s="73" customFormat="1" ht="9.75" x14ac:dyDescent="0.2">
      <c r="A381" s="7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</row>
    <row r="382" spans="1:25" s="73" customFormat="1" ht="9.75" x14ac:dyDescent="0.2">
      <c r="A382" s="7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</row>
    <row r="383" spans="1:25" s="73" customFormat="1" ht="9.75" x14ac:dyDescent="0.2">
      <c r="A383" s="7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</row>
    <row r="384" spans="1:25" s="73" customFormat="1" ht="9.75" x14ac:dyDescent="0.2">
      <c r="A384" s="7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</row>
    <row r="385" spans="1:25" s="73" customFormat="1" ht="9.75" x14ac:dyDescent="0.2">
      <c r="A385" s="7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</row>
    <row r="386" spans="1:25" s="73" customFormat="1" ht="9.75" x14ac:dyDescent="0.2">
      <c r="A386" s="7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</row>
    <row r="387" spans="1:25" s="73" customFormat="1" ht="9.75" x14ac:dyDescent="0.2">
      <c r="A387" s="7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</row>
    <row r="388" spans="1:25" s="73" customFormat="1" ht="9.75" x14ac:dyDescent="0.2">
      <c r="A388" s="7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</row>
    <row r="389" spans="1:25" s="73" customFormat="1" ht="9.75" x14ac:dyDescent="0.2">
      <c r="A389" s="7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</row>
    <row r="390" spans="1:25" s="73" customFormat="1" ht="9.75" x14ac:dyDescent="0.2">
      <c r="A390" s="7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</row>
    <row r="391" spans="1:25" s="73" customFormat="1" ht="9.75" x14ac:dyDescent="0.2">
      <c r="A391" s="7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</row>
    <row r="392" spans="1:25" s="73" customFormat="1" ht="9.75" x14ac:dyDescent="0.2">
      <c r="A392" s="7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</row>
    <row r="393" spans="1:25" s="73" customFormat="1" ht="9.75" x14ac:dyDescent="0.2">
      <c r="A393" s="7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</row>
    <row r="394" spans="1:25" s="73" customFormat="1" ht="9.75" x14ac:dyDescent="0.2">
      <c r="A394" s="7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</row>
    <row r="395" spans="1:25" s="73" customFormat="1" ht="9.75" x14ac:dyDescent="0.2">
      <c r="A395" s="7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</row>
    <row r="396" spans="1:25" s="73" customFormat="1" ht="9.75" x14ac:dyDescent="0.2">
      <c r="A396" s="7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</row>
    <row r="397" spans="1:25" s="73" customFormat="1" ht="9.75" x14ac:dyDescent="0.2">
      <c r="A397" s="7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</row>
    <row r="398" spans="1:25" s="73" customFormat="1" ht="9.75" x14ac:dyDescent="0.2">
      <c r="A398" s="7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</row>
    <row r="399" spans="1:25" s="73" customFormat="1" ht="9.75" x14ac:dyDescent="0.2">
      <c r="A399" s="7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</row>
    <row r="400" spans="1:25" s="73" customFormat="1" ht="9.75" x14ac:dyDescent="0.2">
      <c r="A400" s="7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</row>
    <row r="401" spans="1:25" s="73" customFormat="1" ht="9.75" x14ac:dyDescent="0.2">
      <c r="A401" s="7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</row>
    <row r="402" spans="1:25" s="73" customFormat="1" ht="9.75" x14ac:dyDescent="0.2">
      <c r="A402" s="7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</row>
    <row r="403" spans="1:25" s="73" customFormat="1" ht="9.75" x14ac:dyDescent="0.2">
      <c r="A403" s="7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</row>
    <row r="404" spans="1:25" s="73" customFormat="1" ht="9.75" x14ac:dyDescent="0.2">
      <c r="A404" s="7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</row>
    <row r="405" spans="1:25" s="73" customFormat="1" ht="9.75" x14ac:dyDescent="0.2">
      <c r="A405" s="7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</row>
    <row r="406" spans="1:25" s="73" customFormat="1" ht="9.75" x14ac:dyDescent="0.2">
      <c r="A406" s="7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</row>
    <row r="407" spans="1:25" s="73" customFormat="1" ht="9.75" x14ac:dyDescent="0.2">
      <c r="A407" s="7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</row>
    <row r="408" spans="1:25" s="73" customFormat="1" ht="9.75" x14ac:dyDescent="0.2">
      <c r="A408" s="7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</row>
    <row r="409" spans="1:25" s="73" customFormat="1" ht="9.75" x14ac:dyDescent="0.2">
      <c r="A409" s="7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</row>
    <row r="410" spans="1:25" s="73" customFormat="1" ht="9.75" x14ac:dyDescent="0.2">
      <c r="A410" s="7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</row>
    <row r="411" spans="1:25" s="73" customFormat="1" ht="9.75" x14ac:dyDescent="0.2">
      <c r="A411" s="7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</row>
    <row r="412" spans="1:25" s="73" customFormat="1" ht="9.75" x14ac:dyDescent="0.2">
      <c r="A412" s="7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</row>
    <row r="413" spans="1:25" s="73" customFormat="1" ht="9.75" x14ac:dyDescent="0.2">
      <c r="A413" s="7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</row>
    <row r="414" spans="1:25" s="73" customFormat="1" ht="9.75" x14ac:dyDescent="0.2">
      <c r="A414" s="7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</row>
    <row r="415" spans="1:25" s="73" customFormat="1" ht="9.75" x14ac:dyDescent="0.2">
      <c r="A415" s="7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</row>
    <row r="416" spans="1:25" s="73" customFormat="1" ht="9.75" x14ac:dyDescent="0.2">
      <c r="A416" s="7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</row>
    <row r="417" spans="1:25" s="73" customFormat="1" ht="9.75" x14ac:dyDescent="0.2">
      <c r="A417" s="7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</row>
    <row r="418" spans="1:25" s="73" customFormat="1" ht="9.75" x14ac:dyDescent="0.2">
      <c r="A418" s="7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</row>
    <row r="419" spans="1:25" s="73" customFormat="1" ht="9.75" x14ac:dyDescent="0.2">
      <c r="A419" s="7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</row>
    <row r="420" spans="1:25" s="73" customFormat="1" ht="9.75" x14ac:dyDescent="0.2">
      <c r="A420" s="7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</row>
    <row r="421" spans="1:25" s="73" customFormat="1" ht="9.75" x14ac:dyDescent="0.2">
      <c r="A421" s="7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</row>
    <row r="422" spans="1:25" s="73" customFormat="1" ht="9.75" x14ac:dyDescent="0.2">
      <c r="A422" s="7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</row>
    <row r="423" spans="1:25" s="73" customFormat="1" ht="9.75" x14ac:dyDescent="0.2">
      <c r="A423" s="7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</row>
    <row r="424" spans="1:25" s="73" customFormat="1" ht="9.75" x14ac:dyDescent="0.2">
      <c r="A424" s="7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</row>
    <row r="425" spans="1:25" s="73" customFormat="1" ht="9.75" x14ac:dyDescent="0.2">
      <c r="A425" s="7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</row>
    <row r="426" spans="1:25" s="73" customFormat="1" ht="9.75" x14ac:dyDescent="0.2">
      <c r="A426" s="7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</row>
    <row r="427" spans="1:25" s="73" customFormat="1" ht="9.75" x14ac:dyDescent="0.2">
      <c r="A427" s="7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</row>
    <row r="428" spans="1:25" s="73" customFormat="1" ht="9.75" x14ac:dyDescent="0.2">
      <c r="A428" s="7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</row>
    <row r="429" spans="1:25" s="73" customFormat="1" ht="9.75" x14ac:dyDescent="0.2">
      <c r="A429" s="7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</row>
    <row r="430" spans="1:25" s="73" customFormat="1" ht="9.75" x14ac:dyDescent="0.2">
      <c r="A430" s="7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</row>
    <row r="431" spans="1:25" s="73" customFormat="1" ht="9.75" x14ac:dyDescent="0.2">
      <c r="A431" s="7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</row>
    <row r="432" spans="1:25" s="73" customFormat="1" ht="9.75" x14ac:dyDescent="0.2">
      <c r="A432" s="7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</row>
    <row r="433" spans="1:25" s="73" customFormat="1" ht="9.75" x14ac:dyDescent="0.2">
      <c r="A433" s="7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</row>
    <row r="434" spans="1:25" s="73" customFormat="1" ht="9.75" x14ac:dyDescent="0.2">
      <c r="A434" s="7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</row>
    <row r="435" spans="1:25" s="73" customFormat="1" ht="9.75" x14ac:dyDescent="0.2">
      <c r="A435" s="7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</row>
    <row r="436" spans="1:25" s="73" customFormat="1" ht="9.75" x14ac:dyDescent="0.2">
      <c r="A436" s="7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</row>
    <row r="437" spans="1:25" s="73" customFormat="1" ht="9.75" x14ac:dyDescent="0.2">
      <c r="A437" s="7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</row>
    <row r="438" spans="1:25" s="73" customFormat="1" ht="9.75" x14ac:dyDescent="0.2">
      <c r="A438" s="7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</row>
    <row r="439" spans="1:25" s="73" customFormat="1" ht="9.75" x14ac:dyDescent="0.2">
      <c r="A439" s="7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</row>
    <row r="440" spans="1:25" s="73" customFormat="1" ht="9.75" x14ac:dyDescent="0.2">
      <c r="A440" s="7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</row>
    <row r="441" spans="1:25" s="73" customFormat="1" ht="9.75" x14ac:dyDescent="0.2">
      <c r="A441" s="7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</row>
    <row r="442" spans="1:25" s="73" customFormat="1" ht="9.75" x14ac:dyDescent="0.2">
      <c r="A442" s="7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</row>
    <row r="443" spans="1:25" s="73" customFormat="1" ht="9.75" x14ac:dyDescent="0.2">
      <c r="A443" s="7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</row>
    <row r="444" spans="1:25" s="73" customFormat="1" ht="9.75" x14ac:dyDescent="0.2">
      <c r="A444" s="7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</row>
    <row r="445" spans="1:25" s="73" customFormat="1" ht="9.75" x14ac:dyDescent="0.2">
      <c r="A445" s="7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</row>
    <row r="446" spans="1:25" s="73" customFormat="1" ht="9.75" x14ac:dyDescent="0.2">
      <c r="A446" s="7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</row>
    <row r="447" spans="1:25" s="73" customFormat="1" ht="9.75" x14ac:dyDescent="0.2">
      <c r="A447" s="7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</row>
    <row r="448" spans="1:25" s="73" customFormat="1" ht="9.75" x14ac:dyDescent="0.2">
      <c r="A448" s="7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</row>
    <row r="449" spans="1:25" s="73" customFormat="1" ht="9.75" x14ac:dyDescent="0.2">
      <c r="A449" s="7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</row>
    <row r="450" spans="1:25" s="73" customFormat="1" ht="9.75" x14ac:dyDescent="0.2">
      <c r="A450" s="7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</row>
    <row r="451" spans="1:25" s="73" customFormat="1" ht="9.75" x14ac:dyDescent="0.2">
      <c r="A451" s="7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</row>
    <row r="452" spans="1:25" s="73" customFormat="1" ht="9.75" x14ac:dyDescent="0.2">
      <c r="A452" s="7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</row>
    <row r="453" spans="1:25" s="73" customFormat="1" ht="9.75" x14ac:dyDescent="0.2">
      <c r="A453" s="7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</row>
    <row r="454" spans="1:25" s="73" customFormat="1" ht="9.75" x14ac:dyDescent="0.2">
      <c r="A454" s="7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</row>
    <row r="455" spans="1:25" s="73" customFormat="1" ht="9.75" x14ac:dyDescent="0.2">
      <c r="A455" s="7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</row>
    <row r="456" spans="1:25" s="73" customFormat="1" ht="9.75" x14ac:dyDescent="0.2">
      <c r="A456" s="7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</row>
    <row r="457" spans="1:25" s="73" customFormat="1" ht="9.75" x14ac:dyDescent="0.2">
      <c r="A457" s="7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</row>
    <row r="458" spans="1:25" s="73" customFormat="1" ht="9.75" x14ac:dyDescent="0.2">
      <c r="A458" s="7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</row>
    <row r="459" spans="1:25" s="73" customFormat="1" ht="9.75" x14ac:dyDescent="0.2">
      <c r="A459" s="7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</row>
    <row r="460" spans="1:25" s="73" customFormat="1" ht="9.75" x14ac:dyDescent="0.2">
      <c r="A460" s="7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</row>
    <row r="461" spans="1:25" s="73" customFormat="1" ht="9.75" x14ac:dyDescent="0.2">
      <c r="A461" s="7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</row>
    <row r="462" spans="1:25" s="73" customFormat="1" ht="9.75" x14ac:dyDescent="0.2">
      <c r="A462" s="7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</row>
    <row r="463" spans="1:25" s="73" customFormat="1" ht="9.75" x14ac:dyDescent="0.2">
      <c r="A463" s="7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</row>
    <row r="464" spans="1:25" s="73" customFormat="1" ht="9.75" x14ac:dyDescent="0.2">
      <c r="A464" s="7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</row>
    <row r="465" spans="1:25" s="73" customFormat="1" ht="9.75" x14ac:dyDescent="0.2">
      <c r="A465" s="7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</row>
    <row r="466" spans="1:25" s="73" customFormat="1" ht="9.75" x14ac:dyDescent="0.2">
      <c r="A466" s="7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</row>
    <row r="467" spans="1:25" s="73" customFormat="1" ht="9.75" x14ac:dyDescent="0.2">
      <c r="A467" s="7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</row>
    <row r="468" spans="1:25" s="73" customFormat="1" ht="9.75" x14ac:dyDescent="0.2">
      <c r="A468" s="7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</row>
    <row r="469" spans="1:25" s="73" customFormat="1" ht="9.75" x14ac:dyDescent="0.2">
      <c r="A469" s="7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</row>
    <row r="470" spans="1:25" s="73" customFormat="1" ht="9.75" x14ac:dyDescent="0.2">
      <c r="A470" s="7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</row>
    <row r="471" spans="1:25" s="73" customFormat="1" ht="9.75" x14ac:dyDescent="0.2">
      <c r="A471" s="7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</row>
    <row r="472" spans="1:25" s="73" customFormat="1" ht="9.75" x14ac:dyDescent="0.2">
      <c r="A472" s="7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</row>
    <row r="473" spans="1:25" s="73" customFormat="1" ht="9.75" x14ac:dyDescent="0.2">
      <c r="A473" s="7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</row>
    <row r="474" spans="1:25" s="73" customFormat="1" ht="9.75" x14ac:dyDescent="0.2">
      <c r="A474" s="7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</row>
    <row r="475" spans="1:25" s="73" customFormat="1" ht="9.75" x14ac:dyDescent="0.2">
      <c r="A475" s="7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</row>
    <row r="476" spans="1:25" s="73" customFormat="1" ht="9.75" x14ac:dyDescent="0.2">
      <c r="A476" s="7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</row>
    <row r="477" spans="1:25" s="73" customFormat="1" ht="9.75" x14ac:dyDescent="0.2">
      <c r="A477" s="7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</row>
    <row r="478" spans="1:25" s="73" customFormat="1" ht="9.75" x14ac:dyDescent="0.2">
      <c r="A478" s="7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</row>
    <row r="479" spans="1:25" s="73" customFormat="1" ht="9.75" x14ac:dyDescent="0.2">
      <c r="A479" s="7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</row>
    <row r="480" spans="1:25" s="73" customFormat="1" ht="9.75" x14ac:dyDescent="0.2">
      <c r="A480" s="7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</row>
    <row r="481" spans="1:25" s="73" customFormat="1" ht="9.75" x14ac:dyDescent="0.2">
      <c r="A481" s="7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</row>
    <row r="482" spans="1:25" s="73" customFormat="1" ht="9.75" x14ac:dyDescent="0.2">
      <c r="A482" s="7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</row>
    <row r="483" spans="1:25" s="73" customFormat="1" ht="9.75" x14ac:dyDescent="0.2">
      <c r="A483" s="7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</row>
    <row r="484" spans="1:25" s="73" customFormat="1" ht="9.75" x14ac:dyDescent="0.2">
      <c r="A484" s="7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</row>
    <row r="485" spans="1:25" s="73" customFormat="1" ht="9.75" x14ac:dyDescent="0.2">
      <c r="A485" s="7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</row>
    <row r="486" spans="1:25" s="73" customFormat="1" ht="9.75" x14ac:dyDescent="0.2">
      <c r="A486" s="7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</row>
    <row r="487" spans="1:25" s="73" customFormat="1" ht="9.75" x14ac:dyDescent="0.2">
      <c r="A487" s="7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</row>
    <row r="488" spans="1:25" s="73" customFormat="1" ht="9.75" x14ac:dyDescent="0.2">
      <c r="A488" s="7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</row>
    <row r="489" spans="1:25" s="73" customFormat="1" ht="9.75" x14ac:dyDescent="0.2">
      <c r="A489" s="7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</row>
    <row r="490" spans="1:25" s="73" customFormat="1" ht="9.75" x14ac:dyDescent="0.2">
      <c r="A490" s="7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</row>
    <row r="491" spans="1:25" s="73" customFormat="1" ht="9.75" x14ac:dyDescent="0.2">
      <c r="A491" s="7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</row>
    <row r="492" spans="1:25" s="73" customFormat="1" ht="9.75" x14ac:dyDescent="0.2">
      <c r="A492" s="7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</row>
    <row r="493" spans="1:25" s="73" customFormat="1" ht="9.75" x14ac:dyDescent="0.2">
      <c r="A493" s="7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</row>
    <row r="494" spans="1:25" s="73" customFormat="1" ht="9.75" x14ac:dyDescent="0.2">
      <c r="A494" s="7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</row>
    <row r="495" spans="1:25" s="73" customFormat="1" ht="9.75" x14ac:dyDescent="0.2">
      <c r="A495" s="7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</row>
    <row r="496" spans="1:25" s="73" customFormat="1" ht="9.75" x14ac:dyDescent="0.2">
      <c r="A496" s="7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</row>
    <row r="497" spans="1:25" s="73" customFormat="1" ht="9.75" x14ac:dyDescent="0.2">
      <c r="A497" s="7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</row>
    <row r="498" spans="1:25" s="73" customFormat="1" ht="9.75" x14ac:dyDescent="0.2">
      <c r="A498" s="7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</row>
    <row r="499" spans="1:25" s="73" customFormat="1" ht="9.75" x14ac:dyDescent="0.2">
      <c r="A499" s="7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</row>
  </sheetData>
  <mergeCells count="2">
    <mergeCell ref="A4:B4"/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BILANS</vt:lpstr>
      <vt:lpstr>RZiS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Pietrzyk</dc:creator>
  <cp:lastModifiedBy>Monika Bogacka</cp:lastModifiedBy>
  <cp:lastPrinted>2023-04-12T07:03:56Z</cp:lastPrinted>
  <dcterms:created xsi:type="dcterms:W3CDTF">2020-04-20T15:47:17Z</dcterms:created>
  <dcterms:modified xsi:type="dcterms:W3CDTF">2024-01-25T10:39:01Z</dcterms:modified>
</cp:coreProperties>
</file>