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Przywidz " sheetId="2" r:id="rId1"/>
    <sheet name="Arkusz1" sheetId="3" r:id="rId2"/>
  </sheets>
  <definedNames>
    <definedName name="_xlnm._FilterDatabase" localSheetId="0" hidden="1">'Przywidz '!$G$1:$J$1</definedName>
  </definedNames>
  <calcPr calcId="145621"/>
  <customWorkbookViews>
    <customWorkbookView name="Kulkowska Myszke Wioletta - Widok osobisty" guid="{D74A2DD5-477F-44F3-9C90-C6A35271FE30}" mergeInterval="0" personalView="1" maximized="1" xWindow="-8" yWindow="-8" windowWidth="1936" windowHeight="1056" activeSheetId="1"/>
    <customWorkbookView name="Komorowski Marek - Widok osobisty" guid="{3B88CE21-EB7F-40A7-92C6-076E8C9A031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A3" i="2" l="1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82" i="2" s="1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Z82" i="2" l="1"/>
  <c r="Y82" i="2"/>
  <c r="X82" i="2"/>
  <c r="R76" i="2" l="1"/>
  <c r="R47" i="2" l="1"/>
  <c r="R4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8" i="2"/>
  <c r="R39" i="2"/>
  <c r="R40" i="2"/>
  <c r="R41" i="2"/>
  <c r="R42" i="2"/>
  <c r="R43" i="2"/>
  <c r="R45" i="2"/>
  <c r="R46" i="2"/>
  <c r="R48" i="2"/>
  <c r="R49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37" i="2"/>
  <c r="R66" i="2"/>
  <c r="R67" i="2"/>
  <c r="R68" i="2"/>
  <c r="R69" i="2"/>
  <c r="R70" i="2"/>
  <c r="R71" i="2"/>
  <c r="R73" i="2"/>
  <c r="R74" i="2"/>
  <c r="R3" i="2"/>
</calcChain>
</file>

<file path=xl/comments1.xml><?xml version="1.0" encoding="utf-8"?>
<comments xmlns="http://schemas.openxmlformats.org/spreadsheetml/2006/main">
  <authors>
    <author>Mariusz</author>
  </authors>
  <commentList>
    <comment ref="AB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Sprzedaż kompelskowa związana jest z otrzymywaniem jednej fv za zakup i dystrybucję.</t>
        </r>
      </text>
    </comment>
    <comment ref="AD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Potrzeba weryfikacji układu pomiarowego dotyczy grup taryfowych Bxx [B11,B21,B22,B23]</t>
        </r>
      </text>
    </comment>
    <comment ref="AE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Posiadanie instalacji prosumenckiej uniemożliwia rozdzielenie sprzedaży energii.</t>
        </r>
      </text>
    </comment>
  </commentList>
</comments>
</file>

<file path=xl/sharedStrings.xml><?xml version="1.0" encoding="utf-8"?>
<sst xmlns="http://schemas.openxmlformats.org/spreadsheetml/2006/main" count="1630" uniqueCount="547">
  <si>
    <t>lp.</t>
  </si>
  <si>
    <t>NIP</t>
  </si>
  <si>
    <t>Regon</t>
  </si>
  <si>
    <t>Numer Licznika</t>
  </si>
  <si>
    <t>NABYWCA</t>
  </si>
  <si>
    <t>PŁATNIK/NABYWCA</t>
  </si>
  <si>
    <t>Miejscowość</t>
  </si>
  <si>
    <t>Ulica</t>
  </si>
  <si>
    <t>Grupa
taryfowa</t>
  </si>
  <si>
    <t>Moc
umowna (kW)</t>
  </si>
  <si>
    <t>Moc przyłączeniowa (kW)</t>
  </si>
  <si>
    <t>Strefa I [MWh]</t>
  </si>
  <si>
    <t>Wielkość Zabezpieczenia [A]</t>
  </si>
  <si>
    <t xml:space="preserve">Numer PPE </t>
  </si>
  <si>
    <t>DANE PUNKTU POBORU</t>
  </si>
  <si>
    <t>PARAMETRY DYSTRYBUCYJNE</t>
  </si>
  <si>
    <t>SZACOWANE ROCZNE ZUŻYCIE ENETRGII ELEKTRYCZNEJ</t>
  </si>
  <si>
    <t>Strefa II [MWh]</t>
  </si>
  <si>
    <t>Strefa III [MWh]</t>
  </si>
  <si>
    <t>Razem [MWh]</t>
  </si>
  <si>
    <t xml:space="preserve">Miejscowość </t>
  </si>
  <si>
    <t xml:space="preserve">Nazwa </t>
  </si>
  <si>
    <t>Nazwa</t>
  </si>
  <si>
    <t>Informacje dot. PPE</t>
  </si>
  <si>
    <t>Rodzaj obecnej umowy [kompleksowa / rozdzielona]</t>
  </si>
  <si>
    <t>Obecna umowa do dnia [31.12.2021]</t>
  </si>
  <si>
    <t>Czy PPE dostosowane do TPA [TAK/NIE]</t>
  </si>
  <si>
    <t>Czy istnieja instalacja prosumencka? [TAK/NIE]</t>
  </si>
  <si>
    <t>Gmina Przywidz</t>
  </si>
  <si>
    <t>Przywidz</t>
  </si>
  <si>
    <t>Pomlewo</t>
  </si>
  <si>
    <t>Gromadzin</t>
  </si>
  <si>
    <t>Jodłowno</t>
  </si>
  <si>
    <t>Ząbrsko Górne</t>
  </si>
  <si>
    <t>Marszewo</t>
  </si>
  <si>
    <t>Gdańska 7</t>
  </si>
  <si>
    <t>ul. Gdańska 7</t>
  </si>
  <si>
    <t>Urząd Gminy Przywidz</t>
  </si>
  <si>
    <t>Gminny Ośrodek Kultury</t>
  </si>
  <si>
    <t>Szkoła Podstawowa w Trzepowie</t>
  </si>
  <si>
    <t>Zespół Szkół w Przywidzu</t>
  </si>
  <si>
    <t>Szkoła Podstawowa w Pomlewie</t>
  </si>
  <si>
    <t>Gminny Ośrodek Pomocy Społecznej</t>
  </si>
  <si>
    <t>Trzepowo</t>
  </si>
  <si>
    <t>Borowina</t>
  </si>
  <si>
    <t xml:space="preserve">Przywidz </t>
  </si>
  <si>
    <t>Piekło Górne</t>
  </si>
  <si>
    <t>Stara Huta</t>
  </si>
  <si>
    <t>Nowa Wieś Przywidzka</t>
  </si>
  <si>
    <t>Kozia Góra</t>
  </si>
  <si>
    <t>Sucha Huta</t>
  </si>
  <si>
    <t>Olszanka</t>
  </si>
  <si>
    <t>Kierzkowo</t>
  </si>
  <si>
    <t>Piekło Dolne</t>
  </si>
  <si>
    <t>Przywidz OSP</t>
  </si>
  <si>
    <t>Trzeopowo</t>
  </si>
  <si>
    <t>Trzepowo 6040018653</t>
  </si>
  <si>
    <t>Pomlewo 6040018630</t>
  </si>
  <si>
    <t xml:space="preserve">Nowa oczyszczalnia ścieków </t>
  </si>
  <si>
    <t>Nowa Przepompownia PS1 Przywidz Jesionowa</t>
  </si>
  <si>
    <t>Gromadzin-przepompownia PS4-G</t>
  </si>
  <si>
    <t>Gromadzin przepompownia PS6-G</t>
  </si>
  <si>
    <t>Gromadzin przepompownia PS7-G</t>
  </si>
  <si>
    <t>Pomlewo przepompownia PS1-P</t>
  </si>
  <si>
    <t>Pomlewo przepompownia PS2-P</t>
  </si>
  <si>
    <t>Pomlewo przepompownia PS3-P</t>
  </si>
  <si>
    <t>Jodłowno przepompownia PS1-J</t>
  </si>
  <si>
    <t>Jodłowno przepompownia PS2-J</t>
  </si>
  <si>
    <t>Ząbrsko Górne przepompownia PS1-ZG</t>
  </si>
  <si>
    <t>Ząbrsko Górne przepompownia PS2-ZG</t>
  </si>
  <si>
    <t>Ząbrsko Górne przepompownia PS3-ZG</t>
  </si>
  <si>
    <t>Ząbrsko Górne przepompownia PS4-ZG</t>
  </si>
  <si>
    <t>Gromadzin przepompownia PS1-G</t>
  </si>
  <si>
    <t>Gromadzin przepompownia PS2-G</t>
  </si>
  <si>
    <t>Gromadzin przepompownia PS3-G</t>
  </si>
  <si>
    <t>Gromadzin przepompownia PS8-G</t>
  </si>
  <si>
    <t>Jodłowno przepompownia PS3-J</t>
  </si>
  <si>
    <t>Jodłowno przepompownia PS4-J</t>
  </si>
  <si>
    <t>Marszewska Góra przepompownia PS1-MG</t>
  </si>
  <si>
    <t>Marszewska Góra przepompownia PS2-MG</t>
  </si>
  <si>
    <t>Marszewska Góra przepompownia PS3-MG</t>
  </si>
  <si>
    <t>Marszewska Góra przepompownia PS4-MG</t>
  </si>
  <si>
    <t>ul. Mestwina 6</t>
  </si>
  <si>
    <t>ul. Gdańska</t>
  </si>
  <si>
    <t>ul. Na Wzgórze 18</t>
  </si>
  <si>
    <t>ul. Jesionowa 8A</t>
  </si>
  <si>
    <t>ul. Skarpowa 20</t>
  </si>
  <si>
    <t>ul. Szkolna 2</t>
  </si>
  <si>
    <t>ul. Kasztanowa 21</t>
  </si>
  <si>
    <t>ul. Gdańska 17</t>
  </si>
  <si>
    <t>Katarynki Przywidz</t>
  </si>
  <si>
    <t>ul. Mestwina 1</t>
  </si>
  <si>
    <t>Szkolna 4 A</t>
  </si>
  <si>
    <t>ul. Uhlenberga 10</t>
  </si>
  <si>
    <t>ul. Jeziorna 3</t>
  </si>
  <si>
    <t>ul. Gdańska 15</t>
  </si>
  <si>
    <t>ul. Szkolna 1</t>
  </si>
  <si>
    <t>ul. Cisowa 12</t>
  </si>
  <si>
    <t>ul. Szkolna 3</t>
  </si>
  <si>
    <t>Jesionowa DZ.162/3</t>
  </si>
  <si>
    <t>71446988/47</t>
  </si>
  <si>
    <t>71560491/52</t>
  </si>
  <si>
    <t>3940968/53</t>
  </si>
  <si>
    <t>04015251/54</t>
  </si>
  <si>
    <t>83419680/19</t>
  </si>
  <si>
    <t>70685543/1</t>
  </si>
  <si>
    <t>bd</t>
  </si>
  <si>
    <t>PL0037330047241167</t>
  </si>
  <si>
    <t>PL0037330047241571</t>
  </si>
  <si>
    <t>PL0037330047241672</t>
  </si>
  <si>
    <t>PL0037330047242076</t>
  </si>
  <si>
    <t>PL0037330047242278</t>
  </si>
  <si>
    <t>PL0037330047242682</t>
  </si>
  <si>
    <t>PL0037330047242783</t>
  </si>
  <si>
    <t>PL0037330047243086</t>
  </si>
  <si>
    <t>PL0037330047241470</t>
  </si>
  <si>
    <t>PL0037330047241268</t>
  </si>
  <si>
    <t>PL0037330047242985</t>
  </si>
  <si>
    <t>PL0037330047241975</t>
  </si>
  <si>
    <t>PL0037330047242177</t>
  </si>
  <si>
    <t>PL0037330047242884</t>
  </si>
  <si>
    <t>PL0037330110200736</t>
  </si>
  <si>
    <t>PL0037330118680152</t>
  </si>
  <si>
    <t>PL0037330118128363</t>
  </si>
  <si>
    <t>PL0037330117889200</t>
  </si>
  <si>
    <t>PL0037330117888893</t>
  </si>
  <si>
    <t>PL0037330117889095</t>
  </si>
  <si>
    <t>PL0037330118680455</t>
  </si>
  <si>
    <t>PL0037330117888691</t>
  </si>
  <si>
    <t>PL0037330118704707</t>
  </si>
  <si>
    <t>PL0037330118753409</t>
  </si>
  <si>
    <t>PL0037330118908811</t>
  </si>
  <si>
    <t>PL0037330118680556</t>
  </si>
  <si>
    <t>PL0037330118683990</t>
  </si>
  <si>
    <t>PL0037330047242581</t>
  </si>
  <si>
    <t>PL0037330047242379</t>
  </si>
  <si>
    <t>PL0037330047241773</t>
  </si>
  <si>
    <t>PL0037330107165848</t>
  </si>
  <si>
    <t>PL0037330047178927</t>
  </si>
  <si>
    <t>PL0037330047179129</t>
  </si>
  <si>
    <t>PL0037330113040917</t>
  </si>
  <si>
    <t>PL0037330047241874</t>
  </si>
  <si>
    <t>PL0037330104517546</t>
  </si>
  <si>
    <t>PL0037330123819839</t>
  </si>
  <si>
    <t>PL0037330123737690</t>
  </si>
  <si>
    <t>PL0037350123641971</t>
  </si>
  <si>
    <t>PL0037330000237301</t>
  </si>
  <si>
    <t>PL0037330047388586</t>
  </si>
  <si>
    <t>PL0037330047351103</t>
  </si>
  <si>
    <t>PL0037330047407885</t>
  </si>
  <si>
    <t>PL0037330105510481</t>
  </si>
  <si>
    <t>PL0037330047349483</t>
  </si>
  <si>
    <t>PL0037330001200105</t>
  </si>
  <si>
    <t>PL0037330001548607</t>
  </si>
  <si>
    <t>PL0037330001548700</t>
  </si>
  <si>
    <t>PL0037330001548804</t>
  </si>
  <si>
    <t>PL0037330001548908</t>
  </si>
  <si>
    <t>PL0037330001549003</t>
  </si>
  <si>
    <t>PL0037330001549107</t>
  </si>
  <si>
    <t>PL0037330001549200</t>
  </si>
  <si>
    <t>PL0037330001549304</t>
  </si>
  <si>
    <t>PL0037330001549408</t>
  </si>
  <si>
    <t>PL0037330001549906</t>
  </si>
  <si>
    <t>PL0037330001549501</t>
  </si>
  <si>
    <t>PL0037330001548306</t>
  </si>
  <si>
    <t>PL0037330001548410</t>
  </si>
  <si>
    <t>PL0037330001548503</t>
  </si>
  <si>
    <t>PL0037330116942135</t>
  </si>
  <si>
    <t>PL0037330001354806</t>
  </si>
  <si>
    <t>PL0037330001354702</t>
  </si>
  <si>
    <t>PL0037330001354609</t>
  </si>
  <si>
    <t>PL0037330001354505</t>
  </si>
  <si>
    <t>PL0037330001354401</t>
  </si>
  <si>
    <t>PL0037330001354308</t>
  </si>
  <si>
    <t>PL0037330001354201</t>
  </si>
  <si>
    <t>PL0037330001354100</t>
  </si>
  <si>
    <t>PL0037330001354007</t>
  </si>
  <si>
    <t>PL0037330001353901</t>
  </si>
  <si>
    <t>3x25</t>
  </si>
  <si>
    <t>3x40</t>
  </si>
  <si>
    <t>3x63</t>
  </si>
  <si>
    <t>3x32</t>
  </si>
  <si>
    <t>3x20</t>
  </si>
  <si>
    <t>3x35</t>
  </si>
  <si>
    <t>3x16</t>
  </si>
  <si>
    <t>3x10</t>
  </si>
  <si>
    <t>40A</t>
  </si>
  <si>
    <t xml:space="preserve"> </t>
  </si>
  <si>
    <t>20A</t>
  </si>
  <si>
    <t>C12a</t>
  </si>
  <si>
    <t>C11</t>
  </si>
  <si>
    <t>B23</t>
  </si>
  <si>
    <t>G11</t>
  </si>
  <si>
    <t>C21</t>
  </si>
  <si>
    <t xml:space="preserve"> Gdańska 7</t>
  </si>
  <si>
    <t xml:space="preserve"> Szkolna 1A</t>
  </si>
  <si>
    <t>Gromadzin dz.13</t>
  </si>
  <si>
    <t>Gromadzin dz.82/1</t>
  </si>
  <si>
    <t>Pomlewo dz.170/21 i dz.170/29</t>
  </si>
  <si>
    <t>Pomlewo dz.170/20</t>
  </si>
  <si>
    <t>Pomlewo dz.171</t>
  </si>
  <si>
    <t>Jodłowno dz. 147/2</t>
  </si>
  <si>
    <t>Gromadzin-przepompownia PS 5G</t>
  </si>
  <si>
    <t>Gromadzin dz.510/8</t>
  </si>
  <si>
    <t>Jodłowno dz. 42/3</t>
  </si>
  <si>
    <t>Ząbrsko G. Dz. 77</t>
  </si>
  <si>
    <t>Ząbrsko G. Dz. 103/25</t>
  </si>
  <si>
    <t>Ząbrsko G. Dz. 104/21</t>
  </si>
  <si>
    <t>Ząbrsko G. Dz. 104/9</t>
  </si>
  <si>
    <t>Marszewo przepompownia PS1-M</t>
  </si>
  <si>
    <t>Marszewo Dz. 202</t>
  </si>
  <si>
    <t>Gromadzin Dz. 72/2</t>
  </si>
  <si>
    <t>Gromadzin Dz. 60</t>
  </si>
  <si>
    <t>Gromadzin Dz. 13</t>
  </si>
  <si>
    <t>Gromadzin Dz. 234/2</t>
  </si>
  <si>
    <t>Jodłowno dz.29</t>
  </si>
  <si>
    <t>Marszewska Góra dz.619</t>
  </si>
  <si>
    <t>Marszewska Góra dz.180</t>
  </si>
  <si>
    <t>Marszewska Góra dz.335</t>
  </si>
  <si>
    <t>Marszewska Góra dz.231</t>
  </si>
  <si>
    <t>TAK</t>
  </si>
  <si>
    <t>NIE</t>
  </si>
  <si>
    <t>KOMPLEKSOWA</t>
  </si>
  <si>
    <t>Uhlenberga 10</t>
  </si>
  <si>
    <t xml:space="preserve">Przywidz Hala </t>
  </si>
  <si>
    <t>Jesionowa 14</t>
  </si>
  <si>
    <t>Szkoła Podstawoa</t>
  </si>
  <si>
    <t>590243833041630252</t>
  </si>
  <si>
    <t>590243833041630481</t>
  </si>
  <si>
    <t>590243833041630573</t>
  </si>
  <si>
    <t>590243833012866635</t>
  </si>
  <si>
    <t>590243833013185773</t>
  </si>
  <si>
    <t>590243833041633376</t>
  </si>
  <si>
    <t>590243833013395790</t>
  </si>
  <si>
    <t>590243833013341964</t>
  </si>
  <si>
    <t>590243833013210772</t>
  </si>
  <si>
    <t>PL0037330047290374</t>
  </si>
  <si>
    <t>590243833013131022</t>
  </si>
  <si>
    <t>590243833013008034</t>
  </si>
  <si>
    <t>PL0037330000814901</t>
  </si>
  <si>
    <t>590243833013591048</t>
  </si>
  <si>
    <t>590243833013250211</t>
  </si>
  <si>
    <t>590243833013253427</t>
  </si>
  <si>
    <t>590243833041630429</t>
  </si>
  <si>
    <t>590243833041066877</t>
  </si>
  <si>
    <t>590243833013354827</t>
  </si>
  <si>
    <t>590243833013561614</t>
  </si>
  <si>
    <t>590243833012997971</t>
  </si>
  <si>
    <t>590243833013030615</t>
  </si>
  <si>
    <t>590243833013284605</t>
  </si>
  <si>
    <t>590243833013450789</t>
  </si>
  <si>
    <t>590243833012866642</t>
  </si>
  <si>
    <t>590243833013271803</t>
  </si>
  <si>
    <t>590243833013271773</t>
  </si>
  <si>
    <t>PL0037330047407986</t>
  </si>
  <si>
    <t>590243833013230848</t>
  </si>
  <si>
    <t>590243833012923352</t>
  </si>
  <si>
    <t>590243833013395776</t>
  </si>
  <si>
    <t>590243833013152317</t>
  </si>
  <si>
    <t>PL0037330001017304</t>
  </si>
  <si>
    <t>590243833040238008</t>
  </si>
  <si>
    <t>590243833041067218</t>
  </si>
  <si>
    <t>590243833041067690</t>
  </si>
  <si>
    <t>590243833041630450</t>
  </si>
  <si>
    <t>590243833013271766</t>
  </si>
  <si>
    <t>590243833013433539</t>
  </si>
  <si>
    <t>590243833013418697</t>
  </si>
  <si>
    <t>590243833013141762</t>
  </si>
  <si>
    <t>590243833013416723</t>
  </si>
  <si>
    <t>PL0037330001242003</t>
  </si>
  <si>
    <t>590243833040822412</t>
  </si>
  <si>
    <t>590243833013224991</t>
  </si>
  <si>
    <t>590243833041067195</t>
  </si>
  <si>
    <t>590243833041067126</t>
  </si>
  <si>
    <t>590243833041630467</t>
  </si>
  <si>
    <t>590243833041630566</t>
  </si>
  <si>
    <t>590243833041067270</t>
  </si>
  <si>
    <t>590243833012866659</t>
  </si>
  <si>
    <t>PL0037330047408087</t>
  </si>
  <si>
    <t>590243833012757575</t>
  </si>
  <si>
    <t>590243835014929318</t>
  </si>
  <si>
    <t>590243833013259597</t>
  </si>
  <si>
    <t>590243833013253397</t>
  </si>
  <si>
    <t>590243833041630443</t>
  </si>
  <si>
    <t>590243833041630320</t>
  </si>
  <si>
    <t>590243833041067393</t>
  </si>
  <si>
    <t>PL0037330001354204</t>
  </si>
  <si>
    <t>590243833041067249</t>
  </si>
  <si>
    <t>590243833041067591</t>
  </si>
  <si>
    <t>590243833041630528</t>
  </si>
  <si>
    <t>590243833041630405</t>
  </si>
  <si>
    <t>PL0037330000860807</t>
  </si>
  <si>
    <t>590243833013596104</t>
  </si>
  <si>
    <t>590243833013439784</t>
  </si>
  <si>
    <t>590243833013260494</t>
  </si>
  <si>
    <t>PL0037330047241369</t>
  </si>
  <si>
    <t>590243833012766553</t>
  </si>
  <si>
    <t>590243833013253410</t>
  </si>
  <si>
    <t>590243833041630160</t>
  </si>
  <si>
    <t>590243833040748859</t>
  </si>
  <si>
    <t>590243833012834351</t>
  </si>
  <si>
    <t>590243833013398760</t>
  </si>
  <si>
    <t>590243833013196434</t>
  </si>
  <si>
    <t>590243833012791005</t>
  </si>
  <si>
    <t>590243833013457764</t>
  </si>
  <si>
    <t>590243833012914398</t>
  </si>
  <si>
    <t>590243833041067645</t>
  </si>
  <si>
    <t>590243833041630542</t>
  </si>
  <si>
    <t>590243833013519691</t>
  </si>
  <si>
    <t>590243833013288061</t>
  </si>
  <si>
    <t>590243833013043028</t>
  </si>
  <si>
    <t>590243833012790992</t>
  </si>
  <si>
    <t>590243833013025093</t>
  </si>
  <si>
    <t>590243833013179079</t>
  </si>
  <si>
    <t>590243833013342992</t>
  </si>
  <si>
    <t>Nowe PPE</t>
  </si>
  <si>
    <t>Nazwa punktu poboru</t>
  </si>
  <si>
    <t>GOK Stary</t>
  </si>
  <si>
    <t>GOK Nowy</t>
  </si>
  <si>
    <t>Gdańska 15</t>
  </si>
  <si>
    <t>Gdańska 8</t>
  </si>
  <si>
    <t>brak</t>
  </si>
  <si>
    <t>590243833013045077</t>
  </si>
  <si>
    <t>NIEOKREŚLONY</t>
  </si>
  <si>
    <t>Przepompownia Niedźwiedzia dz. 13</t>
  </si>
  <si>
    <t>Przepompownia Gromadzin dz.510/8</t>
  </si>
  <si>
    <t>Przepompownia Niedźwiedzia dz.13</t>
  </si>
  <si>
    <t>Przepompwnia Źródlana 82/1</t>
  </si>
  <si>
    <t>Przepompownia Leśna Osada 170/21, 170/29</t>
  </si>
  <si>
    <t>Przepompownia Leśna Osada 170/20</t>
  </si>
  <si>
    <t>Przepompownia Leśna dz.171</t>
  </si>
  <si>
    <t>Przepompownia Leśna dz. 147/2</t>
  </si>
  <si>
    <t>Przepompownia Jodłowno 42/3</t>
  </si>
  <si>
    <t>Przepompownia Rajska dz.77</t>
  </si>
  <si>
    <t>Przepompownia Na Wzgórze 103/25</t>
  </si>
  <si>
    <t>Przepompownia Na Wzgórze 104/21</t>
  </si>
  <si>
    <t>Przepompownia Słowicza dz. 104/9</t>
  </si>
  <si>
    <t>Przepompownia Reknicka dz.202</t>
  </si>
  <si>
    <t>Przepompownia Przyleśna dz.72/2</t>
  </si>
  <si>
    <t>Przepompownia Wiewiórcza dz. 60</t>
  </si>
  <si>
    <t>Przepompownia Cicha dz. 234/2</t>
  </si>
  <si>
    <t>Przepompownia Cmentarna dz. 29</t>
  </si>
  <si>
    <t>Przepompownia Głowna dz. 619</t>
  </si>
  <si>
    <t>Przepompownia Głowna dz. 180</t>
  </si>
  <si>
    <t>Przepompownia Nad Rzeką dz. 335</t>
  </si>
  <si>
    <t>Przepompownia Jodłowska dz. 231</t>
  </si>
  <si>
    <t>Jodłowno dz. 16/11</t>
  </si>
  <si>
    <t>Michalin Lokal Komunalny</t>
  </si>
  <si>
    <t>ul. Gajowa 8</t>
  </si>
  <si>
    <t>590243833042066913</t>
  </si>
  <si>
    <t>Klatka Schodowa</t>
  </si>
  <si>
    <t>Klatka Schodowa w Domu Komunalnym</t>
  </si>
  <si>
    <t>Borowina ul. Łąkowa dz.200</t>
  </si>
  <si>
    <t>ul. Ekologiczna 1</t>
  </si>
  <si>
    <t>Nowa oczyzczalnia ścieków</t>
  </si>
  <si>
    <t>przywidz plaża</t>
  </si>
  <si>
    <t>Pomlewo ul. Szkolna 3</t>
  </si>
  <si>
    <t>Przepompownia ścieków PS 2B</t>
  </si>
  <si>
    <t>Przepompownia ścieków PS1</t>
  </si>
  <si>
    <t>Przepompownia ścieków PS4</t>
  </si>
  <si>
    <t>Pomlewo ul. Kasztanowa dz. nr 143</t>
  </si>
  <si>
    <t>Przepompownia ścieków PS4A</t>
  </si>
  <si>
    <t>Przepompownia ścieów PS3</t>
  </si>
  <si>
    <t>54391016</t>
  </si>
  <si>
    <t>Umowa z Urzędu</t>
  </si>
  <si>
    <t>Umowa z urzędu, hydrofonia</t>
  </si>
  <si>
    <t xml:space="preserve">Piekło Dolne </t>
  </si>
  <si>
    <t>Oświetlenie uliczne</t>
  </si>
  <si>
    <t>PS1-HD (Marszewska Góra dz. nr 345/2 i 344)</t>
  </si>
  <si>
    <t>Marszewska Góra</t>
  </si>
  <si>
    <t>Marszewska Góra/Huta Dolna</t>
  </si>
  <si>
    <t>Marszewska Góra/ Huta Dolna</t>
  </si>
  <si>
    <t>Lokal Komunalny, świetlica</t>
  </si>
  <si>
    <t>Pomlewo ul. Wiejska dz. nr 56</t>
  </si>
  <si>
    <t>ul. Jaworowa 1 dz. nr 282/21</t>
  </si>
  <si>
    <t>Stacja podnoszenia ciśnienia wody</t>
  </si>
  <si>
    <t>Kierzkowo Morska</t>
  </si>
  <si>
    <t>ul. Dolinowa Piekło Dolne  dz. nr 121/14</t>
  </si>
  <si>
    <t>Piekło Dolne ul. Rozjazd Piekło Dolne DZ. NR 256/24</t>
  </si>
  <si>
    <t>PS2 -PRZEPOMPOWNIA PIEKŁO DOLNE</t>
  </si>
  <si>
    <t>PS1 - PIEKŁO DOLNE</t>
  </si>
  <si>
    <t>Hydrofornia</t>
  </si>
  <si>
    <t>Zielna 10 dz. nr 64/4</t>
  </si>
  <si>
    <t xml:space="preserve">Przepompownia ścieków PS1 </t>
  </si>
  <si>
    <t>Mestwina dz. nr 299</t>
  </si>
  <si>
    <t xml:space="preserve">Przepompownia ścieków </t>
  </si>
  <si>
    <t xml:space="preserve">Hydrofornia </t>
  </si>
  <si>
    <t>Hydrofornia szkoła Trzepowo</t>
  </si>
  <si>
    <t>Przepompownia ścieków PS6</t>
  </si>
  <si>
    <t>Pomlewo ul. Szkolna dz. nr 210/1</t>
  </si>
  <si>
    <t>Boisko Gminne</t>
  </si>
  <si>
    <t>ul. Szkolna 7</t>
  </si>
  <si>
    <t>Przepompownia ścieków PS 2A</t>
  </si>
  <si>
    <t>Pomlewo ul. Modrzewiowa dz. nr 65</t>
  </si>
  <si>
    <t>Przepompownia ścieków PS 1A</t>
  </si>
  <si>
    <t>ul. Wiejska 3 A</t>
  </si>
  <si>
    <t>Przepompownia ścieków PS 2</t>
  </si>
  <si>
    <t>Przepompownia ścieków PS-3</t>
  </si>
  <si>
    <t xml:space="preserve">Bieszczadzka 19 dz. nr 89/5 </t>
  </si>
  <si>
    <t xml:space="preserve">Przepompownia PS- 7 </t>
  </si>
  <si>
    <t>Pomlewo ul. Szkolna (Wyżynna) dz. nr 208/18</t>
  </si>
  <si>
    <t>ul. Szybowcowa dz. nr 138</t>
  </si>
  <si>
    <t>Niedźwiedza dz. nr 40/1</t>
  </si>
  <si>
    <t>ul. Szmaragdowa 20 dz. nr 36</t>
  </si>
  <si>
    <t>ul. Turystyczna 4 dz. nr24/2</t>
  </si>
  <si>
    <t>Szkoła Podstawowa</t>
  </si>
  <si>
    <t>ul. Szkolna dz. nr 206</t>
  </si>
  <si>
    <t xml:space="preserve">PS 1 Szkolna </t>
  </si>
  <si>
    <t>PS 0 Pomlewo</t>
  </si>
  <si>
    <t>Pomlewo ul. Kasztanowa dz. nr 186/2</t>
  </si>
  <si>
    <t>Szkoła Trzepowo</t>
  </si>
  <si>
    <t>ul. Długa 1, dz. nr 207 (Borowina)</t>
  </si>
  <si>
    <t>94509-30415607-21-0</t>
  </si>
  <si>
    <t>Nowa Przepompownia PS1</t>
  </si>
  <si>
    <t>'590243833041630481</t>
  </si>
  <si>
    <t>Przdszkole</t>
  </si>
  <si>
    <t>Przywidz - plaża gminna</t>
  </si>
  <si>
    <t>Przepompownia Polna 16/2</t>
  </si>
  <si>
    <t>Szkoła podstawowa Nowa Wieś Przywidzka</t>
  </si>
  <si>
    <t>Środowiskowy dom pomocy społecznej</t>
  </si>
  <si>
    <t>Marszewska Góra, ul. Główna 7</t>
  </si>
  <si>
    <t>Arena Przywidzw Przywidzu</t>
  </si>
  <si>
    <t>GOPS Główny punkt Uhlenberga 10</t>
  </si>
  <si>
    <t>Uhlenberga- 2 lokale do wynajęcia</t>
  </si>
  <si>
    <t>OSP Jodłowno</t>
  </si>
  <si>
    <t>Stara PRZEPOMPOWNIA ŚCIEKÓW T5006/403</t>
  </si>
  <si>
    <t>Pomlewo ul. Wiejska dz. nr 64/7</t>
  </si>
  <si>
    <t>Trzepowo dzn. Nr 32/1</t>
  </si>
  <si>
    <t>Przepompownia PS2</t>
  </si>
  <si>
    <t>Numer budynku/ działki</t>
  </si>
  <si>
    <t>dz. nr 138</t>
  </si>
  <si>
    <t xml:space="preserve">Niedźwiedza </t>
  </si>
  <si>
    <t>dz. nr 40/1</t>
  </si>
  <si>
    <t xml:space="preserve">Zielna </t>
  </si>
  <si>
    <t>8A</t>
  </si>
  <si>
    <t>dz. nr 206</t>
  </si>
  <si>
    <t>dz. nr 256/24</t>
  </si>
  <si>
    <t>dz. nr 121/14</t>
  </si>
  <si>
    <t>dz. nr. 56</t>
  </si>
  <si>
    <t>dz.nr 641</t>
  </si>
  <si>
    <t>dz. nr 65</t>
  </si>
  <si>
    <t>3A</t>
  </si>
  <si>
    <t>dz. nr. 116/34</t>
  </si>
  <si>
    <t>dz. nr. 186/2</t>
  </si>
  <si>
    <t>dz. nr 143</t>
  </si>
  <si>
    <t>dz. nr 210/1</t>
  </si>
  <si>
    <t>dz. nr 208/18</t>
  </si>
  <si>
    <t>4A</t>
  </si>
  <si>
    <t>dz. nr 299</t>
  </si>
  <si>
    <t>dz. nr 200</t>
  </si>
  <si>
    <t>dz. nr 32/1</t>
  </si>
  <si>
    <t>dz. nr 162/3</t>
  </si>
  <si>
    <t>dz. nr 13</t>
  </si>
  <si>
    <t>dz. nr 510/8</t>
  </si>
  <si>
    <t>dz. nr 82/1</t>
  </si>
  <si>
    <t>dz. nr 170/21, dz. nr 170/29</t>
  </si>
  <si>
    <t>dz. nr 170/20</t>
  </si>
  <si>
    <t>dz. nr 171</t>
  </si>
  <si>
    <t>dz. nr 147/2</t>
  </si>
  <si>
    <t>dz. nr 42/3</t>
  </si>
  <si>
    <t>dz. nr 77</t>
  </si>
  <si>
    <t>dz. nr 103/25</t>
  </si>
  <si>
    <t>dz. nr 104/21</t>
  </si>
  <si>
    <t>dz. nr 104/9</t>
  </si>
  <si>
    <t>dz. nr 202</t>
  </si>
  <si>
    <t>dz. nr 72/2</t>
  </si>
  <si>
    <t>dz. nr 60</t>
  </si>
  <si>
    <t>dz. nr 234/2</t>
  </si>
  <si>
    <t>dz. nr 29</t>
  </si>
  <si>
    <t>dz. nr 16/2</t>
  </si>
  <si>
    <t>dz. nr 619</t>
  </si>
  <si>
    <t>dz. nr 180</t>
  </si>
  <si>
    <t>dz. nr 335</t>
  </si>
  <si>
    <t>dz. nr 231</t>
  </si>
  <si>
    <t>dz. nr 345/2</t>
  </si>
  <si>
    <t>Główna</t>
  </si>
  <si>
    <t xml:space="preserve">Bieszczadzka </t>
  </si>
  <si>
    <t xml:space="preserve">Jodłowska </t>
  </si>
  <si>
    <t xml:space="preserve">Nad Rzeką </t>
  </si>
  <si>
    <t xml:space="preserve">Główna </t>
  </si>
  <si>
    <t xml:space="preserve">Polna </t>
  </si>
  <si>
    <t xml:space="preserve">Cmentarna </t>
  </si>
  <si>
    <t xml:space="preserve">Gromadzin </t>
  </si>
  <si>
    <t>Niedźwiedzia</t>
  </si>
  <si>
    <t xml:space="preserve">Wiewiórcza </t>
  </si>
  <si>
    <t xml:space="preserve">Przyleśna </t>
  </si>
  <si>
    <t xml:space="preserve">Reknicka </t>
  </si>
  <si>
    <t xml:space="preserve">Słowicza. </t>
  </si>
  <si>
    <t xml:space="preserve">Na Wzgórze </t>
  </si>
  <si>
    <t>Na Wzgórze</t>
  </si>
  <si>
    <t xml:space="preserve">Rajska </t>
  </si>
  <si>
    <t xml:space="preserve">Jodłowno </t>
  </si>
  <si>
    <t xml:space="preserve">Leśna </t>
  </si>
  <si>
    <t xml:space="preserve">Leśna Osada </t>
  </si>
  <si>
    <t xml:space="preserve">Niedźwiedzia </t>
  </si>
  <si>
    <t xml:space="preserve">Jesionowa </t>
  </si>
  <si>
    <t>Trzepowo (Borowina)</t>
  </si>
  <si>
    <t xml:space="preserve">Trzepowo </t>
  </si>
  <si>
    <t xml:space="preserve">Ekologiczna </t>
  </si>
  <si>
    <t xml:space="preserve">Długa </t>
  </si>
  <si>
    <t xml:space="preserve">Gdańska </t>
  </si>
  <si>
    <t xml:space="preserve">Szkolna </t>
  </si>
  <si>
    <t xml:space="preserve">Cisowa </t>
  </si>
  <si>
    <t xml:space="preserve">Gajowa </t>
  </si>
  <si>
    <t xml:space="preserve">Łąkowa </t>
  </si>
  <si>
    <t xml:space="preserve">Mestwina </t>
  </si>
  <si>
    <t>Jeziorna</t>
  </si>
  <si>
    <t xml:space="preserve">Uhlenberga </t>
  </si>
  <si>
    <t>Gdańska</t>
  </si>
  <si>
    <t xml:space="preserve"> Gdańska </t>
  </si>
  <si>
    <t xml:space="preserve"> Kasztanowa </t>
  </si>
  <si>
    <t xml:space="preserve"> Szkolna</t>
  </si>
  <si>
    <t>Szkolna (Wyżynna)</t>
  </si>
  <si>
    <t xml:space="preserve">Kasztanowa </t>
  </si>
  <si>
    <t xml:space="preserve">Wiejska </t>
  </si>
  <si>
    <t>Modrzewiowa</t>
  </si>
  <si>
    <t>Wiejska</t>
  </si>
  <si>
    <t xml:space="preserve">Dolinowa </t>
  </si>
  <si>
    <t xml:space="preserve">Rozjazd </t>
  </si>
  <si>
    <t>Szkolna</t>
  </si>
  <si>
    <t>Skarpowa</t>
  </si>
  <si>
    <t xml:space="preserve">Turystyczna </t>
  </si>
  <si>
    <t xml:space="preserve">Szmaragdowa </t>
  </si>
  <si>
    <t xml:space="preserve">Szybowcowa </t>
  </si>
  <si>
    <t xml:space="preserve">Jaworowa </t>
  </si>
  <si>
    <t>Tartaczna</t>
  </si>
  <si>
    <t>dz. nr 152/1</t>
  </si>
  <si>
    <t>1/dz. nr 282/21</t>
  </si>
  <si>
    <t>20 /dz. nr 36</t>
  </si>
  <si>
    <t>4/dz. nr 24/2</t>
  </si>
  <si>
    <t>10 /dz. nr 64/4</t>
  </si>
  <si>
    <t>1/ dz. nr 207</t>
  </si>
  <si>
    <t>19/ dz. nr 89/5</t>
  </si>
  <si>
    <t>Morska</t>
  </si>
  <si>
    <t>dz. nr 36/4</t>
  </si>
  <si>
    <t>Do Jezior</t>
  </si>
  <si>
    <t>E</t>
  </si>
  <si>
    <t>V</t>
  </si>
  <si>
    <t>dz.nr 335</t>
  </si>
  <si>
    <t>Nad Rezką dz. 335</t>
  </si>
  <si>
    <t>590243833042317152</t>
  </si>
  <si>
    <t>Kod pocztowy</t>
  </si>
  <si>
    <t>83-047</t>
  </si>
  <si>
    <t>83-041</t>
  </si>
  <si>
    <t>Dotychczasowy sprzedawca ENERGA-E VEOLIA-V</t>
  </si>
  <si>
    <t>MWh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</si>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</sst>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rgb="FF000000"/>
      <name val="DejaVu Sans"/>
      <family val="2"/>
    </font>
    <font>
      <sz val="10"/>
      <color rgb="FF000000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1" applyFont="1" applyFill="1" applyBorder="1"/>
    <xf numFmtId="0" fontId="10" fillId="0" borderId="1" xfId="1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1" xfId="1" applyFont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1" applyFont="1" applyFill="1" applyBorder="1"/>
    <xf numFmtId="0" fontId="10" fillId="0" borderId="2" xfId="0" applyFont="1" applyBorder="1" applyAlignment="1">
      <alignment horizontal="left" wrapText="1"/>
    </xf>
    <xf numFmtId="0" fontId="10" fillId="4" borderId="2" xfId="1" applyFont="1" applyFill="1" applyBorder="1" applyAlignment="1">
      <alignment horizontal="left"/>
    </xf>
    <xf numFmtId="0" fontId="10" fillId="4" borderId="2" xfId="1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top"/>
    </xf>
    <xf numFmtId="49" fontId="10" fillId="4" borderId="2" xfId="1" applyNumberFormat="1" applyFont="1" applyFill="1" applyBorder="1" applyAlignment="1">
      <alignment horizontal="left"/>
    </xf>
    <xf numFmtId="0" fontId="10" fillId="3" borderId="1" xfId="1" applyFont="1" applyFill="1" applyBorder="1" applyAlignment="1">
      <alignment horizontal="left" wrapText="1"/>
    </xf>
    <xf numFmtId="49" fontId="10" fillId="4" borderId="1" xfId="1" applyNumberFormat="1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14" fontId="12" fillId="3" borderId="1" xfId="0" applyNumberFormat="1" applyFont="1" applyFill="1" applyBorder="1" applyAlignment="1">
      <alignment horizontal="left" vertical="top"/>
    </xf>
    <xf numFmtId="0" fontId="13" fillId="3" borderId="0" xfId="0" applyFont="1" applyFill="1" applyAlignment="1">
      <alignment wrapText="1"/>
    </xf>
    <xf numFmtId="1" fontId="14" fillId="0" borderId="3" xfId="0" applyNumberFormat="1" applyFont="1" applyFill="1" applyBorder="1" applyAlignment="1">
      <alignment horizontal="left" shrinkToFit="1"/>
    </xf>
    <xf numFmtId="0" fontId="10" fillId="3" borderId="1" xfId="1" applyFont="1" applyFill="1" applyBorder="1" applyAlignment="1">
      <alignment horizontal="left" wrapText="1" shrinkToFit="1"/>
    </xf>
    <xf numFmtId="1" fontId="15" fillId="0" borderId="3" xfId="0" applyNumberFormat="1" applyFont="1" applyFill="1" applyBorder="1" applyAlignment="1">
      <alignment horizontal="left" shrinkToFit="1"/>
    </xf>
    <xf numFmtId="0" fontId="10" fillId="4" borderId="1" xfId="1" quotePrefix="1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2" fillId="3" borderId="1" xfId="0" applyNumberFormat="1" applyFont="1" applyFill="1" applyBorder="1" applyAlignment="1">
      <alignment horizontal="left" vertical="top"/>
    </xf>
    <xf numFmtId="164" fontId="12" fillId="3" borderId="2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top"/>
    </xf>
    <xf numFmtId="164" fontId="12" fillId="3" borderId="2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horizontal="left"/>
    </xf>
    <xf numFmtId="0" fontId="2" fillId="3" borderId="0" xfId="0" applyFont="1" applyFill="1" applyAlignment="1">
      <alignment wrapText="1"/>
    </xf>
    <xf numFmtId="164" fontId="0" fillId="3" borderId="1" xfId="0" applyNumberFormat="1" applyFill="1" applyBorder="1" applyAlignment="1">
      <alignment horizontal="left"/>
    </xf>
    <xf numFmtId="0" fontId="2" fillId="0" borderId="0" xfId="0" applyFont="1" applyBorder="1" applyAlignment="1">
      <alignment wrapText="1"/>
    </xf>
    <xf numFmtId="49" fontId="10" fillId="4" borderId="1" xfId="1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/>
    </xf>
    <xf numFmtId="0" fontId="10" fillId="5" borderId="2" xfId="1" applyFont="1" applyFill="1" applyBorder="1" applyAlignment="1">
      <alignment horizontal="left"/>
    </xf>
    <xf numFmtId="0" fontId="10" fillId="5" borderId="2" xfId="0" applyFont="1" applyFill="1" applyBorder="1" applyAlignment="1">
      <alignment horizontal="left" wrapText="1"/>
    </xf>
    <xf numFmtId="49" fontId="10" fillId="5" borderId="2" xfId="0" applyNumberFormat="1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49" fontId="10" fillId="5" borderId="2" xfId="1" applyNumberFormat="1" applyFont="1" applyFill="1" applyBorder="1" applyAlignment="1">
      <alignment horizontal="left"/>
    </xf>
    <xf numFmtId="164" fontId="12" fillId="5" borderId="2" xfId="0" applyNumberFormat="1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14" fontId="6" fillId="5" borderId="2" xfId="0" applyNumberFormat="1" applyFont="1" applyFill="1" applyBorder="1" applyAlignment="1">
      <alignment horizontal="left" vertical="top"/>
    </xf>
    <xf numFmtId="0" fontId="10" fillId="5" borderId="1" xfId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0" fontId="10" fillId="5" borderId="1" xfId="1" applyNumberFormat="1" applyFont="1" applyFill="1" applyBorder="1" applyAlignment="1">
      <alignment horizontal="left"/>
    </xf>
    <xf numFmtId="164" fontId="12" fillId="5" borderId="1" xfId="0" applyNumberFormat="1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left" vertical="top"/>
    </xf>
    <xf numFmtId="0" fontId="10" fillId="5" borderId="4" xfId="1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wrapText="1"/>
    </xf>
    <xf numFmtId="0" fontId="10" fillId="5" borderId="4" xfId="1" applyNumberFormat="1" applyFont="1" applyFill="1" applyBorder="1" applyAlignment="1">
      <alignment horizontal="left"/>
    </xf>
    <xf numFmtId="164" fontId="12" fillId="5" borderId="4" xfId="0" applyNumberFormat="1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14" fontId="6" fillId="5" borderId="4" xfId="0" applyNumberFormat="1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/>
    <xf numFmtId="0" fontId="11" fillId="5" borderId="1" xfId="0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left" vertical="top"/>
    </xf>
    <xf numFmtId="164" fontId="12" fillId="5" borderId="1" xfId="0" applyNumberFormat="1" applyFont="1" applyFill="1" applyBorder="1" applyAlignment="1">
      <alignment horizontal="left" vertical="top" wrapText="1"/>
    </xf>
    <xf numFmtId="0" fontId="10" fillId="5" borderId="2" xfId="1" applyNumberFormat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wrapText="1"/>
    </xf>
    <xf numFmtId="49" fontId="10" fillId="5" borderId="1" xfId="1" applyNumberFormat="1" applyFont="1" applyFill="1" applyBorder="1" applyAlignment="1">
      <alignment horizontal="left"/>
    </xf>
    <xf numFmtId="164" fontId="12" fillId="5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left" vertical="top"/>
    </xf>
    <xf numFmtId="164" fontId="12" fillId="0" borderId="2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horizontal="left" vertical="top"/>
    </xf>
    <xf numFmtId="0" fontId="10" fillId="3" borderId="0" xfId="1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18" fontId="10" fillId="0" borderId="1" xfId="0" applyNumberFormat="1" applyFont="1" applyBorder="1" applyAlignment="1">
      <alignment horizontal="left" wrapText="1"/>
    </xf>
    <xf numFmtId="1" fontId="15" fillId="0" borderId="3" xfId="0" applyNumberFormat="1" applyFont="1" applyFill="1" applyBorder="1" applyAlignment="1">
      <alignment horizontal="left" vertical="center" shrinkToFit="1"/>
    </xf>
    <xf numFmtId="49" fontId="10" fillId="3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10" fillId="5" borderId="1" xfId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left" wrapText="1"/>
    </xf>
    <xf numFmtId="164" fontId="12" fillId="5" borderId="2" xfId="0" applyNumberFormat="1" applyFont="1" applyFill="1" applyBorder="1" applyAlignment="1">
      <alignment vertical="top"/>
    </xf>
    <xf numFmtId="164" fontId="2" fillId="0" borderId="6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5" xfId="0" applyFont="1" applyBorder="1" applyAlignment="1">
      <alignment wrapText="1"/>
    </xf>
    <xf numFmtId="14" fontId="6" fillId="3" borderId="0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topLeftCell="P64" zoomScale="75" zoomScaleNormal="75" workbookViewId="0">
      <selection activeCell="X84" sqref="X84"/>
    </sheetView>
  </sheetViews>
  <sheetFormatPr defaultColWidth="16.7109375" defaultRowHeight="15.75"/>
  <cols>
    <col min="1" max="1" width="7.42578125" style="1" customWidth="1"/>
    <col min="2" max="2" width="14.42578125" style="1" customWidth="1"/>
    <col min="3" max="3" width="12.85546875" style="2" customWidth="1"/>
    <col min="4" max="4" width="11.28515625" style="2" customWidth="1"/>
    <col min="5" max="5" width="18" style="2" customWidth="1"/>
    <col min="6" max="6" width="10" style="2" customWidth="1"/>
    <col min="7" max="7" width="21" style="3" customWidth="1"/>
    <col min="8" max="8" width="3.42578125" style="3" bestFit="1" customWidth="1"/>
    <col min="9" max="9" width="20.140625" style="2" customWidth="1"/>
    <col min="10" max="10" width="27.5703125" style="2" customWidth="1"/>
    <col min="11" max="11" width="31.7109375" style="2" customWidth="1"/>
    <col min="12" max="12" width="20.85546875" style="2" customWidth="1"/>
    <col min="13" max="13" width="40.7109375" style="2" customWidth="1"/>
    <col min="14" max="14" width="26" style="2" customWidth="1"/>
    <col min="15" max="15" width="29.5703125" style="2" customWidth="1"/>
    <col min="16" max="16" width="12.7109375" style="4" customWidth="1"/>
    <col min="17" max="17" width="21.5703125" style="4" customWidth="1"/>
    <col min="18" max="18" width="22.28515625" style="4" customWidth="1"/>
    <col min="19" max="19" width="21.5703125" style="29" customWidth="1"/>
    <col min="20" max="20" width="12.42578125" style="1" customWidth="1"/>
    <col min="21" max="22" width="14.5703125" style="1" customWidth="1"/>
    <col min="23" max="23" width="9.5703125" style="1" customWidth="1"/>
    <col min="24" max="24" width="11.7109375" style="52" customWidth="1"/>
    <col min="25" max="25" width="12.140625" style="52" customWidth="1"/>
    <col min="26" max="26" width="14.42578125" style="53" customWidth="1"/>
    <col min="27" max="27" width="12.85546875" style="52" customWidth="1"/>
    <col min="28" max="31" width="16.7109375" style="1"/>
    <col min="32" max="32" width="28.7109375" style="116" customWidth="1"/>
    <col min="33" max="16384" width="16.7109375" style="1"/>
  </cols>
  <sheetData>
    <row r="1" spans="1:32" ht="27.95" customHeight="1">
      <c r="A1" s="124" t="s">
        <v>0</v>
      </c>
      <c r="B1" s="125" t="s">
        <v>4</v>
      </c>
      <c r="C1" s="125"/>
      <c r="D1" s="125"/>
      <c r="E1" s="125"/>
      <c r="F1" s="125"/>
      <c r="G1" s="126" t="s">
        <v>5</v>
      </c>
      <c r="H1" s="126"/>
      <c r="I1" s="126"/>
      <c r="J1" s="126"/>
      <c r="K1" s="31"/>
      <c r="L1" s="118"/>
      <c r="M1" s="126" t="s">
        <v>14</v>
      </c>
      <c r="N1" s="126"/>
      <c r="O1" s="126"/>
      <c r="P1" s="126"/>
      <c r="Q1" s="126"/>
      <c r="R1" s="17"/>
      <c r="S1" s="26"/>
      <c r="T1" s="127" t="s">
        <v>15</v>
      </c>
      <c r="U1" s="127"/>
      <c r="V1" s="127"/>
      <c r="W1" s="127"/>
      <c r="X1" s="128" t="s">
        <v>16</v>
      </c>
      <c r="Y1" s="128"/>
      <c r="Z1" s="128"/>
      <c r="AA1" s="128"/>
      <c r="AB1" s="123" t="s">
        <v>23</v>
      </c>
      <c r="AC1" s="123"/>
      <c r="AD1" s="123"/>
      <c r="AE1" s="123"/>
      <c r="AF1" s="110"/>
    </row>
    <row r="2" spans="1:32" ht="76.5" customHeight="1">
      <c r="A2" s="124"/>
      <c r="B2" s="5" t="s">
        <v>22</v>
      </c>
      <c r="C2" s="5" t="s">
        <v>20</v>
      </c>
      <c r="D2" s="5" t="s">
        <v>7</v>
      </c>
      <c r="E2" s="5" t="s">
        <v>1</v>
      </c>
      <c r="F2" s="5" t="s">
        <v>2</v>
      </c>
      <c r="G2" s="5" t="s">
        <v>21</v>
      </c>
      <c r="H2" s="25"/>
      <c r="I2" s="5" t="s">
        <v>6</v>
      </c>
      <c r="J2" s="5" t="s">
        <v>7</v>
      </c>
      <c r="K2" s="30" t="s">
        <v>316</v>
      </c>
      <c r="L2" s="117" t="s">
        <v>541</v>
      </c>
      <c r="M2" s="5" t="s">
        <v>6</v>
      </c>
      <c r="N2" s="5" t="s">
        <v>7</v>
      </c>
      <c r="O2" s="98" t="s">
        <v>429</v>
      </c>
      <c r="P2" s="5" t="s">
        <v>3</v>
      </c>
      <c r="Q2" s="5" t="s">
        <v>13</v>
      </c>
      <c r="R2" s="18" t="s">
        <v>315</v>
      </c>
      <c r="S2" s="27"/>
      <c r="T2" s="6" t="s">
        <v>9</v>
      </c>
      <c r="U2" s="6" t="s">
        <v>10</v>
      </c>
      <c r="V2" s="6" t="s">
        <v>12</v>
      </c>
      <c r="W2" s="6" t="s">
        <v>8</v>
      </c>
      <c r="X2" s="51" t="s">
        <v>11</v>
      </c>
      <c r="Y2" s="51" t="s">
        <v>17</v>
      </c>
      <c r="Z2" s="56" t="s">
        <v>18</v>
      </c>
      <c r="AA2" s="51" t="s">
        <v>19</v>
      </c>
      <c r="AB2" s="6" t="s">
        <v>24</v>
      </c>
      <c r="AC2" s="6" t="s">
        <v>25</v>
      </c>
      <c r="AD2" s="6" t="s">
        <v>26</v>
      </c>
      <c r="AE2" s="6" t="s">
        <v>27</v>
      </c>
      <c r="AF2" s="138" t="s">
        <v>544</v>
      </c>
    </row>
    <row r="3" spans="1:32" ht="15.6" customHeight="1">
      <c r="A3" s="24">
        <v>1</v>
      </c>
      <c r="B3" s="11" t="s">
        <v>28</v>
      </c>
      <c r="C3" s="11" t="s">
        <v>29</v>
      </c>
      <c r="D3" s="11" t="s">
        <v>35</v>
      </c>
      <c r="E3" s="11">
        <v>5911292435</v>
      </c>
      <c r="F3" s="11">
        <v>191674990</v>
      </c>
      <c r="G3" s="13" t="s">
        <v>37</v>
      </c>
      <c r="H3" s="13">
        <v>1</v>
      </c>
      <c r="I3" s="11" t="s">
        <v>43</v>
      </c>
      <c r="J3" s="14" t="s">
        <v>82</v>
      </c>
      <c r="K3" s="42" t="s">
        <v>386</v>
      </c>
      <c r="L3" s="42" t="s">
        <v>542</v>
      </c>
      <c r="M3" s="11" t="s">
        <v>43</v>
      </c>
      <c r="N3" s="14" t="s">
        <v>505</v>
      </c>
      <c r="O3" s="14">
        <v>6</v>
      </c>
      <c r="P3" s="11">
        <v>30416113</v>
      </c>
      <c r="Q3" s="11" t="s">
        <v>107</v>
      </c>
      <c r="R3" s="19" t="str">
        <f>VLOOKUP(Q3,Arkusz1!$C$3:$D$81,2,FALSE)</f>
        <v>590243833012997971</v>
      </c>
      <c r="S3" s="28" t="s">
        <v>247</v>
      </c>
      <c r="T3" s="20">
        <v>10</v>
      </c>
      <c r="U3" s="20">
        <v>10</v>
      </c>
      <c r="V3" s="20" t="s">
        <v>178</v>
      </c>
      <c r="W3" s="20" t="s">
        <v>189</v>
      </c>
      <c r="X3" s="54">
        <v>4.6429999999999998</v>
      </c>
      <c r="Y3" s="54">
        <v>12.553000000000001</v>
      </c>
      <c r="Z3" s="54"/>
      <c r="AA3" s="129">
        <f>X3+Y3+Z3</f>
        <v>17.196000000000002</v>
      </c>
      <c r="AB3" s="21" t="s">
        <v>222</v>
      </c>
      <c r="AC3" s="23">
        <v>44926</v>
      </c>
      <c r="AD3" s="21" t="s">
        <v>220</v>
      </c>
      <c r="AE3" s="21" t="s">
        <v>221</v>
      </c>
      <c r="AF3" s="110" t="s">
        <v>537</v>
      </c>
    </row>
    <row r="4" spans="1:32">
      <c r="A4" s="24">
        <v>2</v>
      </c>
      <c r="B4" s="11" t="s">
        <v>28</v>
      </c>
      <c r="C4" s="11" t="s">
        <v>29</v>
      </c>
      <c r="D4" s="11" t="s">
        <v>35</v>
      </c>
      <c r="E4" s="11">
        <v>5911292435</v>
      </c>
      <c r="F4" s="11">
        <v>191674990</v>
      </c>
      <c r="G4" s="13" t="s">
        <v>37</v>
      </c>
      <c r="H4" s="13">
        <v>2</v>
      </c>
      <c r="I4" s="11" t="s">
        <v>43</v>
      </c>
      <c r="J4" s="42" t="s">
        <v>83</v>
      </c>
      <c r="K4" s="42" t="s">
        <v>387</v>
      </c>
      <c r="L4" s="42" t="s">
        <v>542</v>
      </c>
      <c r="M4" s="11" t="s">
        <v>43</v>
      </c>
      <c r="N4" s="42" t="s">
        <v>508</v>
      </c>
      <c r="O4" s="103"/>
      <c r="P4" s="49">
        <v>30165580</v>
      </c>
      <c r="Q4" s="11" t="s">
        <v>108</v>
      </c>
      <c r="R4" s="19" t="str">
        <f>VLOOKUP(Q4,Arkusz1!$C$3:$D$81,2,FALSE)</f>
        <v>590243833013457764</v>
      </c>
      <c r="S4" s="28" t="s">
        <v>304</v>
      </c>
      <c r="T4" s="20">
        <v>14.5</v>
      </c>
      <c r="U4" s="20">
        <v>14.5</v>
      </c>
      <c r="V4" s="20" t="s">
        <v>179</v>
      </c>
      <c r="W4" s="20" t="s">
        <v>189</v>
      </c>
      <c r="X4" s="54">
        <v>2.13</v>
      </c>
      <c r="Y4" s="54">
        <v>4.95</v>
      </c>
      <c r="Z4" s="54"/>
      <c r="AA4" s="129">
        <f t="shared" ref="AA4:AA67" si="0">X4+Y4+Z4</f>
        <v>7.08</v>
      </c>
      <c r="AB4" s="21" t="s">
        <v>222</v>
      </c>
      <c r="AC4" s="23">
        <v>44926</v>
      </c>
      <c r="AD4" s="21" t="s">
        <v>220</v>
      </c>
      <c r="AE4" s="21" t="s">
        <v>221</v>
      </c>
      <c r="AF4" s="110" t="s">
        <v>537</v>
      </c>
    </row>
    <row r="5" spans="1:32" s="60" customFormat="1" ht="15.6" customHeight="1">
      <c r="A5" s="24">
        <v>3</v>
      </c>
      <c r="B5" s="76" t="s">
        <v>28</v>
      </c>
      <c r="C5" s="76" t="s">
        <v>29</v>
      </c>
      <c r="D5" s="76" t="s">
        <v>35</v>
      </c>
      <c r="E5" s="76">
        <v>5911292435</v>
      </c>
      <c r="F5" s="76">
        <v>191674990</v>
      </c>
      <c r="G5" s="76" t="s">
        <v>37</v>
      </c>
      <c r="H5" s="13">
        <v>3</v>
      </c>
      <c r="I5" s="76" t="s">
        <v>45</v>
      </c>
      <c r="J5" s="95" t="s">
        <v>374</v>
      </c>
      <c r="K5" s="95" t="s">
        <v>381</v>
      </c>
      <c r="L5" s="95" t="s">
        <v>542</v>
      </c>
      <c r="M5" s="76" t="s">
        <v>45</v>
      </c>
      <c r="N5" s="95" t="s">
        <v>524</v>
      </c>
      <c r="O5" s="95" t="s">
        <v>527</v>
      </c>
      <c r="P5" s="76">
        <v>70274676</v>
      </c>
      <c r="Q5" s="76" t="s">
        <v>109</v>
      </c>
      <c r="R5" s="76" t="str">
        <f>VLOOKUP(Q5,Arkusz1!$C$3:$D$81,2,FALSE)</f>
        <v>590243833012914398</v>
      </c>
      <c r="S5" s="79" t="s">
        <v>305</v>
      </c>
      <c r="T5" s="76">
        <v>22</v>
      </c>
      <c r="U5" s="76">
        <v>22</v>
      </c>
      <c r="V5" s="76" t="s">
        <v>180</v>
      </c>
      <c r="W5" s="76" t="s">
        <v>189</v>
      </c>
      <c r="X5" s="80">
        <v>9.6229999999999993</v>
      </c>
      <c r="Y5" s="80">
        <v>32.396999999999998</v>
      </c>
      <c r="Z5" s="80"/>
      <c r="AA5" s="80">
        <f t="shared" si="0"/>
        <v>42.019999999999996</v>
      </c>
      <c r="AB5" s="65" t="s">
        <v>222</v>
      </c>
      <c r="AC5" s="81">
        <v>44926</v>
      </c>
      <c r="AD5" s="65" t="s">
        <v>220</v>
      </c>
      <c r="AE5" s="65" t="s">
        <v>220</v>
      </c>
      <c r="AF5" s="111" t="s">
        <v>537</v>
      </c>
    </row>
    <row r="6" spans="1:32">
      <c r="A6" s="24">
        <v>4</v>
      </c>
      <c r="B6" s="11" t="s">
        <v>28</v>
      </c>
      <c r="C6" s="11" t="s">
        <v>29</v>
      </c>
      <c r="D6" s="11" t="s">
        <v>35</v>
      </c>
      <c r="E6" s="11">
        <v>5911292435</v>
      </c>
      <c r="F6" s="11">
        <v>191674990</v>
      </c>
      <c r="G6" s="13" t="s">
        <v>37</v>
      </c>
      <c r="H6" s="13">
        <v>4</v>
      </c>
      <c r="I6" s="14" t="s">
        <v>46</v>
      </c>
      <c r="J6" s="12" t="s">
        <v>401</v>
      </c>
      <c r="K6" s="12" t="s">
        <v>381</v>
      </c>
      <c r="L6" s="12" t="s">
        <v>542</v>
      </c>
      <c r="M6" s="14" t="s">
        <v>46</v>
      </c>
      <c r="N6" s="12" t="s">
        <v>523</v>
      </c>
      <c r="O6" s="12" t="s">
        <v>430</v>
      </c>
      <c r="P6" s="11">
        <v>30407506</v>
      </c>
      <c r="Q6" s="11" t="s">
        <v>110</v>
      </c>
      <c r="R6" s="19" t="str">
        <f>VLOOKUP(Q6,Arkusz1!$C$3:$D$81,2,FALSE)</f>
        <v>590243833013416723</v>
      </c>
      <c r="S6" s="28" t="s">
        <v>268</v>
      </c>
      <c r="T6" s="20">
        <v>4</v>
      </c>
      <c r="U6" s="20">
        <v>4</v>
      </c>
      <c r="V6" s="20" t="s">
        <v>181</v>
      </c>
      <c r="W6" s="20" t="s">
        <v>189</v>
      </c>
      <c r="X6" s="54">
        <v>0.64500000000000002</v>
      </c>
      <c r="Y6" s="54">
        <v>1.609</v>
      </c>
      <c r="Z6" s="54"/>
      <c r="AA6" s="129">
        <f t="shared" si="0"/>
        <v>2.254</v>
      </c>
      <c r="AB6" s="21" t="s">
        <v>222</v>
      </c>
      <c r="AC6" s="23">
        <v>44926</v>
      </c>
      <c r="AD6" s="21" t="s">
        <v>220</v>
      </c>
      <c r="AE6" s="21" t="s">
        <v>221</v>
      </c>
      <c r="AF6" s="110" t="s">
        <v>537</v>
      </c>
    </row>
    <row r="7" spans="1:32">
      <c r="A7" s="24">
        <v>5</v>
      </c>
      <c r="B7" s="11" t="s">
        <v>28</v>
      </c>
      <c r="C7" s="11" t="s">
        <v>29</v>
      </c>
      <c r="D7" s="11" t="s">
        <v>35</v>
      </c>
      <c r="E7" s="11">
        <v>5911292435</v>
      </c>
      <c r="F7" s="11">
        <v>191674990</v>
      </c>
      <c r="G7" s="13" t="s">
        <v>37</v>
      </c>
      <c r="H7" s="13">
        <v>5</v>
      </c>
      <c r="I7" s="14" t="s">
        <v>31</v>
      </c>
      <c r="J7" s="12" t="s">
        <v>402</v>
      </c>
      <c r="K7" s="12" t="s">
        <v>381</v>
      </c>
      <c r="L7" s="12" t="s">
        <v>542</v>
      </c>
      <c r="M7" s="14" t="s">
        <v>31</v>
      </c>
      <c r="N7" s="12" t="s">
        <v>431</v>
      </c>
      <c r="O7" s="12" t="s">
        <v>432</v>
      </c>
      <c r="P7" s="11">
        <v>30407512</v>
      </c>
      <c r="Q7" s="11" t="s">
        <v>111</v>
      </c>
      <c r="R7" s="19" t="str">
        <f>VLOOKUP(Q7,Arkusz1!$C$3:$D$81,2,FALSE)</f>
        <v>590243833013561614</v>
      </c>
      <c r="S7" s="28" t="s">
        <v>246</v>
      </c>
      <c r="T7" s="20">
        <v>6</v>
      </c>
      <c r="U7" s="20">
        <v>6</v>
      </c>
      <c r="V7" s="20" t="s">
        <v>178</v>
      </c>
      <c r="W7" s="20" t="s">
        <v>189</v>
      </c>
      <c r="X7" s="54">
        <v>1.1359999999999999</v>
      </c>
      <c r="Y7" s="54">
        <v>3.681</v>
      </c>
      <c r="Z7" s="54"/>
      <c r="AA7" s="129">
        <f t="shared" si="0"/>
        <v>4.8170000000000002</v>
      </c>
      <c r="AB7" s="21" t="s">
        <v>222</v>
      </c>
      <c r="AC7" s="23">
        <v>44926</v>
      </c>
      <c r="AD7" s="21" t="s">
        <v>220</v>
      </c>
      <c r="AE7" s="21" t="s">
        <v>221</v>
      </c>
      <c r="AF7" s="110" t="s">
        <v>537</v>
      </c>
    </row>
    <row r="8" spans="1:32">
      <c r="A8" s="24">
        <v>6</v>
      </c>
      <c r="B8" s="11" t="s">
        <v>28</v>
      </c>
      <c r="C8" s="11" t="s">
        <v>29</v>
      </c>
      <c r="D8" s="11" t="s">
        <v>35</v>
      </c>
      <c r="E8" s="11">
        <v>5911292435</v>
      </c>
      <c r="F8" s="11">
        <v>191674990</v>
      </c>
      <c r="G8" s="13" t="s">
        <v>37</v>
      </c>
      <c r="H8" s="13">
        <v>6</v>
      </c>
      <c r="I8" s="14" t="s">
        <v>47</v>
      </c>
      <c r="J8" s="12" t="s">
        <v>403</v>
      </c>
      <c r="K8" s="12" t="s">
        <v>381</v>
      </c>
      <c r="L8" s="12" t="s">
        <v>542</v>
      </c>
      <c r="M8" s="14" t="s">
        <v>47</v>
      </c>
      <c r="N8" s="12" t="s">
        <v>522</v>
      </c>
      <c r="O8" s="12" t="s">
        <v>528</v>
      </c>
      <c r="P8" s="11">
        <v>4034427</v>
      </c>
      <c r="Q8" s="11" t="s">
        <v>112</v>
      </c>
      <c r="R8" s="19" t="str">
        <f>VLOOKUP(Q8,Arkusz1!$C$3:$D$81,2,FALSE)</f>
        <v>590243833013210772</v>
      </c>
      <c r="S8" s="28" t="s">
        <v>235</v>
      </c>
      <c r="T8" s="20">
        <v>15</v>
      </c>
      <c r="U8" s="20">
        <v>15</v>
      </c>
      <c r="V8" s="20" t="s">
        <v>181</v>
      </c>
      <c r="W8" s="20" t="s">
        <v>189</v>
      </c>
      <c r="X8" s="54">
        <v>6.8630000000000004</v>
      </c>
      <c r="Y8" s="54">
        <v>20.202999999999999</v>
      </c>
      <c r="Z8" s="54"/>
      <c r="AA8" s="129">
        <f t="shared" si="0"/>
        <v>27.065999999999999</v>
      </c>
      <c r="AB8" s="21" t="s">
        <v>222</v>
      </c>
      <c r="AC8" s="23">
        <v>44926</v>
      </c>
      <c r="AD8" s="21" t="s">
        <v>220</v>
      </c>
      <c r="AE8" s="21" t="s">
        <v>221</v>
      </c>
      <c r="AF8" s="110" t="s">
        <v>537</v>
      </c>
    </row>
    <row r="9" spans="1:32">
      <c r="A9" s="24">
        <v>7</v>
      </c>
      <c r="B9" s="11" t="s">
        <v>28</v>
      </c>
      <c r="C9" s="11" t="s">
        <v>29</v>
      </c>
      <c r="D9" s="11" t="s">
        <v>35</v>
      </c>
      <c r="E9" s="11">
        <v>5911292435</v>
      </c>
      <c r="F9" s="11">
        <v>191674990</v>
      </c>
      <c r="G9" s="13" t="s">
        <v>37</v>
      </c>
      <c r="H9" s="13">
        <v>7</v>
      </c>
      <c r="I9" s="14" t="s">
        <v>33</v>
      </c>
      <c r="J9" s="14" t="s">
        <v>84</v>
      </c>
      <c r="K9" s="42" t="s">
        <v>381</v>
      </c>
      <c r="L9" s="12" t="s">
        <v>542</v>
      </c>
      <c r="M9" s="14" t="s">
        <v>33</v>
      </c>
      <c r="N9" s="14" t="s">
        <v>488</v>
      </c>
      <c r="O9" s="14">
        <v>18</v>
      </c>
      <c r="P9" s="11">
        <v>21329440</v>
      </c>
      <c r="Q9" s="11" t="s">
        <v>113</v>
      </c>
      <c r="R9" s="19" t="str">
        <f>VLOOKUP(Q9,Arkusz1!$C$3:$D$81,2,FALSE)</f>
        <v>590243833012866659</v>
      </c>
      <c r="S9" s="28" t="s">
        <v>277</v>
      </c>
      <c r="T9" s="20">
        <v>15</v>
      </c>
      <c r="U9" s="20">
        <v>15</v>
      </c>
      <c r="V9" s="20" t="s">
        <v>182</v>
      </c>
      <c r="W9" s="20" t="s">
        <v>189</v>
      </c>
      <c r="X9" s="54">
        <v>3.706</v>
      </c>
      <c r="Y9" s="54">
        <v>10.77</v>
      </c>
      <c r="Z9" s="54"/>
      <c r="AA9" s="129">
        <f t="shared" si="0"/>
        <v>14.475999999999999</v>
      </c>
      <c r="AB9" s="21" t="s">
        <v>222</v>
      </c>
      <c r="AC9" s="23">
        <v>44926</v>
      </c>
      <c r="AD9" s="21" t="s">
        <v>220</v>
      </c>
      <c r="AE9" s="21" t="s">
        <v>221</v>
      </c>
      <c r="AF9" s="110" t="s">
        <v>537</v>
      </c>
    </row>
    <row r="10" spans="1:32">
      <c r="A10" s="24">
        <v>8</v>
      </c>
      <c r="B10" s="11" t="s">
        <v>28</v>
      </c>
      <c r="C10" s="11" t="s">
        <v>29</v>
      </c>
      <c r="D10" s="11" t="s">
        <v>35</v>
      </c>
      <c r="E10" s="11">
        <v>5911292435</v>
      </c>
      <c r="F10" s="11">
        <v>191674990</v>
      </c>
      <c r="G10" s="13" t="s">
        <v>37</v>
      </c>
      <c r="H10" s="13">
        <v>8</v>
      </c>
      <c r="I10" s="14" t="s">
        <v>48</v>
      </c>
      <c r="J10" s="42" t="s">
        <v>404</v>
      </c>
      <c r="K10" s="42" t="s">
        <v>381</v>
      </c>
      <c r="L10" s="12" t="s">
        <v>542</v>
      </c>
      <c r="M10" s="14" t="s">
        <v>48</v>
      </c>
      <c r="N10" s="42" t="s">
        <v>521</v>
      </c>
      <c r="O10" s="42" t="s">
        <v>529</v>
      </c>
      <c r="P10" s="11">
        <v>30165579</v>
      </c>
      <c r="Q10" s="11" t="s">
        <v>114</v>
      </c>
      <c r="R10" s="19" t="str">
        <f>VLOOKUP(Q10,Arkusz1!$C$3:$D$81,2,FALSE)</f>
        <v>590243833013196434</v>
      </c>
      <c r="S10" s="28" t="s">
        <v>302</v>
      </c>
      <c r="T10" s="20">
        <v>12.5</v>
      </c>
      <c r="U10" s="20">
        <v>12.5</v>
      </c>
      <c r="V10" s="20" t="s">
        <v>178</v>
      </c>
      <c r="W10" s="20" t="s">
        <v>189</v>
      </c>
      <c r="X10" s="54">
        <v>4.0149999999999997</v>
      </c>
      <c r="Y10" s="54">
        <v>10.491</v>
      </c>
      <c r="Z10" s="54"/>
      <c r="AA10" s="129">
        <f t="shared" si="0"/>
        <v>14.506</v>
      </c>
      <c r="AB10" s="21" t="s">
        <v>222</v>
      </c>
      <c r="AC10" s="23">
        <v>44926</v>
      </c>
      <c r="AD10" s="21" t="s">
        <v>220</v>
      </c>
      <c r="AE10" s="21" t="s">
        <v>221</v>
      </c>
      <c r="AF10" s="110" t="s">
        <v>537</v>
      </c>
    </row>
    <row r="11" spans="1:32">
      <c r="A11" s="24">
        <v>9</v>
      </c>
      <c r="B11" s="11" t="s">
        <v>28</v>
      </c>
      <c r="C11" s="11" t="s">
        <v>29</v>
      </c>
      <c r="D11" s="11" t="s">
        <v>35</v>
      </c>
      <c r="E11" s="11">
        <v>5911292435</v>
      </c>
      <c r="F11" s="11">
        <v>191674990</v>
      </c>
      <c r="G11" s="13" t="s">
        <v>37</v>
      </c>
      <c r="H11" s="13">
        <v>9</v>
      </c>
      <c r="I11" s="11" t="s">
        <v>49</v>
      </c>
      <c r="J11" s="12" t="s">
        <v>382</v>
      </c>
      <c r="K11" s="12" t="s">
        <v>381</v>
      </c>
      <c r="L11" s="12" t="s">
        <v>543</v>
      </c>
      <c r="M11" s="11" t="s">
        <v>49</v>
      </c>
      <c r="N11" s="12" t="s">
        <v>433</v>
      </c>
      <c r="O11" s="12" t="s">
        <v>530</v>
      </c>
      <c r="P11" s="11">
        <v>30033464</v>
      </c>
      <c r="Q11" s="11" t="s">
        <v>115</v>
      </c>
      <c r="R11" s="19" t="str">
        <f>VLOOKUP(Q11,Arkusz1!$C$3:$D$81,2,FALSE)</f>
        <v>590243833013418697</v>
      </c>
      <c r="S11" s="28" t="s">
        <v>266</v>
      </c>
      <c r="T11" s="20">
        <v>22</v>
      </c>
      <c r="U11" s="20">
        <v>22</v>
      </c>
      <c r="V11" s="20" t="s">
        <v>183</v>
      </c>
      <c r="W11" s="20" t="s">
        <v>189</v>
      </c>
      <c r="X11" s="54">
        <v>10.319000000000001</v>
      </c>
      <c r="Y11" s="54">
        <v>29.623999999999999</v>
      </c>
      <c r="Z11" s="54"/>
      <c r="AA11" s="129">
        <f t="shared" si="0"/>
        <v>39.942999999999998</v>
      </c>
      <c r="AB11" s="21" t="s">
        <v>222</v>
      </c>
      <c r="AC11" s="23">
        <v>44926</v>
      </c>
      <c r="AD11" s="21" t="s">
        <v>220</v>
      </c>
      <c r="AE11" s="21" t="s">
        <v>221</v>
      </c>
      <c r="AF11" s="110" t="s">
        <v>537</v>
      </c>
    </row>
    <row r="12" spans="1:32">
      <c r="A12" s="24">
        <v>10</v>
      </c>
      <c r="B12" s="11" t="s">
        <v>28</v>
      </c>
      <c r="C12" s="11" t="s">
        <v>29</v>
      </c>
      <c r="D12" s="11" t="s">
        <v>35</v>
      </c>
      <c r="E12" s="11">
        <v>5911292435</v>
      </c>
      <c r="F12" s="11">
        <v>191674990</v>
      </c>
      <c r="G12" s="13" t="s">
        <v>37</v>
      </c>
      <c r="H12" s="13">
        <v>10</v>
      </c>
      <c r="I12" s="13" t="s">
        <v>51</v>
      </c>
      <c r="J12" s="20" t="s">
        <v>51</v>
      </c>
      <c r="K12" s="12" t="s">
        <v>381</v>
      </c>
      <c r="L12" s="12" t="s">
        <v>543</v>
      </c>
      <c r="M12" s="13" t="s">
        <v>51</v>
      </c>
      <c r="N12" s="12" t="s">
        <v>51</v>
      </c>
      <c r="O12" s="108" t="s">
        <v>534</v>
      </c>
      <c r="P12" s="12">
        <v>91384680</v>
      </c>
      <c r="Q12" s="8" t="s">
        <v>116</v>
      </c>
      <c r="R12" s="19" t="str">
        <f>VLOOKUP(Q12,Arkusz1!$C$3:$D$81,2,FALSE)</f>
        <v>590243833013043028</v>
      </c>
      <c r="S12" s="28" t="s">
        <v>310</v>
      </c>
      <c r="T12" s="20">
        <v>6</v>
      </c>
      <c r="U12" s="20">
        <v>6</v>
      </c>
      <c r="V12" s="20" t="s">
        <v>178</v>
      </c>
      <c r="W12" s="20" t="s">
        <v>189</v>
      </c>
      <c r="X12" s="54">
        <v>0.27300000000000002</v>
      </c>
      <c r="Y12" s="54">
        <v>0.68899999999999995</v>
      </c>
      <c r="Z12" s="54"/>
      <c r="AA12" s="129">
        <f t="shared" si="0"/>
        <v>0.96199999999999997</v>
      </c>
      <c r="AB12" s="21" t="s">
        <v>222</v>
      </c>
      <c r="AC12" s="23">
        <v>44926</v>
      </c>
      <c r="AD12" s="21" t="s">
        <v>220</v>
      </c>
      <c r="AE12" s="21" t="s">
        <v>221</v>
      </c>
      <c r="AF12" s="110" t="s">
        <v>537</v>
      </c>
    </row>
    <row r="13" spans="1:32">
      <c r="A13" s="24">
        <v>11</v>
      </c>
      <c r="B13" s="11" t="s">
        <v>28</v>
      </c>
      <c r="C13" s="11" t="s">
        <v>29</v>
      </c>
      <c r="D13" s="11" t="s">
        <v>35</v>
      </c>
      <c r="E13" s="11">
        <v>5911292435</v>
      </c>
      <c r="F13" s="11">
        <v>191674990</v>
      </c>
      <c r="G13" s="13" t="s">
        <v>37</v>
      </c>
      <c r="H13" s="13">
        <v>11</v>
      </c>
      <c r="I13" s="20" t="s">
        <v>52</v>
      </c>
      <c r="J13" s="20" t="s">
        <v>376</v>
      </c>
      <c r="K13" s="12" t="s">
        <v>375</v>
      </c>
      <c r="L13" s="12" t="s">
        <v>542</v>
      </c>
      <c r="M13" s="13" t="s">
        <v>52</v>
      </c>
      <c r="N13" s="12" t="s">
        <v>533</v>
      </c>
      <c r="O13" s="12" t="s">
        <v>466</v>
      </c>
      <c r="P13" s="8">
        <v>70246821</v>
      </c>
      <c r="Q13" s="8" t="s">
        <v>117</v>
      </c>
      <c r="R13" s="19" t="str">
        <f>VLOOKUP(Q13,Arkusz1!$C$3:$D$81,2,FALSE)</f>
        <v>590243833012791005</v>
      </c>
      <c r="S13" s="28" t="s">
        <v>303</v>
      </c>
      <c r="T13" s="20">
        <v>10</v>
      </c>
      <c r="U13" s="20">
        <v>10</v>
      </c>
      <c r="V13" s="20" t="s">
        <v>178</v>
      </c>
      <c r="W13" s="20" t="s">
        <v>189</v>
      </c>
      <c r="X13" s="61">
        <v>1.1240000000000001</v>
      </c>
      <c r="Y13" s="61">
        <v>3.2549999999999999</v>
      </c>
      <c r="Z13" s="54"/>
      <c r="AA13" s="129">
        <f t="shared" si="0"/>
        <v>4.3789999999999996</v>
      </c>
      <c r="AB13" s="21" t="s">
        <v>222</v>
      </c>
      <c r="AC13" s="23">
        <v>44926</v>
      </c>
      <c r="AD13" s="21" t="s">
        <v>220</v>
      </c>
      <c r="AE13" s="21" t="s">
        <v>221</v>
      </c>
      <c r="AF13" s="110" t="s">
        <v>537</v>
      </c>
    </row>
    <row r="14" spans="1:32">
      <c r="A14" s="24">
        <v>12</v>
      </c>
      <c r="B14" s="11" t="s">
        <v>28</v>
      </c>
      <c r="C14" s="11" t="s">
        <v>29</v>
      </c>
      <c r="D14" s="11" t="s">
        <v>35</v>
      </c>
      <c r="E14" s="11">
        <v>5911292435</v>
      </c>
      <c r="F14" s="11">
        <v>191674990</v>
      </c>
      <c r="G14" s="13" t="s">
        <v>37</v>
      </c>
      <c r="H14" s="13">
        <v>12</v>
      </c>
      <c r="I14" s="13" t="s">
        <v>45</v>
      </c>
      <c r="J14" s="9" t="s">
        <v>85</v>
      </c>
      <c r="K14" s="32" t="s">
        <v>385</v>
      </c>
      <c r="L14" s="12" t="s">
        <v>542</v>
      </c>
      <c r="M14" s="13" t="s">
        <v>45</v>
      </c>
      <c r="N14" s="9" t="s">
        <v>495</v>
      </c>
      <c r="O14" s="9" t="s">
        <v>434</v>
      </c>
      <c r="P14" s="8">
        <v>30165505</v>
      </c>
      <c r="Q14" s="8" t="s">
        <v>118</v>
      </c>
      <c r="R14" s="19" t="str">
        <f>VLOOKUP(Q14,Arkusz1!$C$3:$D$81,2,FALSE)</f>
        <v>590243833012866642</v>
      </c>
      <c r="S14" s="28" t="s">
        <v>251</v>
      </c>
      <c r="T14" s="20">
        <v>10</v>
      </c>
      <c r="U14" s="20">
        <v>10</v>
      </c>
      <c r="V14" s="20" t="s">
        <v>178</v>
      </c>
      <c r="W14" s="20" t="s">
        <v>189</v>
      </c>
      <c r="X14" s="54">
        <v>5.0000000000000001E-3</v>
      </c>
      <c r="Y14" s="54">
        <v>1.6E-2</v>
      </c>
      <c r="Z14" s="54"/>
      <c r="AA14" s="129">
        <f t="shared" si="0"/>
        <v>2.1000000000000001E-2</v>
      </c>
      <c r="AB14" s="21" t="s">
        <v>222</v>
      </c>
      <c r="AC14" s="23">
        <v>44926</v>
      </c>
      <c r="AD14" s="21" t="s">
        <v>220</v>
      </c>
      <c r="AE14" s="21" t="s">
        <v>221</v>
      </c>
      <c r="AF14" s="110" t="s">
        <v>537</v>
      </c>
    </row>
    <row r="15" spans="1:32" ht="15" customHeight="1">
      <c r="A15" s="24">
        <v>13</v>
      </c>
      <c r="B15" s="11" t="s">
        <v>28</v>
      </c>
      <c r="C15" s="11" t="s">
        <v>29</v>
      </c>
      <c r="D15" s="11" t="s">
        <v>35</v>
      </c>
      <c r="E15" s="11">
        <v>5911292435</v>
      </c>
      <c r="F15" s="11">
        <v>191674990</v>
      </c>
      <c r="G15" s="13" t="s">
        <v>37</v>
      </c>
      <c r="H15" s="13">
        <v>13</v>
      </c>
      <c r="I15" s="15" t="s">
        <v>45</v>
      </c>
      <c r="J15" s="9" t="s">
        <v>86</v>
      </c>
      <c r="K15" s="32" t="s">
        <v>425</v>
      </c>
      <c r="L15" s="12" t="s">
        <v>542</v>
      </c>
      <c r="M15" s="15" t="s">
        <v>45</v>
      </c>
      <c r="N15" s="9" t="s">
        <v>520</v>
      </c>
      <c r="O15" s="9">
        <v>20</v>
      </c>
      <c r="P15" s="8">
        <v>30407545</v>
      </c>
      <c r="Q15" s="8" t="s">
        <v>119</v>
      </c>
      <c r="R15" s="19" t="str">
        <f>VLOOKUP(Q15,Arkusz1!$C$3:$D$81,2,FALSE)</f>
        <v>590243833013141762</v>
      </c>
      <c r="S15" s="28" t="s">
        <v>267</v>
      </c>
      <c r="T15" s="20">
        <v>15</v>
      </c>
      <c r="U15" s="20">
        <v>15</v>
      </c>
      <c r="V15" s="20" t="s">
        <v>183</v>
      </c>
      <c r="W15" s="20" t="s">
        <v>189</v>
      </c>
      <c r="X15" s="54">
        <v>0</v>
      </c>
      <c r="Y15" s="54">
        <v>0</v>
      </c>
      <c r="Z15" s="54"/>
      <c r="AA15" s="129">
        <f t="shared" si="0"/>
        <v>0</v>
      </c>
      <c r="AB15" s="21" t="s">
        <v>222</v>
      </c>
      <c r="AC15" s="23">
        <v>44926</v>
      </c>
      <c r="AD15" s="21" t="s">
        <v>220</v>
      </c>
      <c r="AE15" s="21" t="s">
        <v>221</v>
      </c>
      <c r="AF15" s="110" t="s">
        <v>537</v>
      </c>
    </row>
    <row r="16" spans="1:32" s="46" customFormat="1">
      <c r="A16" s="24">
        <v>14</v>
      </c>
      <c r="B16" s="20" t="s">
        <v>28</v>
      </c>
      <c r="C16" s="20" t="s">
        <v>29</v>
      </c>
      <c r="D16" s="20" t="s">
        <v>35</v>
      </c>
      <c r="E16" s="20">
        <v>5911292435</v>
      </c>
      <c r="F16" s="20">
        <v>191674990</v>
      </c>
      <c r="G16" s="20" t="s">
        <v>37</v>
      </c>
      <c r="H16" s="13">
        <v>14</v>
      </c>
      <c r="I16" s="20" t="s">
        <v>45</v>
      </c>
      <c r="J16" s="32" t="s">
        <v>406</v>
      </c>
      <c r="K16" s="32" t="s">
        <v>407</v>
      </c>
      <c r="L16" s="12" t="s">
        <v>542</v>
      </c>
      <c r="M16" s="20" t="s">
        <v>45</v>
      </c>
      <c r="N16" s="32" t="s">
        <v>519</v>
      </c>
      <c r="O16" s="32" t="s">
        <v>435</v>
      </c>
      <c r="P16" s="12">
        <v>30165504</v>
      </c>
      <c r="Q16" s="12" t="s">
        <v>120</v>
      </c>
      <c r="R16" s="19" t="str">
        <f>VLOOKUP(Q16,Arkusz1!$C$3:$D$81,2,FALSE)</f>
        <v>590243833013439784</v>
      </c>
      <c r="S16" s="28" t="s">
        <v>293</v>
      </c>
      <c r="T16" s="20">
        <v>40</v>
      </c>
      <c r="U16" s="20">
        <v>40</v>
      </c>
      <c r="V16" s="20" t="s">
        <v>180</v>
      </c>
      <c r="W16" s="20" t="s">
        <v>189</v>
      </c>
      <c r="X16" s="54">
        <v>3.3719999999999999</v>
      </c>
      <c r="Y16" s="54">
        <v>9.827</v>
      </c>
      <c r="Z16" s="54"/>
      <c r="AA16" s="129">
        <f t="shared" si="0"/>
        <v>13.199</v>
      </c>
      <c r="AB16" s="22" t="s">
        <v>222</v>
      </c>
      <c r="AC16" s="45">
        <v>44926</v>
      </c>
      <c r="AD16" s="22" t="s">
        <v>220</v>
      </c>
      <c r="AE16" s="22" t="s">
        <v>221</v>
      </c>
      <c r="AF16" s="112" t="s">
        <v>537</v>
      </c>
    </row>
    <row r="17" spans="1:32" ht="39" customHeight="1">
      <c r="A17" s="24">
        <v>15</v>
      </c>
      <c r="B17" s="11" t="s">
        <v>28</v>
      </c>
      <c r="C17" s="11" t="s">
        <v>29</v>
      </c>
      <c r="D17" s="11" t="s">
        <v>35</v>
      </c>
      <c r="E17" s="11">
        <v>5911292435</v>
      </c>
      <c r="F17" s="11">
        <v>191674990</v>
      </c>
      <c r="G17" s="13" t="s">
        <v>37</v>
      </c>
      <c r="H17" s="13">
        <v>15</v>
      </c>
      <c r="I17" s="12" t="s">
        <v>53</v>
      </c>
      <c r="J17" s="32" t="s">
        <v>378</v>
      </c>
      <c r="K17" s="32" t="s">
        <v>379</v>
      </c>
      <c r="L17" s="12" t="s">
        <v>542</v>
      </c>
      <c r="M17" s="12" t="s">
        <v>53</v>
      </c>
      <c r="N17" s="32" t="s">
        <v>518</v>
      </c>
      <c r="O17" s="32" t="s">
        <v>436</v>
      </c>
      <c r="P17" s="8">
        <v>30186436</v>
      </c>
      <c r="Q17" s="8" t="s">
        <v>121</v>
      </c>
      <c r="R17" s="19" t="str">
        <f>VLOOKUP(Q17,Arkusz1!$C$3:$D$81,2,FALSE)</f>
        <v>590243833013224991</v>
      </c>
      <c r="S17" s="28" t="s">
        <v>271</v>
      </c>
      <c r="T17" s="20">
        <v>6</v>
      </c>
      <c r="U17" s="20">
        <v>6</v>
      </c>
      <c r="V17" s="20" t="s">
        <v>182</v>
      </c>
      <c r="W17" s="20" t="s">
        <v>189</v>
      </c>
      <c r="X17" s="54">
        <v>0.13600000000000001</v>
      </c>
      <c r="Y17" s="54">
        <v>1.246</v>
      </c>
      <c r="Z17" s="54"/>
      <c r="AA17" s="129">
        <f t="shared" si="0"/>
        <v>1.3820000000000001</v>
      </c>
      <c r="AB17" s="21" t="s">
        <v>222</v>
      </c>
      <c r="AC17" s="23">
        <v>44926</v>
      </c>
      <c r="AD17" s="21" t="s">
        <v>220</v>
      </c>
      <c r="AE17" s="21" t="s">
        <v>221</v>
      </c>
      <c r="AF17" s="110" t="s">
        <v>537</v>
      </c>
    </row>
    <row r="18" spans="1:32" ht="26.25">
      <c r="A18" s="24">
        <v>16</v>
      </c>
      <c r="B18" s="11" t="s">
        <v>28</v>
      </c>
      <c r="C18" s="11" t="s">
        <v>29</v>
      </c>
      <c r="D18" s="11" t="s">
        <v>35</v>
      </c>
      <c r="E18" s="11">
        <v>5911292435</v>
      </c>
      <c r="F18" s="11">
        <v>191674990</v>
      </c>
      <c r="G18" s="13" t="s">
        <v>37</v>
      </c>
      <c r="H18" s="13">
        <v>16</v>
      </c>
      <c r="I18" s="13" t="s">
        <v>53</v>
      </c>
      <c r="J18" s="32" t="s">
        <v>377</v>
      </c>
      <c r="K18" s="32" t="s">
        <v>380</v>
      </c>
      <c r="L18" s="12" t="s">
        <v>542</v>
      </c>
      <c r="M18" s="13" t="s">
        <v>53</v>
      </c>
      <c r="N18" s="32" t="s">
        <v>517</v>
      </c>
      <c r="O18" s="32" t="s">
        <v>437</v>
      </c>
      <c r="P18" s="8">
        <v>30407524</v>
      </c>
      <c r="Q18" s="8" t="s">
        <v>122</v>
      </c>
      <c r="R18" s="19" t="str">
        <f>VLOOKUP(Q18,Arkusz1!$C$3:$D$81,2,FALSE)</f>
        <v>590243833013271766</v>
      </c>
      <c r="S18" s="28" t="s">
        <v>264</v>
      </c>
      <c r="T18" s="20">
        <v>13</v>
      </c>
      <c r="U18" s="20">
        <v>13</v>
      </c>
      <c r="V18" s="12">
        <v>25</v>
      </c>
      <c r="W18" s="20" t="s">
        <v>189</v>
      </c>
      <c r="X18" s="54">
        <v>0.29499999999999998</v>
      </c>
      <c r="Y18" s="54">
        <v>0.79300000000000004</v>
      </c>
      <c r="Z18" s="54"/>
      <c r="AA18" s="129">
        <f t="shared" si="0"/>
        <v>1.0880000000000001</v>
      </c>
      <c r="AB18" s="21" t="s">
        <v>222</v>
      </c>
      <c r="AC18" s="23">
        <v>44926</v>
      </c>
      <c r="AD18" s="21" t="s">
        <v>220</v>
      </c>
      <c r="AE18" s="21" t="s">
        <v>221</v>
      </c>
      <c r="AF18" s="110" t="s">
        <v>537</v>
      </c>
    </row>
    <row r="19" spans="1:32">
      <c r="A19" s="24">
        <v>17</v>
      </c>
      <c r="B19" s="11" t="s">
        <v>28</v>
      </c>
      <c r="C19" s="11" t="s">
        <v>29</v>
      </c>
      <c r="D19" s="11" t="s">
        <v>35</v>
      </c>
      <c r="E19" s="11">
        <v>5911292435</v>
      </c>
      <c r="F19" s="11">
        <v>191674990</v>
      </c>
      <c r="G19" s="13" t="s">
        <v>37</v>
      </c>
      <c r="H19" s="13">
        <v>17</v>
      </c>
      <c r="I19" s="13" t="s">
        <v>30</v>
      </c>
      <c r="J19" s="32" t="s">
        <v>373</v>
      </c>
      <c r="K19" s="32" t="s">
        <v>408</v>
      </c>
      <c r="L19" s="12" t="s">
        <v>542</v>
      </c>
      <c r="M19" s="13" t="s">
        <v>30</v>
      </c>
      <c r="N19" s="32" t="s">
        <v>514</v>
      </c>
      <c r="O19" s="104" t="s">
        <v>438</v>
      </c>
      <c r="P19" s="49">
        <v>30032794</v>
      </c>
      <c r="Q19" s="8" t="s">
        <v>123</v>
      </c>
      <c r="R19" s="19" t="str">
        <f>VLOOKUP(Q19,Arkusz1!$C$3:$D$81,2,FALSE)</f>
        <v>590243833013288061</v>
      </c>
      <c r="S19" s="28" t="s">
        <v>309</v>
      </c>
      <c r="T19" s="20">
        <v>25</v>
      </c>
      <c r="U19" s="20">
        <v>25</v>
      </c>
      <c r="V19" s="12">
        <v>40</v>
      </c>
      <c r="W19" s="20" t="s">
        <v>189</v>
      </c>
      <c r="X19" s="54">
        <v>2.0649999999999999</v>
      </c>
      <c r="Y19" s="54">
        <v>6.093</v>
      </c>
      <c r="Z19" s="54"/>
      <c r="AA19" s="129">
        <f t="shared" si="0"/>
        <v>8.1579999999999995</v>
      </c>
      <c r="AB19" s="21" t="s">
        <v>222</v>
      </c>
      <c r="AC19" s="23">
        <v>44926</v>
      </c>
      <c r="AD19" s="21" t="s">
        <v>220</v>
      </c>
      <c r="AE19" s="21" t="s">
        <v>221</v>
      </c>
      <c r="AF19" s="110" t="s">
        <v>537</v>
      </c>
    </row>
    <row r="20" spans="1:32">
      <c r="A20" s="24">
        <v>18</v>
      </c>
      <c r="B20" s="11" t="s">
        <v>28</v>
      </c>
      <c r="C20" s="11" t="s">
        <v>29</v>
      </c>
      <c r="D20" s="11" t="s">
        <v>35</v>
      </c>
      <c r="E20" s="11">
        <v>5911292435</v>
      </c>
      <c r="F20" s="11">
        <v>191674990</v>
      </c>
      <c r="G20" s="13" t="s">
        <v>37</v>
      </c>
      <c r="H20" s="13">
        <v>18</v>
      </c>
      <c r="I20" s="13" t="s">
        <v>30</v>
      </c>
      <c r="J20" s="32" t="s">
        <v>426</v>
      </c>
      <c r="K20" s="32" t="s">
        <v>358</v>
      </c>
      <c r="L20" s="12" t="s">
        <v>542</v>
      </c>
      <c r="M20" s="13" t="s">
        <v>30</v>
      </c>
      <c r="N20" s="32" t="s">
        <v>516</v>
      </c>
      <c r="O20" s="32" t="s">
        <v>439</v>
      </c>
      <c r="P20" s="8">
        <v>30186544</v>
      </c>
      <c r="Q20" s="8" t="s">
        <v>124</v>
      </c>
      <c r="R20" s="19" t="str">
        <f>VLOOKUP(Q20,Arkusz1!$C$3:$D$81,2,FALSE)</f>
        <v>590243833013253427</v>
      </c>
      <c r="S20" s="28" t="s">
        <v>242</v>
      </c>
      <c r="T20" s="20">
        <v>11.5</v>
      </c>
      <c r="U20" s="20">
        <v>11.5</v>
      </c>
      <c r="V20" s="12">
        <v>25</v>
      </c>
      <c r="W20" s="20" t="s">
        <v>189</v>
      </c>
      <c r="X20" s="102">
        <v>0.155</v>
      </c>
      <c r="Y20" s="102">
        <v>0.71199999999999997</v>
      </c>
      <c r="Z20" s="102"/>
      <c r="AA20" s="129">
        <f t="shared" si="0"/>
        <v>0.86699999999999999</v>
      </c>
      <c r="AB20" s="21" t="s">
        <v>222</v>
      </c>
      <c r="AC20" s="23">
        <v>44926</v>
      </c>
      <c r="AD20" s="21" t="s">
        <v>220</v>
      </c>
      <c r="AE20" s="21" t="s">
        <v>221</v>
      </c>
      <c r="AF20" s="110" t="s">
        <v>537</v>
      </c>
    </row>
    <row r="21" spans="1:32" ht="26.25">
      <c r="A21" s="24">
        <v>19</v>
      </c>
      <c r="B21" s="11" t="s">
        <v>28</v>
      </c>
      <c r="C21" s="11" t="s">
        <v>29</v>
      </c>
      <c r="D21" s="11" t="s">
        <v>35</v>
      </c>
      <c r="E21" s="11">
        <v>5911292435</v>
      </c>
      <c r="F21" s="11">
        <v>191674990</v>
      </c>
      <c r="G21" s="13" t="s">
        <v>37</v>
      </c>
      <c r="H21" s="13">
        <v>19</v>
      </c>
      <c r="I21" s="13" t="s">
        <v>30</v>
      </c>
      <c r="J21" s="32" t="s">
        <v>393</v>
      </c>
      <c r="K21" s="32" t="s">
        <v>394</v>
      </c>
      <c r="L21" s="12" t="s">
        <v>542</v>
      </c>
      <c r="M21" s="13" t="s">
        <v>30</v>
      </c>
      <c r="N21" s="32" t="s">
        <v>515</v>
      </c>
      <c r="O21" s="32" t="s">
        <v>440</v>
      </c>
      <c r="P21" s="8">
        <v>30240800</v>
      </c>
      <c r="Q21" s="8" t="s">
        <v>125</v>
      </c>
      <c r="R21" s="19" t="str">
        <f>VLOOKUP(Q21,Arkusz1!$C$3:$D$81,2,FALSE)</f>
        <v>590243833013253410</v>
      </c>
      <c r="S21" s="28" t="s">
        <v>297</v>
      </c>
      <c r="T21" s="20">
        <v>8.5</v>
      </c>
      <c r="U21" s="20">
        <v>8.5</v>
      </c>
      <c r="V21" s="12">
        <v>16</v>
      </c>
      <c r="W21" s="20" t="s">
        <v>189</v>
      </c>
      <c r="X21" s="54">
        <v>0.57699999999999996</v>
      </c>
      <c r="Y21" s="54">
        <v>1.4650000000000001</v>
      </c>
      <c r="Z21" s="54"/>
      <c r="AA21" s="129">
        <f t="shared" si="0"/>
        <v>2.0419999999999998</v>
      </c>
      <c r="AB21" s="21" t="s">
        <v>222</v>
      </c>
      <c r="AC21" s="23">
        <v>44926</v>
      </c>
      <c r="AD21" s="21" t="s">
        <v>220</v>
      </c>
      <c r="AE21" s="21" t="s">
        <v>221</v>
      </c>
      <c r="AF21" s="110" t="s">
        <v>537</v>
      </c>
    </row>
    <row r="22" spans="1:32">
      <c r="A22" s="24">
        <v>20</v>
      </c>
      <c r="B22" s="11" t="s">
        <v>28</v>
      </c>
      <c r="C22" s="11" t="s">
        <v>29</v>
      </c>
      <c r="D22" s="11" t="s">
        <v>35</v>
      </c>
      <c r="E22" s="11">
        <v>5911292435</v>
      </c>
      <c r="F22" s="11">
        <v>191674990</v>
      </c>
      <c r="G22" s="13" t="s">
        <v>37</v>
      </c>
      <c r="H22" s="13">
        <v>20</v>
      </c>
      <c r="I22" s="13" t="s">
        <v>30</v>
      </c>
      <c r="J22" s="32" t="s">
        <v>395</v>
      </c>
      <c r="K22" s="32" t="s">
        <v>396</v>
      </c>
      <c r="L22" s="12" t="s">
        <v>542</v>
      </c>
      <c r="M22" s="13" t="s">
        <v>30</v>
      </c>
      <c r="N22" s="9" t="s">
        <v>514</v>
      </c>
      <c r="O22" s="106" t="s">
        <v>441</v>
      </c>
      <c r="P22" s="8" t="s">
        <v>100</v>
      </c>
      <c r="Q22" s="8" t="s">
        <v>126</v>
      </c>
      <c r="R22" s="19" t="str">
        <f>VLOOKUP(Q22,Arkusz1!$C$3:$D$81,2,FALSE)</f>
        <v>590243833013284605</v>
      </c>
      <c r="S22" s="28" t="s">
        <v>249</v>
      </c>
      <c r="T22" s="20">
        <v>4</v>
      </c>
      <c r="U22" s="20">
        <v>4</v>
      </c>
      <c r="V22" s="12">
        <v>10</v>
      </c>
      <c r="W22" s="20" t="s">
        <v>189</v>
      </c>
      <c r="X22" s="54">
        <v>1.7290000000000001</v>
      </c>
      <c r="Y22" s="54">
        <v>4.718</v>
      </c>
      <c r="Z22" s="54"/>
      <c r="AA22" s="129">
        <f t="shared" si="0"/>
        <v>6.4470000000000001</v>
      </c>
      <c r="AB22" s="21" t="s">
        <v>222</v>
      </c>
      <c r="AC22" s="23">
        <v>44926</v>
      </c>
      <c r="AD22" s="21" t="s">
        <v>220</v>
      </c>
      <c r="AE22" s="21" t="s">
        <v>221</v>
      </c>
      <c r="AF22" s="110" t="s">
        <v>537</v>
      </c>
    </row>
    <row r="23" spans="1:32">
      <c r="A23" s="24">
        <v>21</v>
      </c>
      <c r="B23" s="11" t="s">
        <v>28</v>
      </c>
      <c r="C23" s="11" t="s">
        <v>29</v>
      </c>
      <c r="D23" s="11" t="s">
        <v>35</v>
      </c>
      <c r="E23" s="11">
        <v>5911292435</v>
      </c>
      <c r="F23" s="11">
        <v>191674990</v>
      </c>
      <c r="G23" s="13" t="s">
        <v>37</v>
      </c>
      <c r="H23" s="13">
        <v>21</v>
      </c>
      <c r="I23" s="13" t="s">
        <v>30</v>
      </c>
      <c r="J23" s="32" t="s">
        <v>391</v>
      </c>
      <c r="K23" s="32" t="s">
        <v>392</v>
      </c>
      <c r="L23" s="12" t="s">
        <v>542</v>
      </c>
      <c r="M23" s="13" t="s">
        <v>30</v>
      </c>
      <c r="N23" s="32" t="s">
        <v>501</v>
      </c>
      <c r="O23" s="32">
        <v>7</v>
      </c>
      <c r="P23" s="8" t="s">
        <v>101</v>
      </c>
      <c r="Q23" s="8" t="s">
        <v>127</v>
      </c>
      <c r="R23" s="19" t="str">
        <f>VLOOKUP(Q23,Arkusz1!$C$3:$D$81,2,FALSE)</f>
        <v>590243833013271803</v>
      </c>
      <c r="S23" s="50" t="s">
        <v>252</v>
      </c>
      <c r="T23" s="20">
        <v>5</v>
      </c>
      <c r="U23" s="20">
        <v>5</v>
      </c>
      <c r="V23" s="12">
        <v>10</v>
      </c>
      <c r="W23" s="20" t="s">
        <v>189</v>
      </c>
      <c r="X23" s="54">
        <v>0.36899999999999999</v>
      </c>
      <c r="Y23" s="54">
        <v>1.1839999999999999</v>
      </c>
      <c r="Z23" s="54"/>
      <c r="AA23" s="129">
        <f t="shared" si="0"/>
        <v>1.5529999999999999</v>
      </c>
      <c r="AB23" s="21" t="s">
        <v>222</v>
      </c>
      <c r="AC23" s="23">
        <v>44926</v>
      </c>
      <c r="AD23" s="21" t="s">
        <v>220</v>
      </c>
      <c r="AE23" s="21" t="s">
        <v>221</v>
      </c>
      <c r="AF23" s="110" t="s">
        <v>537</v>
      </c>
    </row>
    <row r="24" spans="1:32">
      <c r="A24" s="24">
        <v>22</v>
      </c>
      <c r="B24" s="11" t="s">
        <v>28</v>
      </c>
      <c r="C24" s="11" t="s">
        <v>29</v>
      </c>
      <c r="D24" s="11" t="s">
        <v>35</v>
      </c>
      <c r="E24" s="11">
        <v>5911292435</v>
      </c>
      <c r="F24" s="11">
        <v>191674990</v>
      </c>
      <c r="G24" s="13" t="s">
        <v>37</v>
      </c>
      <c r="H24" s="13">
        <v>22</v>
      </c>
      <c r="I24" s="13" t="s">
        <v>30</v>
      </c>
      <c r="J24" s="32" t="s">
        <v>356</v>
      </c>
      <c r="K24" s="32" t="s">
        <v>357</v>
      </c>
      <c r="L24" s="12" t="s">
        <v>542</v>
      </c>
      <c r="M24" s="13" t="s">
        <v>30</v>
      </c>
      <c r="N24" s="32" t="s">
        <v>501</v>
      </c>
      <c r="O24" s="32">
        <v>3</v>
      </c>
      <c r="P24" s="8">
        <v>30240680</v>
      </c>
      <c r="Q24" s="8" t="s">
        <v>128</v>
      </c>
      <c r="R24" s="19" t="str">
        <f>VLOOKUP(Q24,Arkusz1!$C$3:$D$81,2,FALSE)</f>
        <v>590243833013253397</v>
      </c>
      <c r="S24" s="28" t="s">
        <v>282</v>
      </c>
      <c r="T24" s="20">
        <v>3.5</v>
      </c>
      <c r="U24" s="20">
        <v>3.5</v>
      </c>
      <c r="V24" s="12">
        <v>10</v>
      </c>
      <c r="W24" s="20" t="s">
        <v>189</v>
      </c>
      <c r="X24" s="54">
        <v>0.11899999999999999</v>
      </c>
      <c r="Y24" s="54">
        <v>0.29799999999999999</v>
      </c>
      <c r="Z24" s="54"/>
      <c r="AA24" s="129">
        <f t="shared" si="0"/>
        <v>0.41699999999999998</v>
      </c>
      <c r="AB24" s="21" t="s">
        <v>222</v>
      </c>
      <c r="AC24" s="23">
        <v>44926</v>
      </c>
      <c r="AD24" s="21" t="s">
        <v>220</v>
      </c>
      <c r="AE24" s="21" t="s">
        <v>221</v>
      </c>
      <c r="AF24" s="110" t="s">
        <v>537</v>
      </c>
    </row>
    <row r="25" spans="1:32">
      <c r="A25" s="24">
        <v>23</v>
      </c>
      <c r="B25" s="11" t="s">
        <v>28</v>
      </c>
      <c r="C25" s="11" t="s">
        <v>29</v>
      </c>
      <c r="D25" s="11" t="s">
        <v>35</v>
      </c>
      <c r="E25" s="11">
        <v>5911292435</v>
      </c>
      <c r="F25" s="11">
        <v>191674990</v>
      </c>
      <c r="G25" s="13" t="s">
        <v>37</v>
      </c>
      <c r="H25" s="13">
        <v>23</v>
      </c>
      <c r="I25" s="13" t="s">
        <v>30</v>
      </c>
      <c r="J25" s="9" t="s">
        <v>225</v>
      </c>
      <c r="K25" s="9" t="s">
        <v>362</v>
      </c>
      <c r="L25" s="12" t="s">
        <v>542</v>
      </c>
      <c r="M25" s="13" t="s">
        <v>30</v>
      </c>
      <c r="N25" s="9" t="s">
        <v>495</v>
      </c>
      <c r="O25" s="9" t="s">
        <v>442</v>
      </c>
      <c r="P25" s="8">
        <v>30240795</v>
      </c>
      <c r="Q25" s="8" t="s">
        <v>129</v>
      </c>
      <c r="R25" s="19" t="str">
        <f>VLOOKUP(Q25,Arkusz1!$C$3:$D$81,2,FALSE)</f>
        <v>590243833013395776</v>
      </c>
      <c r="S25" s="28" t="s">
        <v>257</v>
      </c>
      <c r="T25" s="20">
        <v>9</v>
      </c>
      <c r="U25" s="20">
        <v>9</v>
      </c>
      <c r="V25" s="12">
        <v>25</v>
      </c>
      <c r="W25" s="20" t="s">
        <v>189</v>
      </c>
      <c r="X25" s="54">
        <v>9.8000000000000004E-2</v>
      </c>
      <c r="Y25" s="54">
        <v>0.22500000000000001</v>
      </c>
      <c r="Z25" s="54"/>
      <c r="AA25" s="129">
        <f t="shared" si="0"/>
        <v>0.32300000000000001</v>
      </c>
      <c r="AB25" s="21" t="s">
        <v>222</v>
      </c>
      <c r="AC25" s="23">
        <v>44926</v>
      </c>
      <c r="AD25" s="21" t="s">
        <v>220</v>
      </c>
      <c r="AE25" s="21" t="s">
        <v>221</v>
      </c>
      <c r="AF25" s="110" t="s">
        <v>537</v>
      </c>
    </row>
    <row r="26" spans="1:32" ht="26.25">
      <c r="A26" s="24">
        <v>24</v>
      </c>
      <c r="B26" s="11" t="s">
        <v>28</v>
      </c>
      <c r="C26" s="11" t="s">
        <v>29</v>
      </c>
      <c r="D26" s="11" t="s">
        <v>35</v>
      </c>
      <c r="E26" s="11">
        <v>5911292435</v>
      </c>
      <c r="F26" s="11">
        <v>191674990</v>
      </c>
      <c r="G26" s="13" t="s">
        <v>37</v>
      </c>
      <c r="H26" s="13">
        <v>24</v>
      </c>
      <c r="I26" s="13" t="s">
        <v>30</v>
      </c>
      <c r="J26" s="32" t="s">
        <v>409</v>
      </c>
      <c r="K26" s="32" t="s">
        <v>359</v>
      </c>
      <c r="L26" s="12" t="s">
        <v>542</v>
      </c>
      <c r="M26" s="13" t="s">
        <v>30</v>
      </c>
      <c r="N26" s="32" t="s">
        <v>513</v>
      </c>
      <c r="O26" s="32" t="s">
        <v>443</v>
      </c>
      <c r="P26" s="8">
        <v>30407543</v>
      </c>
      <c r="Q26" s="8" t="s">
        <v>130</v>
      </c>
      <c r="R26" s="19" t="str">
        <f>VLOOKUP(Q26,Arkusz1!$C$3:$D$81,2,FALSE)</f>
        <v>590243833013260494</v>
      </c>
      <c r="S26" s="28" t="s">
        <v>294</v>
      </c>
      <c r="T26" s="20">
        <v>5.5</v>
      </c>
      <c r="U26" s="20">
        <v>5.5</v>
      </c>
      <c r="V26" s="12">
        <v>16</v>
      </c>
      <c r="W26" s="20" t="s">
        <v>189</v>
      </c>
      <c r="X26" s="54">
        <v>0.153</v>
      </c>
      <c r="Y26" s="54">
        <v>0.47699999999999998</v>
      </c>
      <c r="Z26" s="54"/>
      <c r="AA26" s="129">
        <f t="shared" si="0"/>
        <v>0.63</v>
      </c>
      <c r="AB26" s="21" t="s">
        <v>222</v>
      </c>
      <c r="AC26" s="23">
        <v>44926</v>
      </c>
      <c r="AD26" s="21" t="s">
        <v>220</v>
      </c>
      <c r="AE26" s="21" t="s">
        <v>221</v>
      </c>
      <c r="AF26" s="110" t="s">
        <v>537</v>
      </c>
    </row>
    <row r="27" spans="1:32" ht="26.25">
      <c r="A27" s="24">
        <v>25</v>
      </c>
      <c r="B27" s="11" t="s">
        <v>28</v>
      </c>
      <c r="C27" s="11" t="s">
        <v>29</v>
      </c>
      <c r="D27" s="11" t="s">
        <v>35</v>
      </c>
      <c r="E27" s="11">
        <v>5911292435</v>
      </c>
      <c r="F27" s="11">
        <v>191674990</v>
      </c>
      <c r="G27" s="13" t="s">
        <v>37</v>
      </c>
      <c r="H27" s="13">
        <v>25</v>
      </c>
      <c r="I27" s="13" t="s">
        <v>30</v>
      </c>
      <c r="J27" s="32" t="s">
        <v>360</v>
      </c>
      <c r="K27" s="32" t="s">
        <v>361</v>
      </c>
      <c r="L27" s="12" t="s">
        <v>542</v>
      </c>
      <c r="M27" s="13" t="s">
        <v>30</v>
      </c>
      <c r="N27" s="32" t="s">
        <v>513</v>
      </c>
      <c r="O27" s="32" t="s">
        <v>444</v>
      </c>
      <c r="P27" s="8">
        <v>30165581</v>
      </c>
      <c r="Q27" s="8" t="s">
        <v>131</v>
      </c>
      <c r="R27" s="19" t="str">
        <f>VLOOKUP(Q27,Arkusz1!$C$3:$D$81,2,FALSE)</f>
        <v>590243833013259597</v>
      </c>
      <c r="S27" s="28" t="s">
        <v>281</v>
      </c>
      <c r="T27" s="20">
        <v>8.5</v>
      </c>
      <c r="U27" s="20">
        <v>8.5</v>
      </c>
      <c r="V27" s="12">
        <v>16</v>
      </c>
      <c r="W27" s="20" t="s">
        <v>189</v>
      </c>
      <c r="X27" s="54">
        <v>0.27</v>
      </c>
      <c r="Y27" s="54">
        <v>0.621</v>
      </c>
      <c r="Z27" s="54"/>
      <c r="AA27" s="129">
        <f t="shared" si="0"/>
        <v>0.89100000000000001</v>
      </c>
      <c r="AB27" s="21" t="s">
        <v>222</v>
      </c>
      <c r="AC27" s="23">
        <v>44926</v>
      </c>
      <c r="AD27" s="21" t="s">
        <v>220</v>
      </c>
      <c r="AE27" s="21" t="s">
        <v>221</v>
      </c>
      <c r="AF27" s="110" t="s">
        <v>537</v>
      </c>
    </row>
    <row r="28" spans="1:32">
      <c r="A28" s="24">
        <v>26</v>
      </c>
      <c r="B28" s="11" t="s">
        <v>28</v>
      </c>
      <c r="C28" s="11" t="s">
        <v>29</v>
      </c>
      <c r="D28" s="11" t="s">
        <v>35</v>
      </c>
      <c r="E28" s="11">
        <v>5911292435</v>
      </c>
      <c r="F28" s="11">
        <v>191674990</v>
      </c>
      <c r="G28" s="13" t="s">
        <v>37</v>
      </c>
      <c r="H28" s="13">
        <v>26</v>
      </c>
      <c r="I28" s="13" t="s">
        <v>30</v>
      </c>
      <c r="J28" s="32" t="s">
        <v>389</v>
      </c>
      <c r="K28" s="32" t="s">
        <v>388</v>
      </c>
      <c r="L28" s="12" t="s">
        <v>542</v>
      </c>
      <c r="M28" s="13" t="s">
        <v>30</v>
      </c>
      <c r="N28" s="32" t="s">
        <v>501</v>
      </c>
      <c r="O28" s="32" t="s">
        <v>445</v>
      </c>
      <c r="P28" s="8" t="s">
        <v>102</v>
      </c>
      <c r="Q28" s="8" t="s">
        <v>132</v>
      </c>
      <c r="R28" s="19" t="str">
        <f>VLOOKUP(Q28,Arkusz1!$C$3:$D$81,2,FALSE)</f>
        <v>590243833013395790</v>
      </c>
      <c r="S28" s="28" t="s">
        <v>233</v>
      </c>
      <c r="T28" s="20">
        <v>6</v>
      </c>
      <c r="U28" s="20">
        <v>6</v>
      </c>
      <c r="V28" s="12">
        <v>16</v>
      </c>
      <c r="W28" s="20" t="s">
        <v>189</v>
      </c>
      <c r="X28" s="54">
        <v>0.113</v>
      </c>
      <c r="Y28" s="54">
        <v>0.33200000000000002</v>
      </c>
      <c r="Z28" s="54"/>
      <c r="AA28" s="129">
        <f t="shared" si="0"/>
        <v>0.44500000000000001</v>
      </c>
      <c r="AB28" s="21" t="s">
        <v>222</v>
      </c>
      <c r="AC28" s="23">
        <v>44926</v>
      </c>
      <c r="AD28" s="21" t="s">
        <v>220</v>
      </c>
      <c r="AE28" s="21" t="s">
        <v>221</v>
      </c>
      <c r="AF28" s="110" t="s">
        <v>537</v>
      </c>
    </row>
    <row r="29" spans="1:32" ht="26.25">
      <c r="A29" s="24">
        <v>27</v>
      </c>
      <c r="B29" s="11" t="s">
        <v>28</v>
      </c>
      <c r="C29" s="11" t="s">
        <v>29</v>
      </c>
      <c r="D29" s="11" t="s">
        <v>35</v>
      </c>
      <c r="E29" s="11">
        <v>5911292435</v>
      </c>
      <c r="F29" s="11">
        <v>191674990</v>
      </c>
      <c r="G29" s="13" t="s">
        <v>37</v>
      </c>
      <c r="H29" s="13">
        <v>27</v>
      </c>
      <c r="I29" s="13" t="s">
        <v>30</v>
      </c>
      <c r="J29" s="32" t="s">
        <v>400</v>
      </c>
      <c r="K29" s="32" t="s">
        <v>399</v>
      </c>
      <c r="L29" s="12" t="s">
        <v>542</v>
      </c>
      <c r="M29" s="13" t="s">
        <v>30</v>
      </c>
      <c r="N29" s="32" t="s">
        <v>512</v>
      </c>
      <c r="O29" s="32" t="s">
        <v>446</v>
      </c>
      <c r="P29" s="8" t="s">
        <v>103</v>
      </c>
      <c r="Q29" s="8" t="s">
        <v>133</v>
      </c>
      <c r="R29" s="19" t="str">
        <f>VLOOKUP(Q29,Arkusz1!$C$3:$D$81,2,FALSE)</f>
        <v>590243833013271773</v>
      </c>
      <c r="S29" s="28" t="s">
        <v>253</v>
      </c>
      <c r="T29" s="20">
        <v>5</v>
      </c>
      <c r="U29" s="20">
        <v>5</v>
      </c>
      <c r="V29" s="12">
        <v>16</v>
      </c>
      <c r="W29" s="20" t="s">
        <v>189</v>
      </c>
      <c r="X29" s="54">
        <v>0.122</v>
      </c>
      <c r="Y29" s="54">
        <v>0.53900000000000003</v>
      </c>
      <c r="Z29" s="54"/>
      <c r="AA29" s="129">
        <f t="shared" si="0"/>
        <v>0.66100000000000003</v>
      </c>
      <c r="AB29" s="21" t="s">
        <v>222</v>
      </c>
      <c r="AC29" s="23">
        <v>44926</v>
      </c>
      <c r="AD29" s="21" t="s">
        <v>220</v>
      </c>
      <c r="AE29" s="21" t="s">
        <v>221</v>
      </c>
      <c r="AF29" s="110" t="s">
        <v>537</v>
      </c>
    </row>
    <row r="30" spans="1:32" s="60" customFormat="1" ht="26.25">
      <c r="A30" s="24">
        <v>28</v>
      </c>
      <c r="B30" s="76" t="s">
        <v>28</v>
      </c>
      <c r="C30" s="76" t="s">
        <v>29</v>
      </c>
      <c r="D30" s="76" t="s">
        <v>35</v>
      </c>
      <c r="E30" s="76">
        <v>5911292435</v>
      </c>
      <c r="F30" s="76">
        <v>191674990</v>
      </c>
      <c r="G30" s="76" t="s">
        <v>37</v>
      </c>
      <c r="H30" s="13">
        <v>28</v>
      </c>
      <c r="I30" s="76" t="s">
        <v>48</v>
      </c>
      <c r="J30" s="78" t="s">
        <v>87</v>
      </c>
      <c r="K30" s="78" t="s">
        <v>418</v>
      </c>
      <c r="L30" s="77" t="s">
        <v>542</v>
      </c>
      <c r="M30" s="76" t="s">
        <v>48</v>
      </c>
      <c r="N30" s="78" t="s">
        <v>511</v>
      </c>
      <c r="O30" s="78">
        <v>2</v>
      </c>
      <c r="P30" s="77">
        <v>30242095</v>
      </c>
      <c r="Q30" s="77" t="s">
        <v>134</v>
      </c>
      <c r="R30" s="76" t="str">
        <f>VLOOKUP(Q30,Arkusz1!$C$3:$D$81,2,FALSE)</f>
        <v>590243833012790992</v>
      </c>
      <c r="S30" s="79" t="s">
        <v>311</v>
      </c>
      <c r="T30" s="76">
        <v>8</v>
      </c>
      <c r="U30" s="76">
        <v>8</v>
      </c>
      <c r="V30" s="77" t="s">
        <v>183</v>
      </c>
      <c r="W30" s="76" t="s">
        <v>189</v>
      </c>
      <c r="X30" s="80">
        <v>0.14299999999999999</v>
      </c>
      <c r="Y30" s="80">
        <v>0.48499999999999999</v>
      </c>
      <c r="Z30" s="80"/>
      <c r="AA30" s="80">
        <f t="shared" si="0"/>
        <v>0.628</v>
      </c>
      <c r="AB30" s="65" t="s">
        <v>222</v>
      </c>
      <c r="AC30" s="81">
        <v>44926</v>
      </c>
      <c r="AD30" s="65" t="s">
        <v>220</v>
      </c>
      <c r="AE30" s="65" t="s">
        <v>220</v>
      </c>
      <c r="AF30" s="111" t="s">
        <v>537</v>
      </c>
    </row>
    <row r="31" spans="1:32" s="60" customFormat="1">
      <c r="A31" s="24">
        <v>29</v>
      </c>
      <c r="B31" s="76" t="s">
        <v>28</v>
      </c>
      <c r="C31" s="76" t="s">
        <v>29</v>
      </c>
      <c r="D31" s="76" t="s">
        <v>35</v>
      </c>
      <c r="E31" s="76">
        <v>5911292435</v>
      </c>
      <c r="F31" s="76">
        <v>191674990</v>
      </c>
      <c r="G31" s="76" t="s">
        <v>37</v>
      </c>
      <c r="H31" s="13">
        <v>29</v>
      </c>
      <c r="I31" s="76" t="s">
        <v>32</v>
      </c>
      <c r="J31" s="78" t="s">
        <v>88</v>
      </c>
      <c r="K31" s="78" t="s">
        <v>424</v>
      </c>
      <c r="L31" s="77" t="s">
        <v>542</v>
      </c>
      <c r="M31" s="76" t="s">
        <v>32</v>
      </c>
      <c r="N31" s="78" t="s">
        <v>510</v>
      </c>
      <c r="O31" s="78">
        <v>21</v>
      </c>
      <c r="P31" s="77">
        <v>11594480</v>
      </c>
      <c r="Q31" s="77" t="s">
        <v>135</v>
      </c>
      <c r="R31" s="76" t="str">
        <f>VLOOKUP(Q31,Arkusz1!$C$3:$D$81,2,FALSE)</f>
        <v>590243833013519691</v>
      </c>
      <c r="S31" s="79" t="s">
        <v>308</v>
      </c>
      <c r="T31" s="76">
        <v>14</v>
      </c>
      <c r="U31" s="76">
        <v>14</v>
      </c>
      <c r="V31" s="77" t="s">
        <v>178</v>
      </c>
      <c r="W31" s="76" t="s">
        <v>189</v>
      </c>
      <c r="X31" s="80">
        <v>2.149</v>
      </c>
      <c r="Y31" s="80">
        <v>6.1829999999999998</v>
      </c>
      <c r="Z31" s="80"/>
      <c r="AA31" s="80">
        <f t="shared" si="0"/>
        <v>8.3320000000000007</v>
      </c>
      <c r="AB31" s="65" t="s">
        <v>222</v>
      </c>
      <c r="AC31" s="81">
        <v>44926</v>
      </c>
      <c r="AD31" s="65" t="s">
        <v>220</v>
      </c>
      <c r="AE31" s="64" t="s">
        <v>220</v>
      </c>
      <c r="AF31" s="111" t="s">
        <v>537</v>
      </c>
    </row>
    <row r="32" spans="1:32" s="60" customFormat="1">
      <c r="A32" s="24">
        <v>30</v>
      </c>
      <c r="B32" s="76" t="s">
        <v>28</v>
      </c>
      <c r="C32" s="76" t="s">
        <v>29</v>
      </c>
      <c r="D32" s="76" t="s">
        <v>35</v>
      </c>
      <c r="E32" s="76">
        <v>5911292435</v>
      </c>
      <c r="F32" s="76">
        <v>191674990</v>
      </c>
      <c r="G32" s="76" t="s">
        <v>37</v>
      </c>
      <c r="H32" s="13">
        <v>30</v>
      </c>
      <c r="I32" s="76" t="s">
        <v>54</v>
      </c>
      <c r="J32" s="78" t="s">
        <v>89</v>
      </c>
      <c r="K32" s="76" t="s">
        <v>54</v>
      </c>
      <c r="L32" s="77" t="s">
        <v>542</v>
      </c>
      <c r="M32" s="76" t="s">
        <v>54</v>
      </c>
      <c r="N32" s="78" t="s">
        <v>509</v>
      </c>
      <c r="O32" s="78">
        <v>17</v>
      </c>
      <c r="P32" s="77">
        <v>30404302</v>
      </c>
      <c r="Q32" s="77" t="s">
        <v>136</v>
      </c>
      <c r="R32" s="76" t="str">
        <f>VLOOKUP(Q32,Arkusz1!$C$3:$D$81,2,FALSE)</f>
        <v>590243833013450789</v>
      </c>
      <c r="S32" s="79" t="s">
        <v>250</v>
      </c>
      <c r="T32" s="76">
        <v>8</v>
      </c>
      <c r="U32" s="76">
        <v>8</v>
      </c>
      <c r="V32" s="77" t="s">
        <v>183</v>
      </c>
      <c r="W32" s="76" t="s">
        <v>189</v>
      </c>
      <c r="X32" s="80">
        <v>0.378</v>
      </c>
      <c r="Y32" s="80">
        <v>1.355</v>
      </c>
      <c r="Z32" s="80"/>
      <c r="AA32" s="80">
        <f t="shared" si="0"/>
        <v>1.7330000000000001</v>
      </c>
      <c r="AB32" s="65" t="s">
        <v>222</v>
      </c>
      <c r="AC32" s="81">
        <v>44926</v>
      </c>
      <c r="AD32" s="65" t="s">
        <v>220</v>
      </c>
      <c r="AE32" s="64" t="s">
        <v>220</v>
      </c>
      <c r="AF32" s="111" t="s">
        <v>537</v>
      </c>
    </row>
    <row r="33" spans="1:32">
      <c r="A33" s="24">
        <v>31</v>
      </c>
      <c r="B33" s="11" t="s">
        <v>28</v>
      </c>
      <c r="C33" s="11" t="s">
        <v>29</v>
      </c>
      <c r="D33" s="11" t="s">
        <v>35</v>
      </c>
      <c r="E33" s="11">
        <v>5911292435</v>
      </c>
      <c r="F33" s="11">
        <v>191674990</v>
      </c>
      <c r="G33" s="13" t="s">
        <v>37</v>
      </c>
      <c r="H33" s="13">
        <v>31</v>
      </c>
      <c r="I33" s="13" t="s">
        <v>45</v>
      </c>
      <c r="J33" s="32" t="s">
        <v>90</v>
      </c>
      <c r="K33" s="32" t="s">
        <v>390</v>
      </c>
      <c r="L33" s="12" t="s">
        <v>542</v>
      </c>
      <c r="M33" s="13" t="s">
        <v>45</v>
      </c>
      <c r="N33" s="32" t="s">
        <v>525</v>
      </c>
      <c r="O33" s="32" t="s">
        <v>526</v>
      </c>
      <c r="P33" s="13">
        <v>30407515</v>
      </c>
      <c r="Q33" s="8" t="s">
        <v>137</v>
      </c>
      <c r="R33" s="19" t="str">
        <f>VLOOKUP(Q33,Arkusz1!$C$3:$D$81,2,FALSE)</f>
        <v>590243833013152317</v>
      </c>
      <c r="S33" s="28" t="s">
        <v>258</v>
      </c>
      <c r="T33" s="20">
        <v>11</v>
      </c>
      <c r="U33" s="20">
        <v>11</v>
      </c>
      <c r="V33" s="12">
        <v>20</v>
      </c>
      <c r="W33" s="20" t="s">
        <v>189</v>
      </c>
      <c r="X33" s="54">
        <v>2E-3</v>
      </c>
      <c r="Y33" s="54">
        <v>0.02</v>
      </c>
      <c r="Z33" s="54"/>
      <c r="AA33" s="129">
        <f t="shared" si="0"/>
        <v>2.1999999999999999E-2</v>
      </c>
      <c r="AB33" s="21" t="s">
        <v>222</v>
      </c>
      <c r="AC33" s="23">
        <v>44926</v>
      </c>
      <c r="AD33" s="21" t="s">
        <v>220</v>
      </c>
      <c r="AE33" s="21" t="s">
        <v>221</v>
      </c>
      <c r="AF33" s="110" t="s">
        <v>537</v>
      </c>
    </row>
    <row r="34" spans="1:32">
      <c r="A34" s="24">
        <v>32</v>
      </c>
      <c r="B34" s="11" t="s">
        <v>28</v>
      </c>
      <c r="C34" s="11" t="s">
        <v>29</v>
      </c>
      <c r="D34" s="11" t="s">
        <v>35</v>
      </c>
      <c r="E34" s="11">
        <v>5911292435</v>
      </c>
      <c r="F34" s="11">
        <v>191674990</v>
      </c>
      <c r="G34" s="13" t="s">
        <v>37</v>
      </c>
      <c r="H34" s="13">
        <v>32</v>
      </c>
      <c r="I34" s="13" t="s">
        <v>55</v>
      </c>
      <c r="J34" s="9" t="s">
        <v>91</v>
      </c>
      <c r="K34" s="32" t="s">
        <v>350</v>
      </c>
      <c r="L34" s="12" t="s">
        <v>542</v>
      </c>
      <c r="M34" s="13" t="s">
        <v>43</v>
      </c>
      <c r="N34" s="9" t="s">
        <v>505</v>
      </c>
      <c r="O34" s="9">
        <v>1</v>
      </c>
      <c r="P34" s="8">
        <v>95687473</v>
      </c>
      <c r="Q34" s="8" t="s">
        <v>138</v>
      </c>
      <c r="R34" s="19" t="str">
        <f>VLOOKUP(Q34,Arkusz1!$C$3:$D$81,2,FALSE)</f>
        <v>590243833012834351</v>
      </c>
      <c r="S34" s="28" t="s">
        <v>300</v>
      </c>
      <c r="T34" s="20">
        <v>2</v>
      </c>
      <c r="U34" s="20">
        <v>2</v>
      </c>
      <c r="V34" s="12" t="s">
        <v>184</v>
      </c>
      <c r="W34" s="20" t="s">
        <v>192</v>
      </c>
      <c r="X34" s="54">
        <v>4.8000000000000001E-2</v>
      </c>
      <c r="Y34" s="54">
        <v>0</v>
      </c>
      <c r="Z34" s="54"/>
      <c r="AA34" s="129">
        <f t="shared" si="0"/>
        <v>4.8000000000000001E-2</v>
      </c>
      <c r="AB34" s="21" t="s">
        <v>222</v>
      </c>
      <c r="AC34" s="23">
        <v>44926</v>
      </c>
      <c r="AD34" s="21" t="s">
        <v>220</v>
      </c>
      <c r="AE34" s="21" t="s">
        <v>221</v>
      </c>
      <c r="AF34" s="110" t="s">
        <v>537</v>
      </c>
    </row>
    <row r="35" spans="1:32" ht="26.25">
      <c r="A35" s="24">
        <v>33</v>
      </c>
      <c r="B35" s="11" t="s">
        <v>28</v>
      </c>
      <c r="C35" s="11" t="s">
        <v>29</v>
      </c>
      <c r="D35" s="11" t="s">
        <v>35</v>
      </c>
      <c r="E35" s="11">
        <v>5911292435</v>
      </c>
      <c r="F35" s="11">
        <v>191674990</v>
      </c>
      <c r="G35" s="13" t="s">
        <v>37</v>
      </c>
      <c r="H35" s="13">
        <v>33</v>
      </c>
      <c r="I35" s="9" t="s">
        <v>48</v>
      </c>
      <c r="J35" s="16" t="s">
        <v>92</v>
      </c>
      <c r="K35" s="48" t="s">
        <v>351</v>
      </c>
      <c r="L35" s="12" t="s">
        <v>542</v>
      </c>
      <c r="M35" s="9" t="s">
        <v>48</v>
      </c>
      <c r="N35" s="16" t="s">
        <v>92</v>
      </c>
      <c r="O35" s="16" t="s">
        <v>447</v>
      </c>
      <c r="P35" s="8" t="s">
        <v>104</v>
      </c>
      <c r="Q35" s="8" t="s">
        <v>139</v>
      </c>
      <c r="R35" s="19" t="str">
        <f>VLOOKUP(Q35,Arkusz1!$C$3:$D$81,2,FALSE)</f>
        <v>590243833013354827</v>
      </c>
      <c r="S35" s="28" t="s">
        <v>245</v>
      </c>
      <c r="T35" s="20">
        <v>1.5</v>
      </c>
      <c r="U35" s="20">
        <v>1.5</v>
      </c>
      <c r="V35" s="12" t="s">
        <v>185</v>
      </c>
      <c r="W35" s="20" t="s">
        <v>192</v>
      </c>
      <c r="X35" s="54">
        <v>1.4999999999999999E-2</v>
      </c>
      <c r="Y35" s="54">
        <v>0</v>
      </c>
      <c r="Z35" s="54"/>
      <c r="AA35" s="129">
        <f t="shared" si="0"/>
        <v>1.4999999999999999E-2</v>
      </c>
      <c r="AB35" s="21" t="s">
        <v>222</v>
      </c>
      <c r="AC35" s="23">
        <v>44926</v>
      </c>
      <c r="AD35" s="21" t="s">
        <v>220</v>
      </c>
      <c r="AE35" s="21" t="s">
        <v>221</v>
      </c>
      <c r="AF35" s="110" t="s">
        <v>537</v>
      </c>
    </row>
    <row r="36" spans="1:32">
      <c r="A36" s="24">
        <v>34</v>
      </c>
      <c r="B36" s="76" t="s">
        <v>28</v>
      </c>
      <c r="C36" s="76" t="s">
        <v>29</v>
      </c>
      <c r="D36" s="76" t="s">
        <v>35</v>
      </c>
      <c r="E36" s="76">
        <v>5911292435</v>
      </c>
      <c r="F36" s="76">
        <v>191674990</v>
      </c>
      <c r="G36" s="76" t="s">
        <v>37</v>
      </c>
      <c r="H36" s="13">
        <v>34</v>
      </c>
      <c r="I36" s="76" t="s">
        <v>45</v>
      </c>
      <c r="J36" s="78" t="s">
        <v>93</v>
      </c>
      <c r="K36" s="78" t="s">
        <v>422</v>
      </c>
      <c r="L36" s="77" t="s">
        <v>542</v>
      </c>
      <c r="M36" s="76" t="s">
        <v>45</v>
      </c>
      <c r="N36" s="78" t="s">
        <v>507</v>
      </c>
      <c r="O36" s="78">
        <v>10</v>
      </c>
      <c r="P36" s="77">
        <v>56055699</v>
      </c>
      <c r="Q36" s="77" t="s">
        <v>140</v>
      </c>
      <c r="R36" s="76" t="str">
        <f>VLOOKUP(Q36,Arkusz1!$C$3:$D$81,2,FALSE)</f>
        <v>590243833013398760</v>
      </c>
      <c r="S36" s="79" t="s">
        <v>301</v>
      </c>
      <c r="T36" s="76">
        <v>20</v>
      </c>
      <c r="U36" s="76">
        <v>20</v>
      </c>
      <c r="V36" s="77" t="s">
        <v>181</v>
      </c>
      <c r="W36" s="76" t="s">
        <v>189</v>
      </c>
      <c r="X36" s="80">
        <v>3.4780000000000002</v>
      </c>
      <c r="Y36" s="80">
        <v>10.353999999999999</v>
      </c>
      <c r="Z36" s="80"/>
      <c r="AA36" s="80">
        <f t="shared" si="0"/>
        <v>13.831999999999999</v>
      </c>
      <c r="AB36" s="65" t="s">
        <v>222</v>
      </c>
      <c r="AC36" s="81">
        <v>44926</v>
      </c>
      <c r="AD36" s="65" t="s">
        <v>220</v>
      </c>
      <c r="AE36" s="64" t="s">
        <v>220</v>
      </c>
      <c r="AF36" s="111" t="s">
        <v>537</v>
      </c>
    </row>
    <row r="37" spans="1:32" s="60" customFormat="1" ht="26.25">
      <c r="A37" s="24">
        <v>35</v>
      </c>
      <c r="B37" s="59" t="s">
        <v>28</v>
      </c>
      <c r="C37" s="12" t="s">
        <v>29</v>
      </c>
      <c r="D37" s="12" t="s">
        <v>35</v>
      </c>
      <c r="E37" s="12">
        <v>5911292435</v>
      </c>
      <c r="F37" s="12">
        <v>191674990</v>
      </c>
      <c r="G37" s="32" t="s">
        <v>42</v>
      </c>
      <c r="H37" s="13">
        <v>35</v>
      </c>
      <c r="I37" s="32" t="s">
        <v>29</v>
      </c>
      <c r="J37" s="12" t="s">
        <v>223</v>
      </c>
      <c r="K37" s="12" t="s">
        <v>423</v>
      </c>
      <c r="L37" s="12" t="s">
        <v>542</v>
      </c>
      <c r="M37" s="12" t="s">
        <v>29</v>
      </c>
      <c r="N37" s="12" t="s">
        <v>507</v>
      </c>
      <c r="O37" s="12">
        <v>10</v>
      </c>
      <c r="P37" s="12">
        <v>10042710</v>
      </c>
      <c r="Q37" s="12" t="s">
        <v>167</v>
      </c>
      <c r="R37" s="19" t="str">
        <f>VLOOKUP(Q37,Arkusz1!$C$3:$D$81,2,FALSE)</f>
        <v>590243833013250211</v>
      </c>
      <c r="S37" s="28" t="s">
        <v>241</v>
      </c>
      <c r="T37" s="12">
        <v>4</v>
      </c>
      <c r="U37" s="12">
        <v>4</v>
      </c>
      <c r="V37" s="12" t="s">
        <v>188</v>
      </c>
      <c r="W37" s="12" t="s">
        <v>189</v>
      </c>
      <c r="X37" s="57">
        <v>6.5000000000000002E-2</v>
      </c>
      <c r="Y37" s="54">
        <v>0.14599999999999999</v>
      </c>
      <c r="Z37" s="57"/>
      <c r="AA37" s="129">
        <f t="shared" si="0"/>
        <v>0.21099999999999999</v>
      </c>
      <c r="AB37" s="21" t="s">
        <v>222</v>
      </c>
      <c r="AC37" s="23">
        <v>44926</v>
      </c>
      <c r="AD37" s="21" t="s">
        <v>220</v>
      </c>
      <c r="AE37" s="21" t="s">
        <v>221</v>
      </c>
      <c r="AF37" s="113" t="s">
        <v>537</v>
      </c>
    </row>
    <row r="38" spans="1:32" ht="14.45" customHeight="1">
      <c r="A38" s="24">
        <v>36</v>
      </c>
      <c r="B38" s="68" t="s">
        <v>28</v>
      </c>
      <c r="C38" s="68" t="s">
        <v>29</v>
      </c>
      <c r="D38" s="68" t="s">
        <v>35</v>
      </c>
      <c r="E38" s="68">
        <v>5911292435</v>
      </c>
      <c r="F38" s="68">
        <v>191674990</v>
      </c>
      <c r="G38" s="68" t="s">
        <v>37</v>
      </c>
      <c r="H38" s="13">
        <v>36</v>
      </c>
      <c r="I38" s="68" t="s">
        <v>45</v>
      </c>
      <c r="J38" s="69" t="s">
        <v>36</v>
      </c>
      <c r="K38" s="69" t="s">
        <v>37</v>
      </c>
      <c r="L38" s="77" t="s">
        <v>542</v>
      </c>
      <c r="M38" s="68" t="s">
        <v>45</v>
      </c>
      <c r="N38" s="69" t="s">
        <v>508</v>
      </c>
      <c r="O38" s="69">
        <v>7</v>
      </c>
      <c r="P38" s="71">
        <v>30404173</v>
      </c>
      <c r="Q38" s="71" t="s">
        <v>141</v>
      </c>
      <c r="R38" s="68" t="str">
        <f>VLOOKUP(Q38,Arkusz1!$C$3:$D$81,2,FALSE)</f>
        <v>590243833012866635</v>
      </c>
      <c r="S38" s="94" t="s">
        <v>230</v>
      </c>
      <c r="T38" s="68">
        <v>7</v>
      </c>
      <c r="U38" s="68">
        <v>7</v>
      </c>
      <c r="V38" s="71" t="s">
        <v>178</v>
      </c>
      <c r="W38" s="68" t="s">
        <v>189</v>
      </c>
      <c r="X38" s="73">
        <v>6.077</v>
      </c>
      <c r="Y38" s="73">
        <v>19.838999999999999</v>
      </c>
      <c r="Z38" s="73"/>
      <c r="AA38" s="73">
        <f t="shared" si="0"/>
        <v>25.915999999999997</v>
      </c>
      <c r="AB38" s="74" t="s">
        <v>222</v>
      </c>
      <c r="AC38" s="75">
        <v>44926</v>
      </c>
      <c r="AD38" s="74" t="s">
        <v>220</v>
      </c>
      <c r="AE38" s="66" t="s">
        <v>220</v>
      </c>
      <c r="AF38" s="114" t="s">
        <v>537</v>
      </c>
    </row>
    <row r="39" spans="1:32" s="62" customFormat="1">
      <c r="A39" s="24">
        <v>37</v>
      </c>
      <c r="B39" s="11" t="s">
        <v>28</v>
      </c>
      <c r="C39" s="11" t="s">
        <v>29</v>
      </c>
      <c r="D39" s="11" t="s">
        <v>35</v>
      </c>
      <c r="E39" s="11">
        <v>5911292435</v>
      </c>
      <c r="F39" s="11">
        <v>191674990</v>
      </c>
      <c r="G39" s="13" t="s">
        <v>37</v>
      </c>
      <c r="H39" s="13">
        <v>37</v>
      </c>
      <c r="I39" s="13" t="s">
        <v>45</v>
      </c>
      <c r="J39" s="9" t="s">
        <v>94</v>
      </c>
      <c r="K39" s="32" t="s">
        <v>355</v>
      </c>
      <c r="L39" s="12" t="s">
        <v>542</v>
      </c>
      <c r="M39" s="13" t="s">
        <v>416</v>
      </c>
      <c r="N39" s="9" t="s">
        <v>506</v>
      </c>
      <c r="O39" s="9">
        <v>3</v>
      </c>
      <c r="P39" s="8">
        <v>30032719</v>
      </c>
      <c r="Q39" s="8" t="s">
        <v>142</v>
      </c>
      <c r="R39" s="19" t="str">
        <f>VLOOKUP(Q39,Arkusz1!$C$3:$D$81,2,FALSE)</f>
        <v>590243833013025093</v>
      </c>
      <c r="S39" s="28" t="s">
        <v>312</v>
      </c>
      <c r="T39" s="20">
        <v>22</v>
      </c>
      <c r="U39" s="20">
        <v>22</v>
      </c>
      <c r="V39" s="12" t="s">
        <v>179</v>
      </c>
      <c r="W39" s="20" t="s">
        <v>189</v>
      </c>
      <c r="X39" s="54">
        <v>0.13900000000000001</v>
      </c>
      <c r="Y39" s="54">
        <v>2.15</v>
      </c>
      <c r="Z39" s="54"/>
      <c r="AA39" s="129">
        <f t="shared" si="0"/>
        <v>2.2889999999999997</v>
      </c>
      <c r="AB39" s="21" t="s">
        <v>222</v>
      </c>
      <c r="AC39" s="23">
        <v>44926</v>
      </c>
      <c r="AD39" s="21" t="s">
        <v>220</v>
      </c>
      <c r="AE39" s="21" t="s">
        <v>221</v>
      </c>
      <c r="AF39" s="110" t="s">
        <v>537</v>
      </c>
    </row>
    <row r="40" spans="1:32">
      <c r="A40" s="24">
        <v>38</v>
      </c>
      <c r="B40" s="11" t="s">
        <v>28</v>
      </c>
      <c r="C40" s="11" t="s">
        <v>29</v>
      </c>
      <c r="D40" s="11" t="s">
        <v>35</v>
      </c>
      <c r="E40" s="11">
        <v>5911292435</v>
      </c>
      <c r="F40" s="11">
        <v>191674990</v>
      </c>
      <c r="G40" s="13" t="s">
        <v>37</v>
      </c>
      <c r="H40" s="13">
        <v>38</v>
      </c>
      <c r="I40" s="13" t="s">
        <v>43</v>
      </c>
      <c r="J40" s="32" t="s">
        <v>384</v>
      </c>
      <c r="K40" s="32" t="s">
        <v>383</v>
      </c>
      <c r="L40" s="12" t="s">
        <v>542</v>
      </c>
      <c r="M40" s="13" t="s">
        <v>43</v>
      </c>
      <c r="N40" s="32" t="s">
        <v>505</v>
      </c>
      <c r="O40" s="32" t="s">
        <v>448</v>
      </c>
      <c r="P40" s="13">
        <v>30028722</v>
      </c>
      <c r="Q40" s="8" t="s">
        <v>143</v>
      </c>
      <c r="R40" s="19" t="str">
        <f>VLOOKUP(Q40,Arkusz1!$C$3:$D$81,2,FALSE)</f>
        <v>590243833013341964</v>
      </c>
      <c r="S40" s="28" t="s">
        <v>234</v>
      </c>
      <c r="T40" s="20">
        <v>30</v>
      </c>
      <c r="U40" s="20">
        <v>30</v>
      </c>
      <c r="V40" s="12">
        <v>50</v>
      </c>
      <c r="W40" s="20" t="s">
        <v>189</v>
      </c>
      <c r="X40" s="54">
        <v>1.5589999999999999</v>
      </c>
      <c r="Y40" s="54">
        <v>2.7490000000000001</v>
      </c>
      <c r="Z40" s="54"/>
      <c r="AA40" s="129">
        <f t="shared" si="0"/>
        <v>4.3079999999999998</v>
      </c>
      <c r="AB40" s="21" t="s">
        <v>222</v>
      </c>
      <c r="AC40" s="23">
        <v>44926</v>
      </c>
      <c r="AD40" s="21" t="s">
        <v>220</v>
      </c>
      <c r="AE40" s="21" t="s">
        <v>221</v>
      </c>
      <c r="AF40" s="110" t="s">
        <v>537</v>
      </c>
    </row>
    <row r="41" spans="1:32" ht="26.25" customHeight="1">
      <c r="A41" s="24">
        <v>39</v>
      </c>
      <c r="B41" s="11" t="s">
        <v>28</v>
      </c>
      <c r="C41" s="11" t="s">
        <v>29</v>
      </c>
      <c r="D41" s="11" t="s">
        <v>35</v>
      </c>
      <c r="E41" s="11">
        <v>5911292435</v>
      </c>
      <c r="F41" s="11">
        <v>191674990</v>
      </c>
      <c r="G41" s="13" t="s">
        <v>37</v>
      </c>
      <c r="H41" s="13">
        <v>39</v>
      </c>
      <c r="I41" s="13" t="s">
        <v>44</v>
      </c>
      <c r="J41" s="32" t="s">
        <v>352</v>
      </c>
      <c r="K41" s="32" t="s">
        <v>428</v>
      </c>
      <c r="L41" s="12" t="s">
        <v>542</v>
      </c>
      <c r="M41" s="13" t="s">
        <v>44</v>
      </c>
      <c r="N41" s="32" t="s">
        <v>504</v>
      </c>
      <c r="O41" s="32" t="s">
        <v>449</v>
      </c>
      <c r="P41" s="13">
        <v>11529550</v>
      </c>
      <c r="Q41" s="8" t="s">
        <v>144</v>
      </c>
      <c r="R41" s="19" t="str">
        <f>VLOOKUP(Q41,Arkusz1!$C$3:$D$81,2,FALSE)</f>
        <v>590243833013179079</v>
      </c>
      <c r="S41" s="28" t="s">
        <v>313</v>
      </c>
      <c r="T41" s="20">
        <v>11</v>
      </c>
      <c r="U41" s="20">
        <v>11</v>
      </c>
      <c r="V41" s="12">
        <v>20</v>
      </c>
      <c r="W41" s="20" t="s">
        <v>190</v>
      </c>
      <c r="X41" s="54">
        <v>0.153</v>
      </c>
      <c r="Y41" s="54">
        <v>0.44700000000000001</v>
      </c>
      <c r="Z41" s="54"/>
      <c r="AA41" s="129">
        <f t="shared" si="0"/>
        <v>0.6</v>
      </c>
      <c r="AB41" s="21" t="s">
        <v>222</v>
      </c>
      <c r="AC41" s="23">
        <v>44926</v>
      </c>
      <c r="AD41" s="21" t="s">
        <v>220</v>
      </c>
      <c r="AE41" s="21" t="s">
        <v>221</v>
      </c>
      <c r="AF41" s="110" t="s">
        <v>537</v>
      </c>
    </row>
    <row r="42" spans="1:32">
      <c r="A42" s="24">
        <v>40</v>
      </c>
      <c r="B42" s="11" t="s">
        <v>28</v>
      </c>
      <c r="C42" s="11" t="s">
        <v>29</v>
      </c>
      <c r="D42" s="11" t="s">
        <v>35</v>
      </c>
      <c r="E42" s="11">
        <v>5911292435</v>
      </c>
      <c r="F42" s="11">
        <v>191674990</v>
      </c>
      <c r="G42" s="13" t="s">
        <v>37</v>
      </c>
      <c r="H42" s="13">
        <v>40</v>
      </c>
      <c r="I42" s="13" t="s">
        <v>43</v>
      </c>
      <c r="J42" s="32" t="s">
        <v>427</v>
      </c>
      <c r="K42" s="32" t="s">
        <v>397</v>
      </c>
      <c r="L42" s="12" t="s">
        <v>542</v>
      </c>
      <c r="M42" s="13" t="s">
        <v>43</v>
      </c>
      <c r="N42" s="32" t="s">
        <v>497</v>
      </c>
      <c r="O42" s="32" t="s">
        <v>450</v>
      </c>
      <c r="P42" s="8">
        <v>30254473</v>
      </c>
      <c r="Q42" s="8" t="s">
        <v>145</v>
      </c>
      <c r="R42" s="19" t="str">
        <f>VLOOKUP(Q42,Arkusz1!$C$3:$D$81,2,FALSE)</f>
        <v>590243835014929318</v>
      </c>
      <c r="S42" s="28" t="s">
        <v>280</v>
      </c>
      <c r="T42" s="20">
        <v>11</v>
      </c>
      <c r="U42" s="20">
        <v>11</v>
      </c>
      <c r="V42" s="12">
        <v>20</v>
      </c>
      <c r="W42" s="20" t="s">
        <v>189</v>
      </c>
      <c r="X42" s="54">
        <v>0.13700000000000001</v>
      </c>
      <c r="Y42" s="54">
        <v>0.52700000000000002</v>
      </c>
      <c r="Z42" s="54"/>
      <c r="AA42" s="129">
        <f t="shared" si="0"/>
        <v>0.66400000000000003</v>
      </c>
      <c r="AB42" s="21" t="s">
        <v>222</v>
      </c>
      <c r="AC42" s="23">
        <v>44926</v>
      </c>
      <c r="AD42" s="21" t="s">
        <v>220</v>
      </c>
      <c r="AE42" s="21" t="s">
        <v>221</v>
      </c>
      <c r="AF42" s="110" t="s">
        <v>537</v>
      </c>
    </row>
    <row r="43" spans="1:32">
      <c r="A43" s="24">
        <v>41</v>
      </c>
      <c r="B43" s="11" t="s">
        <v>28</v>
      </c>
      <c r="C43" s="11" t="s">
        <v>29</v>
      </c>
      <c r="D43" s="11" t="s">
        <v>35</v>
      </c>
      <c r="E43" s="11">
        <v>5911292435</v>
      </c>
      <c r="F43" s="11">
        <v>191674990</v>
      </c>
      <c r="G43" s="13" t="s">
        <v>38</v>
      </c>
      <c r="H43" s="13">
        <v>41</v>
      </c>
      <c r="I43" s="13" t="s">
        <v>45</v>
      </c>
      <c r="J43" s="9" t="s">
        <v>95</v>
      </c>
      <c r="K43" s="32" t="s">
        <v>317</v>
      </c>
      <c r="L43" s="12" t="s">
        <v>542</v>
      </c>
      <c r="M43" s="13" t="s">
        <v>45</v>
      </c>
      <c r="N43" s="9" t="s">
        <v>500</v>
      </c>
      <c r="O43" s="9">
        <v>15</v>
      </c>
      <c r="P43" s="8" t="s">
        <v>412</v>
      </c>
      <c r="Q43" s="8" t="s">
        <v>147</v>
      </c>
      <c r="R43" s="19" t="str">
        <f>VLOOKUP(Q43,Arkusz1!$C$3:$D$81,2,FALSE)</f>
        <v>590243833012923352</v>
      </c>
      <c r="S43" s="28" t="s">
        <v>256</v>
      </c>
      <c r="T43" s="20">
        <v>4</v>
      </c>
      <c r="U43" s="20">
        <v>4</v>
      </c>
      <c r="V43" s="12">
        <v>10</v>
      </c>
      <c r="W43" s="20" t="s">
        <v>189</v>
      </c>
      <c r="X43" s="102">
        <v>8.1219999999999999</v>
      </c>
      <c r="Y43" s="102">
        <v>22.544</v>
      </c>
      <c r="Z43" s="102"/>
      <c r="AA43" s="129">
        <f t="shared" si="0"/>
        <v>30.666</v>
      </c>
      <c r="AB43" s="21" t="s">
        <v>222</v>
      </c>
      <c r="AC43" s="23">
        <v>44926</v>
      </c>
      <c r="AD43" s="21" t="s">
        <v>220</v>
      </c>
      <c r="AE43" s="22" t="s">
        <v>221</v>
      </c>
      <c r="AF43" s="110" t="s">
        <v>537</v>
      </c>
    </row>
    <row r="44" spans="1:32">
      <c r="A44" s="24">
        <v>42</v>
      </c>
      <c r="B44" s="68"/>
      <c r="C44" s="68" t="s">
        <v>29</v>
      </c>
      <c r="D44" s="68" t="s">
        <v>320</v>
      </c>
      <c r="E44" s="68">
        <v>5911292435</v>
      </c>
      <c r="F44" s="68">
        <v>191674990</v>
      </c>
      <c r="G44" s="68" t="s">
        <v>37</v>
      </c>
      <c r="H44" s="13">
        <v>42</v>
      </c>
      <c r="I44" s="68" t="s">
        <v>29</v>
      </c>
      <c r="J44" s="69" t="s">
        <v>319</v>
      </c>
      <c r="K44" s="69" t="s">
        <v>318</v>
      </c>
      <c r="L44" s="77" t="s">
        <v>542</v>
      </c>
      <c r="M44" s="68" t="s">
        <v>29</v>
      </c>
      <c r="N44" s="69" t="s">
        <v>500</v>
      </c>
      <c r="O44" s="69">
        <v>15</v>
      </c>
      <c r="P44" s="70" t="s">
        <v>363</v>
      </c>
      <c r="Q44" s="71" t="s">
        <v>321</v>
      </c>
      <c r="R44" s="72" t="s">
        <v>322</v>
      </c>
      <c r="S44" s="72" t="s">
        <v>322</v>
      </c>
      <c r="T44" s="68">
        <v>27</v>
      </c>
      <c r="U44" s="68">
        <v>50</v>
      </c>
      <c r="V44" s="71">
        <v>80</v>
      </c>
      <c r="W44" s="68" t="s">
        <v>190</v>
      </c>
      <c r="X44" s="73">
        <v>0.65</v>
      </c>
      <c r="Y44" s="73">
        <v>0</v>
      </c>
      <c r="Z44" s="73"/>
      <c r="AA44" s="80">
        <f t="shared" si="0"/>
        <v>0.65</v>
      </c>
      <c r="AB44" s="74" t="s">
        <v>222</v>
      </c>
      <c r="AC44" s="75" t="s">
        <v>323</v>
      </c>
      <c r="AD44" s="74"/>
      <c r="AE44" s="66" t="s">
        <v>220</v>
      </c>
      <c r="AF44" s="119" t="s">
        <v>536</v>
      </c>
    </row>
    <row r="45" spans="1:32" s="62" customFormat="1" ht="26.25">
      <c r="A45" s="24">
        <v>43</v>
      </c>
      <c r="B45" s="76" t="s">
        <v>28</v>
      </c>
      <c r="C45" s="76" t="s">
        <v>29</v>
      </c>
      <c r="D45" s="76" t="s">
        <v>35</v>
      </c>
      <c r="E45" s="76">
        <v>5911292435</v>
      </c>
      <c r="F45" s="77">
        <v>1173004</v>
      </c>
      <c r="G45" s="78" t="s">
        <v>39</v>
      </c>
      <c r="H45" s="13">
        <v>43</v>
      </c>
      <c r="I45" s="77" t="s">
        <v>56</v>
      </c>
      <c r="J45" s="78" t="s">
        <v>411</v>
      </c>
      <c r="K45" s="78" t="s">
        <v>410</v>
      </c>
      <c r="L45" s="77" t="s">
        <v>542</v>
      </c>
      <c r="M45" s="77" t="s">
        <v>496</v>
      </c>
      <c r="N45" s="78" t="s">
        <v>499</v>
      </c>
      <c r="O45" s="78" t="s">
        <v>531</v>
      </c>
      <c r="P45" s="77">
        <v>71415578</v>
      </c>
      <c r="Q45" s="77" t="s">
        <v>148</v>
      </c>
      <c r="R45" s="76" t="str">
        <f>VLOOKUP(Q45,Arkusz1!$C$3:$D$81,2,FALSE)</f>
        <v>590243833013008034</v>
      </c>
      <c r="S45" s="79" t="s">
        <v>238</v>
      </c>
      <c r="T45" s="76">
        <v>21</v>
      </c>
      <c r="U45" s="77">
        <v>21</v>
      </c>
      <c r="V45" s="77" t="s">
        <v>186</v>
      </c>
      <c r="W45" s="76" t="s">
        <v>190</v>
      </c>
      <c r="X45" s="80">
        <v>7.5839999999999996</v>
      </c>
      <c r="Y45" s="80">
        <v>24.047000000000001</v>
      </c>
      <c r="Z45" s="80"/>
      <c r="AA45" s="80">
        <f t="shared" si="0"/>
        <v>31.631</v>
      </c>
      <c r="AB45" s="65" t="s">
        <v>222</v>
      </c>
      <c r="AC45" s="81">
        <v>44926</v>
      </c>
      <c r="AD45" s="65" t="s">
        <v>220</v>
      </c>
      <c r="AE45" s="64" t="s">
        <v>220</v>
      </c>
      <c r="AF45" s="111" t="s">
        <v>537</v>
      </c>
    </row>
    <row r="46" spans="1:32">
      <c r="A46" s="24">
        <v>44</v>
      </c>
      <c r="B46" s="82" t="s">
        <v>28</v>
      </c>
      <c r="C46" s="83" t="s">
        <v>29</v>
      </c>
      <c r="D46" s="83" t="s">
        <v>194</v>
      </c>
      <c r="E46" s="82">
        <v>5911292435</v>
      </c>
      <c r="F46" s="83">
        <v>220464947</v>
      </c>
      <c r="G46" s="84" t="s">
        <v>40</v>
      </c>
      <c r="H46" s="13">
        <v>44</v>
      </c>
      <c r="I46" s="83" t="s">
        <v>29</v>
      </c>
      <c r="J46" s="84" t="s">
        <v>96</v>
      </c>
      <c r="K46" s="84" t="s">
        <v>405</v>
      </c>
      <c r="L46" s="77" t="s">
        <v>542</v>
      </c>
      <c r="M46" s="83">
        <v>6040078974</v>
      </c>
      <c r="N46" s="84" t="s">
        <v>501</v>
      </c>
      <c r="O46" s="84">
        <v>1</v>
      </c>
      <c r="P46" s="83">
        <v>90526171</v>
      </c>
      <c r="Q46" s="83" t="s">
        <v>149</v>
      </c>
      <c r="R46" s="82" t="str">
        <f>VLOOKUP(Q46,Arkusz1!$C$3:$D$81,2,FALSE)</f>
        <v>590243833013342992</v>
      </c>
      <c r="S46" s="85" t="s">
        <v>314</v>
      </c>
      <c r="T46" s="82">
        <v>26</v>
      </c>
      <c r="U46" s="83">
        <v>40</v>
      </c>
      <c r="V46" s="83">
        <v>50</v>
      </c>
      <c r="W46" s="82" t="s">
        <v>190</v>
      </c>
      <c r="X46" s="86">
        <v>3.3570000000000002</v>
      </c>
      <c r="Y46" s="86">
        <v>8.2289999999999992</v>
      </c>
      <c r="Z46" s="86"/>
      <c r="AA46" s="80">
        <f t="shared" si="0"/>
        <v>11.585999999999999</v>
      </c>
      <c r="AB46" s="87" t="s">
        <v>222</v>
      </c>
      <c r="AC46" s="88">
        <v>44926</v>
      </c>
      <c r="AD46" s="87" t="s">
        <v>220</v>
      </c>
      <c r="AE46" s="67" t="s">
        <v>220</v>
      </c>
      <c r="AF46" s="115" t="s">
        <v>537</v>
      </c>
    </row>
    <row r="47" spans="1:32" ht="16.5" customHeight="1">
      <c r="A47" s="24">
        <v>45</v>
      </c>
      <c r="B47" s="89" t="s">
        <v>28</v>
      </c>
      <c r="C47" s="77" t="s">
        <v>29</v>
      </c>
      <c r="D47" s="77" t="s">
        <v>35</v>
      </c>
      <c r="E47" s="77"/>
      <c r="F47" s="77"/>
      <c r="G47" s="77" t="s">
        <v>226</v>
      </c>
      <c r="H47" s="13">
        <v>45</v>
      </c>
      <c r="I47" s="76" t="s">
        <v>45</v>
      </c>
      <c r="J47" s="78" t="s">
        <v>97</v>
      </c>
      <c r="K47" s="78" t="s">
        <v>415</v>
      </c>
      <c r="L47" s="77" t="s">
        <v>542</v>
      </c>
      <c r="M47" s="76" t="s">
        <v>45</v>
      </c>
      <c r="N47" s="78" t="s">
        <v>502</v>
      </c>
      <c r="O47" s="78">
        <v>12</v>
      </c>
      <c r="P47" s="77">
        <v>110975</v>
      </c>
      <c r="Q47" s="77" t="s">
        <v>150</v>
      </c>
      <c r="R47" s="76" t="str">
        <f>VLOOKUP(Q47,Arkusz1!$C$3:$D$81,2,FALSE)</f>
        <v>590243833013030615</v>
      </c>
      <c r="S47" s="79" t="s">
        <v>248</v>
      </c>
      <c r="T47" s="76">
        <v>16.5</v>
      </c>
      <c r="U47" s="77">
        <v>16.5</v>
      </c>
      <c r="V47" s="77" t="s">
        <v>187</v>
      </c>
      <c r="W47" s="76" t="s">
        <v>189</v>
      </c>
      <c r="X47" s="80">
        <v>5.9080000000000004</v>
      </c>
      <c r="Y47" s="80">
        <v>18.085000000000001</v>
      </c>
      <c r="Z47" s="80"/>
      <c r="AA47" s="80">
        <f t="shared" si="0"/>
        <v>23.993000000000002</v>
      </c>
      <c r="AB47" s="65" t="s">
        <v>222</v>
      </c>
      <c r="AC47" s="81">
        <v>44926</v>
      </c>
      <c r="AD47" s="65" t="s">
        <v>220</v>
      </c>
      <c r="AE47" s="64" t="s">
        <v>220</v>
      </c>
      <c r="AF47" s="111" t="s">
        <v>537</v>
      </c>
    </row>
    <row r="48" spans="1:32" ht="29.1" customHeight="1">
      <c r="A48" s="24">
        <v>46</v>
      </c>
      <c r="B48" s="76" t="s">
        <v>28</v>
      </c>
      <c r="C48" s="77" t="s">
        <v>30</v>
      </c>
      <c r="D48" s="77" t="s">
        <v>194</v>
      </c>
      <c r="E48" s="76">
        <v>5911292435</v>
      </c>
      <c r="F48" s="77">
        <v>190012843</v>
      </c>
      <c r="G48" s="78" t="s">
        <v>41</v>
      </c>
      <c r="H48" s="13">
        <v>46</v>
      </c>
      <c r="I48" s="77" t="s">
        <v>57</v>
      </c>
      <c r="J48" s="78" t="s">
        <v>98</v>
      </c>
      <c r="K48" s="78" t="s">
        <v>41</v>
      </c>
      <c r="L48" s="77" t="s">
        <v>542</v>
      </c>
      <c r="M48" s="77" t="s">
        <v>57</v>
      </c>
      <c r="N48" s="78" t="s">
        <v>501</v>
      </c>
      <c r="O48" s="78">
        <v>3</v>
      </c>
      <c r="P48" s="77" t="s">
        <v>105</v>
      </c>
      <c r="Q48" s="77" t="s">
        <v>151</v>
      </c>
      <c r="R48" s="76" t="str">
        <f>VLOOKUP(Q48,Arkusz1!$C$3:$D$81,2,FALSE)</f>
        <v>590243833013185773</v>
      </c>
      <c r="S48" s="79" t="s">
        <v>231</v>
      </c>
      <c r="T48" s="76">
        <v>10</v>
      </c>
      <c r="U48" s="77">
        <v>10</v>
      </c>
      <c r="V48" s="77">
        <v>35</v>
      </c>
      <c r="W48" s="76" t="s">
        <v>190</v>
      </c>
      <c r="X48" s="80">
        <v>2.9870000000000001</v>
      </c>
      <c r="Y48" s="80">
        <v>7.5069999999999997</v>
      </c>
      <c r="Z48" s="80"/>
      <c r="AA48" s="80">
        <f t="shared" si="0"/>
        <v>10.494</v>
      </c>
      <c r="AB48" s="65" t="s">
        <v>222</v>
      </c>
      <c r="AC48" s="81">
        <v>44926</v>
      </c>
      <c r="AD48" s="65" t="s">
        <v>220</v>
      </c>
      <c r="AE48" s="64" t="s">
        <v>220</v>
      </c>
      <c r="AF48" s="111" t="s">
        <v>537</v>
      </c>
    </row>
    <row r="49" spans="1:32" ht="30.95" customHeight="1">
      <c r="A49" s="24">
        <v>47</v>
      </c>
      <c r="B49" s="76" t="s">
        <v>28</v>
      </c>
      <c r="C49" s="77" t="s">
        <v>29</v>
      </c>
      <c r="D49" s="90" t="s">
        <v>195</v>
      </c>
      <c r="E49" s="76">
        <v>5911292435</v>
      </c>
      <c r="F49" s="77">
        <v>220464947</v>
      </c>
      <c r="G49" s="78" t="s">
        <v>40</v>
      </c>
      <c r="H49" s="13">
        <v>47</v>
      </c>
      <c r="I49" s="76" t="s">
        <v>45</v>
      </c>
      <c r="J49" s="78" t="s">
        <v>96</v>
      </c>
      <c r="K49" s="78" t="s">
        <v>421</v>
      </c>
      <c r="L49" s="77" t="s">
        <v>542</v>
      </c>
      <c r="M49" s="76" t="s">
        <v>224</v>
      </c>
      <c r="N49" s="78" t="s">
        <v>501</v>
      </c>
      <c r="O49" s="78">
        <v>1</v>
      </c>
      <c r="P49" s="77">
        <v>328868</v>
      </c>
      <c r="Q49" s="77" t="s">
        <v>146</v>
      </c>
      <c r="R49" s="76" t="str">
        <f>VLOOKUP(Q49,Arkusz1!$C$3:$D$81,2,FALSE)</f>
        <v>590243833013433539</v>
      </c>
      <c r="S49" s="79" t="s">
        <v>265</v>
      </c>
      <c r="T49" s="77">
        <v>45</v>
      </c>
      <c r="U49" s="77">
        <v>90</v>
      </c>
      <c r="V49" s="77">
        <v>32</v>
      </c>
      <c r="W49" s="76" t="s">
        <v>193</v>
      </c>
      <c r="X49" s="80">
        <v>3.39</v>
      </c>
      <c r="Y49" s="80">
        <v>30.45</v>
      </c>
      <c r="Z49" s="80"/>
      <c r="AA49" s="80">
        <f t="shared" si="0"/>
        <v>33.839999999999996</v>
      </c>
      <c r="AB49" s="65" t="s">
        <v>222</v>
      </c>
      <c r="AC49" s="81">
        <v>44926</v>
      </c>
      <c r="AD49" s="65" t="s">
        <v>220</v>
      </c>
      <c r="AE49" s="64" t="s">
        <v>220</v>
      </c>
      <c r="AF49" s="111" t="s">
        <v>537</v>
      </c>
    </row>
    <row r="50" spans="1:32" ht="37.5" customHeight="1">
      <c r="A50" s="24">
        <v>48</v>
      </c>
      <c r="B50" s="91" t="s">
        <v>28</v>
      </c>
      <c r="C50" s="77" t="s">
        <v>29</v>
      </c>
      <c r="D50" s="77" t="s">
        <v>35</v>
      </c>
      <c r="E50" s="77">
        <v>5911292435</v>
      </c>
      <c r="F50" s="77">
        <v>191674990</v>
      </c>
      <c r="G50" s="76" t="s">
        <v>37</v>
      </c>
      <c r="H50" s="13">
        <v>48</v>
      </c>
      <c r="I50" s="78" t="s">
        <v>58</v>
      </c>
      <c r="J50" s="77" t="s">
        <v>353</v>
      </c>
      <c r="K50" s="77" t="s">
        <v>354</v>
      </c>
      <c r="L50" s="77" t="s">
        <v>542</v>
      </c>
      <c r="M50" s="77" t="s">
        <v>58</v>
      </c>
      <c r="N50" s="77" t="s">
        <v>498</v>
      </c>
      <c r="O50" s="77">
        <v>1</v>
      </c>
      <c r="P50" s="77">
        <v>43135094</v>
      </c>
      <c r="Q50" s="77" t="s">
        <v>259</v>
      </c>
      <c r="R50" s="76" t="s">
        <v>260</v>
      </c>
      <c r="S50" s="79" t="s">
        <v>260</v>
      </c>
      <c r="T50" s="77">
        <v>39</v>
      </c>
      <c r="U50" s="77"/>
      <c r="V50" s="77"/>
      <c r="W50" s="77" t="s">
        <v>191</v>
      </c>
      <c r="X50" s="92">
        <v>39.661999999999999</v>
      </c>
      <c r="Y50" s="80">
        <v>39.756</v>
      </c>
      <c r="Z50" s="93">
        <v>184.84299999999999</v>
      </c>
      <c r="AA50" s="80">
        <f t="shared" si="0"/>
        <v>264.26099999999997</v>
      </c>
      <c r="AB50" s="65" t="s">
        <v>222</v>
      </c>
      <c r="AC50" s="81">
        <v>44926</v>
      </c>
      <c r="AD50" s="65" t="s">
        <v>221</v>
      </c>
      <c r="AE50" s="64" t="s">
        <v>220</v>
      </c>
      <c r="AF50" s="111" t="s">
        <v>537</v>
      </c>
    </row>
    <row r="51" spans="1:32" ht="26.25">
      <c r="A51" s="24">
        <v>49</v>
      </c>
      <c r="B51" s="7" t="s">
        <v>28</v>
      </c>
      <c r="C51" s="8" t="s">
        <v>29</v>
      </c>
      <c r="D51" s="8" t="s">
        <v>35</v>
      </c>
      <c r="E51" s="8">
        <v>5911292435</v>
      </c>
      <c r="F51" s="8">
        <v>191674990</v>
      </c>
      <c r="G51" s="13" t="s">
        <v>37</v>
      </c>
      <c r="H51" s="13">
        <v>49</v>
      </c>
      <c r="I51" s="9" t="s">
        <v>59</v>
      </c>
      <c r="J51" s="12" t="s">
        <v>99</v>
      </c>
      <c r="K51" s="12" t="s">
        <v>413</v>
      </c>
      <c r="L51" s="12" t="s">
        <v>542</v>
      </c>
      <c r="M51" s="9" t="s">
        <v>59</v>
      </c>
      <c r="N51" s="8" t="s">
        <v>495</v>
      </c>
      <c r="O51" s="8" t="s">
        <v>451</v>
      </c>
      <c r="P51" s="12" t="s">
        <v>106</v>
      </c>
      <c r="Q51" s="8" t="s">
        <v>152</v>
      </c>
      <c r="R51" s="19" t="str">
        <f>VLOOKUP(Q51,Arkusz1!$C$3:$D$81,2,FALSE)</f>
        <v>590243833040748859</v>
      </c>
      <c r="S51" s="28" t="s">
        <v>299</v>
      </c>
      <c r="T51" s="12">
        <v>15</v>
      </c>
      <c r="U51" s="12">
        <v>25</v>
      </c>
      <c r="V51" s="12" t="s">
        <v>178</v>
      </c>
      <c r="W51" s="12" t="s">
        <v>189</v>
      </c>
      <c r="X51" s="54">
        <v>6.1180000000000003</v>
      </c>
      <c r="Y51" s="54">
        <v>15.61</v>
      </c>
      <c r="Z51" s="54"/>
      <c r="AA51" s="129">
        <f t="shared" si="0"/>
        <v>21.728000000000002</v>
      </c>
      <c r="AB51" s="21" t="s">
        <v>222</v>
      </c>
      <c r="AC51" s="23">
        <v>44926</v>
      </c>
      <c r="AD51" s="21" t="s">
        <v>220</v>
      </c>
      <c r="AE51" s="21" t="s">
        <v>221</v>
      </c>
      <c r="AF51" s="110" t="s">
        <v>537</v>
      </c>
    </row>
    <row r="52" spans="1:32" ht="26.25">
      <c r="A52" s="24">
        <v>50</v>
      </c>
      <c r="B52" s="7" t="s">
        <v>28</v>
      </c>
      <c r="C52" s="8" t="s">
        <v>31</v>
      </c>
      <c r="D52" s="8" t="s">
        <v>35</v>
      </c>
      <c r="E52" s="8">
        <v>5911292435</v>
      </c>
      <c r="F52" s="8">
        <v>191674990</v>
      </c>
      <c r="G52" s="13" t="s">
        <v>37</v>
      </c>
      <c r="H52" s="13">
        <v>50</v>
      </c>
      <c r="I52" s="9" t="s">
        <v>60</v>
      </c>
      <c r="J52" s="8" t="s">
        <v>196</v>
      </c>
      <c r="K52" s="8" t="s">
        <v>324</v>
      </c>
      <c r="L52" s="12" t="s">
        <v>542</v>
      </c>
      <c r="M52" s="9" t="s">
        <v>60</v>
      </c>
      <c r="N52" s="8" t="s">
        <v>494</v>
      </c>
      <c r="O52" s="8" t="s">
        <v>452</v>
      </c>
      <c r="P52" s="12">
        <v>30403630</v>
      </c>
      <c r="Q52" s="8" t="s">
        <v>153</v>
      </c>
      <c r="R52" s="19" t="str">
        <f>VLOOKUP(Q52,Arkusz1!$C$3:$D$81,2,FALSE)</f>
        <v>590243833041630443</v>
      </c>
      <c r="S52" s="28" t="s">
        <v>283</v>
      </c>
      <c r="T52" s="12">
        <v>8</v>
      </c>
      <c r="U52" s="12">
        <v>8</v>
      </c>
      <c r="V52" s="12"/>
      <c r="W52" s="12" t="s">
        <v>190</v>
      </c>
      <c r="X52" s="54">
        <v>0.42899999999999999</v>
      </c>
      <c r="Y52" s="54">
        <v>0</v>
      </c>
      <c r="Z52" s="54"/>
      <c r="AA52" s="129">
        <f t="shared" si="0"/>
        <v>0.42899999999999999</v>
      </c>
      <c r="AB52" s="21" t="s">
        <v>222</v>
      </c>
      <c r="AC52" s="23">
        <v>44926</v>
      </c>
      <c r="AD52" s="21" t="s">
        <v>220</v>
      </c>
      <c r="AE52" s="21" t="s">
        <v>221</v>
      </c>
      <c r="AF52" s="110" t="s">
        <v>537</v>
      </c>
    </row>
    <row r="53" spans="1:32" ht="26.25">
      <c r="A53" s="24">
        <v>51</v>
      </c>
      <c r="B53" s="7" t="s">
        <v>28</v>
      </c>
      <c r="C53" s="8" t="s">
        <v>31</v>
      </c>
      <c r="D53" s="8" t="s">
        <v>35</v>
      </c>
      <c r="E53" s="8">
        <v>5911292435</v>
      </c>
      <c r="F53" s="8">
        <v>191674990</v>
      </c>
      <c r="G53" s="13" t="s">
        <v>37</v>
      </c>
      <c r="H53" s="13">
        <v>51</v>
      </c>
      <c r="I53" s="9" t="s">
        <v>202</v>
      </c>
      <c r="J53" s="8" t="s">
        <v>203</v>
      </c>
      <c r="K53" s="8" t="s">
        <v>325</v>
      </c>
      <c r="L53" s="12" t="s">
        <v>542</v>
      </c>
      <c r="M53" s="9" t="s">
        <v>202</v>
      </c>
      <c r="N53" s="8" t="s">
        <v>482</v>
      </c>
      <c r="O53" s="8" t="s">
        <v>453</v>
      </c>
      <c r="P53" s="12">
        <v>30403579</v>
      </c>
      <c r="Q53" s="8" t="s">
        <v>154</v>
      </c>
      <c r="R53" s="19" t="str">
        <f>VLOOKUP(Q53,Arkusz1!$C$3:$D$81,2,FALSE)</f>
        <v>590243833041630450</v>
      </c>
      <c r="S53" s="28" t="s">
        <v>263</v>
      </c>
      <c r="T53" s="12">
        <v>5</v>
      </c>
      <c r="U53" s="12">
        <v>5</v>
      </c>
      <c r="V53" s="12"/>
      <c r="W53" s="12" t="s">
        <v>190</v>
      </c>
      <c r="X53" s="54">
        <v>0.255</v>
      </c>
      <c r="Y53" s="54">
        <v>0</v>
      </c>
      <c r="Z53" s="54"/>
      <c r="AA53" s="129">
        <f t="shared" si="0"/>
        <v>0.255</v>
      </c>
      <c r="AB53" s="21" t="s">
        <v>222</v>
      </c>
      <c r="AC53" s="23">
        <v>44926</v>
      </c>
      <c r="AD53" s="21" t="s">
        <v>220</v>
      </c>
      <c r="AE53" s="21" t="s">
        <v>221</v>
      </c>
      <c r="AF53" s="110" t="s">
        <v>537</v>
      </c>
    </row>
    <row r="54" spans="1:32" ht="26.25">
      <c r="A54" s="24">
        <v>52</v>
      </c>
      <c r="B54" s="7" t="s">
        <v>28</v>
      </c>
      <c r="C54" s="8" t="s">
        <v>31</v>
      </c>
      <c r="D54" s="8" t="s">
        <v>35</v>
      </c>
      <c r="E54" s="8">
        <v>5911292435</v>
      </c>
      <c r="F54" s="8">
        <v>191674990</v>
      </c>
      <c r="G54" s="13" t="s">
        <v>37</v>
      </c>
      <c r="H54" s="13">
        <v>52</v>
      </c>
      <c r="I54" s="9" t="s">
        <v>61</v>
      </c>
      <c r="J54" s="8" t="s">
        <v>196</v>
      </c>
      <c r="K54" s="8" t="s">
        <v>326</v>
      </c>
      <c r="L54" s="12" t="s">
        <v>542</v>
      </c>
      <c r="M54" s="9" t="s">
        <v>61</v>
      </c>
      <c r="N54" s="8" t="s">
        <v>494</v>
      </c>
      <c r="O54" s="8" t="s">
        <v>452</v>
      </c>
      <c r="P54" s="12">
        <v>30403674</v>
      </c>
      <c r="Q54" s="8" t="s">
        <v>155</v>
      </c>
      <c r="R54" s="19" t="str">
        <f>VLOOKUP(Q54,Arkusz1!$C$3:$D$81,2,FALSE)</f>
        <v>590243833041630252</v>
      </c>
      <c r="S54" s="28" t="s">
        <v>227</v>
      </c>
      <c r="T54" s="12">
        <v>6</v>
      </c>
      <c r="U54" s="12">
        <v>6</v>
      </c>
      <c r="V54" s="12"/>
      <c r="W54" s="12" t="s">
        <v>190</v>
      </c>
      <c r="X54" s="54">
        <v>3.4000000000000002E-2</v>
      </c>
      <c r="Y54" s="54">
        <v>0</v>
      </c>
      <c r="Z54" s="54"/>
      <c r="AA54" s="129">
        <f t="shared" si="0"/>
        <v>3.4000000000000002E-2</v>
      </c>
      <c r="AB54" s="21" t="s">
        <v>222</v>
      </c>
      <c r="AC54" s="23">
        <v>44926</v>
      </c>
      <c r="AD54" s="21" t="s">
        <v>220</v>
      </c>
      <c r="AE54" s="21" t="s">
        <v>221</v>
      </c>
      <c r="AF54" s="110" t="s">
        <v>537</v>
      </c>
    </row>
    <row r="55" spans="1:32" ht="26.25">
      <c r="A55" s="24">
        <v>53</v>
      </c>
      <c r="B55" s="7" t="s">
        <v>28</v>
      </c>
      <c r="C55" s="8" t="s">
        <v>31</v>
      </c>
      <c r="D55" s="8" t="s">
        <v>35</v>
      </c>
      <c r="E55" s="8">
        <v>5911292435</v>
      </c>
      <c r="F55" s="8">
        <v>191674990</v>
      </c>
      <c r="G55" s="13" t="s">
        <v>37</v>
      </c>
      <c r="H55" s="13">
        <v>53</v>
      </c>
      <c r="I55" s="9" t="s">
        <v>62</v>
      </c>
      <c r="J55" s="8" t="s">
        <v>197</v>
      </c>
      <c r="K55" s="8" t="s">
        <v>327</v>
      </c>
      <c r="L55" s="12" t="s">
        <v>542</v>
      </c>
      <c r="M55" s="9" t="s">
        <v>62</v>
      </c>
      <c r="N55" s="8" t="s">
        <v>482</v>
      </c>
      <c r="O55" s="8" t="s">
        <v>454</v>
      </c>
      <c r="P55" s="12">
        <v>30403620</v>
      </c>
      <c r="Q55" s="8" t="s">
        <v>156</v>
      </c>
      <c r="R55" s="19" t="str">
        <f>VLOOKUP(Q55,Arkusz1!$C$3:$D$81,2,FALSE)</f>
        <v>590243833041630467</v>
      </c>
      <c r="S55" s="28" t="s">
        <v>274</v>
      </c>
      <c r="T55" s="12">
        <v>7</v>
      </c>
      <c r="U55" s="12">
        <v>7</v>
      </c>
      <c r="V55" s="12"/>
      <c r="W55" s="12" t="s">
        <v>190</v>
      </c>
      <c r="X55" s="54">
        <v>0</v>
      </c>
      <c r="Y55" s="54">
        <v>0</v>
      </c>
      <c r="Z55" s="54"/>
      <c r="AA55" s="129">
        <f t="shared" si="0"/>
        <v>0</v>
      </c>
      <c r="AB55" s="21" t="s">
        <v>222</v>
      </c>
      <c r="AC55" s="23">
        <v>44926</v>
      </c>
      <c r="AD55" s="21" t="s">
        <v>220</v>
      </c>
      <c r="AE55" s="21" t="s">
        <v>221</v>
      </c>
      <c r="AF55" s="110" t="s">
        <v>537</v>
      </c>
    </row>
    <row r="56" spans="1:32" ht="26.25">
      <c r="A56" s="24">
        <v>54</v>
      </c>
      <c r="B56" s="7" t="s">
        <v>28</v>
      </c>
      <c r="C56" s="8" t="s">
        <v>30</v>
      </c>
      <c r="D56" s="8" t="s">
        <v>35</v>
      </c>
      <c r="E56" s="8">
        <v>5911292435</v>
      </c>
      <c r="F56" s="8">
        <v>191674990</v>
      </c>
      <c r="G56" s="13" t="s">
        <v>37</v>
      </c>
      <c r="H56" s="13">
        <v>54</v>
      </c>
      <c r="I56" s="9" t="s">
        <v>63</v>
      </c>
      <c r="J56" s="9" t="s">
        <v>198</v>
      </c>
      <c r="K56" s="32" t="s">
        <v>328</v>
      </c>
      <c r="L56" s="12" t="s">
        <v>542</v>
      </c>
      <c r="M56" s="8" t="s">
        <v>63</v>
      </c>
      <c r="N56" s="9" t="s">
        <v>493</v>
      </c>
      <c r="O56" s="9" t="s">
        <v>455</v>
      </c>
      <c r="P56" s="12">
        <v>11528633</v>
      </c>
      <c r="Q56" s="8" t="s">
        <v>157</v>
      </c>
      <c r="R56" s="19" t="str">
        <f>VLOOKUP(Q56,Arkusz1!$C$3:$D$81,2,FALSE)</f>
        <v>590243833041630481</v>
      </c>
      <c r="S56" s="28" t="s">
        <v>414</v>
      </c>
      <c r="T56" s="12">
        <v>7</v>
      </c>
      <c r="U56" s="12">
        <v>7</v>
      </c>
      <c r="V56" s="12"/>
      <c r="W56" s="12" t="s">
        <v>190</v>
      </c>
      <c r="X56" s="102">
        <v>4.2999999999999997E-2</v>
      </c>
      <c r="Y56" s="102">
        <v>0</v>
      </c>
      <c r="Z56" s="102"/>
      <c r="AA56" s="129">
        <f t="shared" si="0"/>
        <v>4.2999999999999997E-2</v>
      </c>
      <c r="AB56" s="21" t="s">
        <v>222</v>
      </c>
      <c r="AC56" s="23">
        <v>44926</v>
      </c>
      <c r="AD56" s="21" t="s">
        <v>220</v>
      </c>
      <c r="AE56" s="21" t="s">
        <v>221</v>
      </c>
      <c r="AF56" s="110" t="s">
        <v>537</v>
      </c>
    </row>
    <row r="57" spans="1:32" ht="26.25">
      <c r="A57" s="24">
        <v>55</v>
      </c>
      <c r="B57" s="7" t="s">
        <v>28</v>
      </c>
      <c r="C57" s="8" t="s">
        <v>30</v>
      </c>
      <c r="D57" s="8" t="s">
        <v>35</v>
      </c>
      <c r="E57" s="8">
        <v>5911292435</v>
      </c>
      <c r="F57" s="8">
        <v>191674990</v>
      </c>
      <c r="G57" s="10" t="s">
        <v>37</v>
      </c>
      <c r="H57" s="13">
        <v>55</v>
      </c>
      <c r="I57" s="9" t="s">
        <v>64</v>
      </c>
      <c r="J57" s="8" t="s">
        <v>199</v>
      </c>
      <c r="K57" s="12" t="s">
        <v>329</v>
      </c>
      <c r="L57" s="12" t="s">
        <v>542</v>
      </c>
      <c r="M57" s="8" t="s">
        <v>64</v>
      </c>
      <c r="N57" s="8" t="s">
        <v>493</v>
      </c>
      <c r="O57" s="8" t="s">
        <v>456</v>
      </c>
      <c r="P57" s="12">
        <v>30403619</v>
      </c>
      <c r="Q57" s="8" t="s">
        <v>158</v>
      </c>
      <c r="R57" s="19" t="str">
        <f>VLOOKUP(Q57,Arkusz1!$C$3:$D$81,2,FALSE)</f>
        <v>590243833041630528</v>
      </c>
      <c r="S57" s="28" t="s">
        <v>289</v>
      </c>
      <c r="T57" s="12">
        <v>4.5</v>
      </c>
      <c r="U57" s="12">
        <v>4.5</v>
      </c>
      <c r="V57" s="12"/>
      <c r="W57" s="12" t="s">
        <v>190</v>
      </c>
      <c r="X57" s="54">
        <v>3.6999999999999998E-2</v>
      </c>
      <c r="Y57" s="54">
        <v>0</v>
      </c>
      <c r="Z57" s="57"/>
      <c r="AA57" s="129">
        <f t="shared" si="0"/>
        <v>3.6999999999999998E-2</v>
      </c>
      <c r="AB57" s="21" t="s">
        <v>222</v>
      </c>
      <c r="AC57" s="23">
        <v>44926</v>
      </c>
      <c r="AD57" s="21" t="s">
        <v>220</v>
      </c>
      <c r="AE57" s="21" t="s">
        <v>221</v>
      </c>
      <c r="AF57" s="110" t="s">
        <v>537</v>
      </c>
    </row>
    <row r="58" spans="1:32" ht="26.25">
      <c r="A58" s="24">
        <v>56</v>
      </c>
      <c r="B58" s="7" t="s">
        <v>28</v>
      </c>
      <c r="C58" s="8" t="s">
        <v>30</v>
      </c>
      <c r="D58" s="8" t="s">
        <v>35</v>
      </c>
      <c r="E58" s="8">
        <v>5911292435</v>
      </c>
      <c r="F58" s="8">
        <v>191674990</v>
      </c>
      <c r="G58" s="10" t="s">
        <v>37</v>
      </c>
      <c r="H58" s="13">
        <v>56</v>
      </c>
      <c r="I58" s="9" t="s">
        <v>65</v>
      </c>
      <c r="J58" s="8" t="s">
        <v>200</v>
      </c>
      <c r="K58" s="12" t="s">
        <v>330</v>
      </c>
      <c r="L58" s="12" t="s">
        <v>542</v>
      </c>
      <c r="M58" s="8" t="s">
        <v>65</v>
      </c>
      <c r="N58" s="8" t="s">
        <v>492</v>
      </c>
      <c r="O58" s="8" t="s">
        <v>457</v>
      </c>
      <c r="P58" s="12">
        <v>11528605</v>
      </c>
      <c r="Q58" s="8" t="s">
        <v>159</v>
      </c>
      <c r="R58" s="19" t="str">
        <f>VLOOKUP(Q58,Arkusz1!$C$3:$D$81,2,FALSE)</f>
        <v>590243833041630542</v>
      </c>
      <c r="S58" s="28" t="s">
        <v>307</v>
      </c>
      <c r="T58" s="12">
        <v>8</v>
      </c>
      <c r="U58" s="12">
        <v>8</v>
      </c>
      <c r="V58" s="12"/>
      <c r="W58" s="12" t="s">
        <v>190</v>
      </c>
      <c r="X58" s="54">
        <v>1.2370000000000001</v>
      </c>
      <c r="Y58" s="54">
        <v>0</v>
      </c>
      <c r="Z58" s="57"/>
      <c r="AA58" s="129">
        <f t="shared" si="0"/>
        <v>1.2370000000000001</v>
      </c>
      <c r="AB58" s="21" t="s">
        <v>222</v>
      </c>
      <c r="AC58" s="23">
        <v>44926</v>
      </c>
      <c r="AD58" s="21" t="s">
        <v>220</v>
      </c>
      <c r="AE58" s="21" t="s">
        <v>221</v>
      </c>
      <c r="AF58" s="110" t="s">
        <v>537</v>
      </c>
    </row>
    <row r="59" spans="1:32" ht="26.25">
      <c r="A59" s="24">
        <v>57</v>
      </c>
      <c r="B59" s="7" t="s">
        <v>28</v>
      </c>
      <c r="C59" s="8" t="s">
        <v>32</v>
      </c>
      <c r="D59" s="8" t="s">
        <v>35</v>
      </c>
      <c r="E59" s="8">
        <v>5911292435</v>
      </c>
      <c r="F59" s="8">
        <v>191674990</v>
      </c>
      <c r="G59" s="10" t="s">
        <v>37</v>
      </c>
      <c r="H59" s="13">
        <v>57</v>
      </c>
      <c r="I59" s="9" t="s">
        <v>66</v>
      </c>
      <c r="J59" s="8" t="s">
        <v>201</v>
      </c>
      <c r="K59" s="8" t="s">
        <v>331</v>
      </c>
      <c r="L59" s="12" t="s">
        <v>542</v>
      </c>
      <c r="M59" s="8" t="s">
        <v>66</v>
      </c>
      <c r="N59" s="8" t="s">
        <v>492</v>
      </c>
      <c r="O59" s="8" t="s">
        <v>458</v>
      </c>
      <c r="P59" s="12">
        <v>11528602</v>
      </c>
      <c r="Q59" s="8" t="s">
        <v>160</v>
      </c>
      <c r="R59" s="19" t="str">
        <f>VLOOKUP(Q59,Arkusz1!$C$3:$D$81,2,FALSE)</f>
        <v>590243833041630566</v>
      </c>
      <c r="S59" s="28" t="s">
        <v>275</v>
      </c>
      <c r="T59" s="12">
        <v>7</v>
      </c>
      <c r="U59" s="12">
        <v>7</v>
      </c>
      <c r="V59" s="12"/>
      <c r="W59" s="12" t="s">
        <v>190</v>
      </c>
      <c r="X59" s="54">
        <v>0</v>
      </c>
      <c r="Y59" s="54">
        <v>0</v>
      </c>
      <c r="Z59" s="57"/>
      <c r="AA59" s="129">
        <f t="shared" si="0"/>
        <v>0</v>
      </c>
      <c r="AB59" s="21" t="s">
        <v>222</v>
      </c>
      <c r="AC59" s="23">
        <v>44926</v>
      </c>
      <c r="AD59" s="21" t="s">
        <v>220</v>
      </c>
      <c r="AE59" s="21" t="s">
        <v>221</v>
      </c>
      <c r="AF59" s="110" t="s">
        <v>537</v>
      </c>
    </row>
    <row r="60" spans="1:32" ht="26.25">
      <c r="A60" s="24">
        <v>58</v>
      </c>
      <c r="B60" s="7" t="s">
        <v>28</v>
      </c>
      <c r="C60" s="8" t="s">
        <v>32</v>
      </c>
      <c r="D60" s="8" t="s">
        <v>35</v>
      </c>
      <c r="E60" s="8">
        <v>5911292435</v>
      </c>
      <c r="F60" s="8">
        <v>191674990</v>
      </c>
      <c r="G60" s="10" t="s">
        <v>37</v>
      </c>
      <c r="H60" s="13">
        <v>58</v>
      </c>
      <c r="I60" s="9" t="s">
        <v>67</v>
      </c>
      <c r="J60" s="8" t="s">
        <v>204</v>
      </c>
      <c r="K60" s="8" t="s">
        <v>332</v>
      </c>
      <c r="L60" s="12" t="s">
        <v>542</v>
      </c>
      <c r="M60" s="8" t="s">
        <v>67</v>
      </c>
      <c r="N60" s="8" t="s">
        <v>491</v>
      </c>
      <c r="O60" s="8" t="s">
        <v>459</v>
      </c>
      <c r="P60" s="12">
        <v>11528592</v>
      </c>
      <c r="Q60" s="8" t="s">
        <v>161</v>
      </c>
      <c r="R60" s="19" t="str">
        <f>VLOOKUP(Q60,Arkusz1!$C$3:$D$81,2,FALSE)</f>
        <v>590243833041630320</v>
      </c>
      <c r="S60" s="28" t="s">
        <v>284</v>
      </c>
      <c r="T60" s="12">
        <v>5</v>
      </c>
      <c r="U60" s="12">
        <v>5</v>
      </c>
      <c r="V60" s="12"/>
      <c r="W60" s="12" t="s">
        <v>190</v>
      </c>
      <c r="X60" s="54">
        <v>0.47799999999999998</v>
      </c>
      <c r="Y60" s="54">
        <v>0</v>
      </c>
      <c r="Z60" s="57"/>
      <c r="AA60" s="129">
        <f t="shared" si="0"/>
        <v>0.47799999999999998</v>
      </c>
      <c r="AB60" s="21" t="s">
        <v>222</v>
      </c>
      <c r="AC60" s="23">
        <v>44926</v>
      </c>
      <c r="AD60" s="21" t="s">
        <v>220</v>
      </c>
      <c r="AE60" s="21" t="s">
        <v>221</v>
      </c>
      <c r="AF60" s="110" t="s">
        <v>537</v>
      </c>
    </row>
    <row r="61" spans="1:32" ht="26.25">
      <c r="A61" s="24">
        <v>59</v>
      </c>
      <c r="B61" s="7" t="s">
        <v>28</v>
      </c>
      <c r="C61" s="8" t="s">
        <v>33</v>
      </c>
      <c r="D61" s="8" t="s">
        <v>35</v>
      </c>
      <c r="E61" s="8">
        <v>5911292435</v>
      </c>
      <c r="F61" s="8">
        <v>191674990</v>
      </c>
      <c r="G61" s="10" t="s">
        <v>37</v>
      </c>
      <c r="H61" s="13">
        <v>59</v>
      </c>
      <c r="I61" s="9" t="s">
        <v>68</v>
      </c>
      <c r="J61" s="8" t="s">
        <v>205</v>
      </c>
      <c r="K61" s="8" t="s">
        <v>333</v>
      </c>
      <c r="L61" s="12" t="s">
        <v>542</v>
      </c>
      <c r="M61" s="9" t="s">
        <v>68</v>
      </c>
      <c r="N61" s="8" t="s">
        <v>490</v>
      </c>
      <c r="O61" s="8" t="s">
        <v>460</v>
      </c>
      <c r="P61" s="12">
        <v>11528599</v>
      </c>
      <c r="Q61" s="8" t="s">
        <v>162</v>
      </c>
      <c r="R61" s="19" t="str">
        <f>VLOOKUP(Q61,Arkusz1!$C$3:$D$81,2,FALSE)</f>
        <v>590243833041633376</v>
      </c>
      <c r="S61" s="28" t="s">
        <v>232</v>
      </c>
      <c r="T61" s="12">
        <v>7</v>
      </c>
      <c r="U61" s="12">
        <v>7</v>
      </c>
      <c r="V61" s="12"/>
      <c r="W61" s="12" t="s">
        <v>190</v>
      </c>
      <c r="X61" s="54">
        <v>0.192</v>
      </c>
      <c r="Y61" s="54">
        <v>0</v>
      </c>
      <c r="Z61" s="57"/>
      <c r="AA61" s="129">
        <f t="shared" si="0"/>
        <v>0.192</v>
      </c>
      <c r="AB61" s="21" t="s">
        <v>222</v>
      </c>
      <c r="AC61" s="23">
        <v>44926</v>
      </c>
      <c r="AD61" s="21" t="s">
        <v>220</v>
      </c>
      <c r="AE61" s="21" t="s">
        <v>221</v>
      </c>
      <c r="AF61" s="110" t="s">
        <v>537</v>
      </c>
    </row>
    <row r="62" spans="1:32" ht="26.25">
      <c r="A62" s="24">
        <v>60</v>
      </c>
      <c r="B62" s="7" t="s">
        <v>28</v>
      </c>
      <c r="C62" s="8" t="s">
        <v>33</v>
      </c>
      <c r="D62" s="8" t="s">
        <v>35</v>
      </c>
      <c r="E62" s="8">
        <v>5911292435</v>
      </c>
      <c r="F62" s="8">
        <v>191674990</v>
      </c>
      <c r="G62" s="10" t="s">
        <v>37</v>
      </c>
      <c r="H62" s="13">
        <v>60</v>
      </c>
      <c r="I62" s="9" t="s">
        <v>69</v>
      </c>
      <c r="J62" s="8" t="s">
        <v>206</v>
      </c>
      <c r="K62" s="8" t="s">
        <v>334</v>
      </c>
      <c r="L62" s="12" t="s">
        <v>542</v>
      </c>
      <c r="M62" s="9" t="s">
        <v>69</v>
      </c>
      <c r="N62" s="8" t="s">
        <v>489</v>
      </c>
      <c r="O62" s="8" t="s">
        <v>461</v>
      </c>
      <c r="P62" s="12">
        <v>11528600</v>
      </c>
      <c r="Q62" s="8" t="s">
        <v>163</v>
      </c>
      <c r="R62" s="19" t="str">
        <f>VLOOKUP(Q62,Arkusz1!$C$3:$D$81,2,FALSE)</f>
        <v>590243833041630573</v>
      </c>
      <c r="S62" s="28" t="s">
        <v>229</v>
      </c>
      <c r="T62" s="12">
        <v>5</v>
      </c>
      <c r="U62" s="12">
        <v>5</v>
      </c>
      <c r="V62" s="12"/>
      <c r="W62" s="12" t="s">
        <v>190</v>
      </c>
      <c r="X62" s="54">
        <v>0.34799999999999998</v>
      </c>
      <c r="Y62" s="54">
        <v>0</v>
      </c>
      <c r="Z62" s="57"/>
      <c r="AA62" s="129">
        <f t="shared" si="0"/>
        <v>0.34799999999999998</v>
      </c>
      <c r="AB62" s="21" t="s">
        <v>222</v>
      </c>
      <c r="AC62" s="23">
        <v>44926</v>
      </c>
      <c r="AD62" s="21" t="s">
        <v>220</v>
      </c>
      <c r="AE62" s="21" t="s">
        <v>221</v>
      </c>
      <c r="AF62" s="110" t="s">
        <v>537</v>
      </c>
    </row>
    <row r="63" spans="1:32" ht="26.25">
      <c r="A63" s="24">
        <v>61</v>
      </c>
      <c r="B63" s="7" t="s">
        <v>28</v>
      </c>
      <c r="C63" s="8" t="s">
        <v>33</v>
      </c>
      <c r="D63" s="8" t="s">
        <v>35</v>
      </c>
      <c r="E63" s="8">
        <v>5911292435</v>
      </c>
      <c r="F63" s="8">
        <v>191674990</v>
      </c>
      <c r="G63" s="10" t="s">
        <v>37</v>
      </c>
      <c r="H63" s="13">
        <v>61</v>
      </c>
      <c r="I63" s="9" t="s">
        <v>70</v>
      </c>
      <c r="J63" s="8" t="s">
        <v>207</v>
      </c>
      <c r="K63" s="8" t="s">
        <v>335</v>
      </c>
      <c r="L63" s="12" t="s">
        <v>542</v>
      </c>
      <c r="M63" s="9" t="s">
        <v>70</v>
      </c>
      <c r="N63" s="8" t="s">
        <v>488</v>
      </c>
      <c r="O63" s="8" t="s">
        <v>462</v>
      </c>
      <c r="P63" s="12">
        <v>30403582</v>
      </c>
      <c r="Q63" s="8" t="s">
        <v>164</v>
      </c>
      <c r="R63" s="19" t="str">
        <f>VLOOKUP(Q63,Arkusz1!$C$3:$D$81,2,FALSE)</f>
        <v>590243833041630160</v>
      </c>
      <c r="S63" s="50" t="s">
        <v>298</v>
      </c>
      <c r="T63" s="12">
        <v>5</v>
      </c>
      <c r="U63" s="12">
        <v>5</v>
      </c>
      <c r="V63" s="12"/>
      <c r="W63" s="12" t="s">
        <v>190</v>
      </c>
      <c r="X63" s="54">
        <v>0</v>
      </c>
      <c r="Y63" s="54">
        <v>0</v>
      </c>
      <c r="Z63" s="57"/>
      <c r="AA63" s="129">
        <f t="shared" si="0"/>
        <v>0</v>
      </c>
      <c r="AB63" s="21" t="s">
        <v>222</v>
      </c>
      <c r="AC63" s="23">
        <v>44926</v>
      </c>
      <c r="AD63" s="21" t="s">
        <v>220</v>
      </c>
      <c r="AE63" s="21" t="s">
        <v>221</v>
      </c>
      <c r="AF63" s="110" t="s">
        <v>537</v>
      </c>
    </row>
    <row r="64" spans="1:32" ht="26.25">
      <c r="A64" s="24">
        <v>62</v>
      </c>
      <c r="B64" s="7" t="s">
        <v>28</v>
      </c>
      <c r="C64" s="8" t="s">
        <v>33</v>
      </c>
      <c r="D64" s="8" t="s">
        <v>35</v>
      </c>
      <c r="E64" s="8">
        <v>5911292435</v>
      </c>
      <c r="F64" s="8">
        <v>191674990</v>
      </c>
      <c r="G64" s="10" t="s">
        <v>37</v>
      </c>
      <c r="H64" s="13">
        <v>62</v>
      </c>
      <c r="I64" s="9" t="s">
        <v>71</v>
      </c>
      <c r="J64" s="8" t="s">
        <v>208</v>
      </c>
      <c r="K64" s="8" t="s">
        <v>336</v>
      </c>
      <c r="L64" s="12" t="s">
        <v>542</v>
      </c>
      <c r="M64" s="9" t="s">
        <v>71</v>
      </c>
      <c r="N64" s="8" t="s">
        <v>487</v>
      </c>
      <c r="O64" s="8" t="s">
        <v>463</v>
      </c>
      <c r="P64" s="12">
        <v>11528576</v>
      </c>
      <c r="Q64" s="8" t="s">
        <v>165</v>
      </c>
      <c r="R64" s="19" t="str">
        <f>VLOOKUP(Q64,Arkusz1!$C$3:$D$81,2,FALSE)</f>
        <v>590243833041630405</v>
      </c>
      <c r="S64" s="28" t="s">
        <v>290</v>
      </c>
      <c r="T64" s="12">
        <v>5</v>
      </c>
      <c r="U64" s="12">
        <v>5</v>
      </c>
      <c r="V64" s="12"/>
      <c r="W64" s="12" t="s">
        <v>190</v>
      </c>
      <c r="X64" s="54">
        <v>7.2999999999999995E-2</v>
      </c>
      <c r="Y64" s="54">
        <v>0</v>
      </c>
      <c r="Z64" s="57"/>
      <c r="AA64" s="129">
        <f t="shared" si="0"/>
        <v>7.2999999999999995E-2</v>
      </c>
      <c r="AB64" s="21" t="s">
        <v>222</v>
      </c>
      <c r="AC64" s="23">
        <v>44926</v>
      </c>
      <c r="AD64" s="21" t="s">
        <v>220</v>
      </c>
      <c r="AE64" s="21" t="s">
        <v>221</v>
      </c>
      <c r="AF64" s="110" t="s">
        <v>537</v>
      </c>
    </row>
    <row r="65" spans="1:32" ht="26.25">
      <c r="A65" s="24">
        <v>63</v>
      </c>
      <c r="B65" s="7" t="s">
        <v>28</v>
      </c>
      <c r="C65" s="8" t="s">
        <v>34</v>
      </c>
      <c r="D65" s="8" t="s">
        <v>35</v>
      </c>
      <c r="E65" s="8">
        <v>5911292435</v>
      </c>
      <c r="F65" s="8">
        <v>191674990</v>
      </c>
      <c r="G65" s="10" t="s">
        <v>37</v>
      </c>
      <c r="H65" s="13">
        <v>63</v>
      </c>
      <c r="I65" s="9" t="s">
        <v>209</v>
      </c>
      <c r="J65" s="8" t="s">
        <v>210</v>
      </c>
      <c r="K65" s="8" t="s">
        <v>337</v>
      </c>
      <c r="L65" s="12" t="s">
        <v>542</v>
      </c>
      <c r="M65" s="8" t="s">
        <v>34</v>
      </c>
      <c r="N65" s="8" t="s">
        <v>486</v>
      </c>
      <c r="O65" s="8" t="s">
        <v>464</v>
      </c>
      <c r="P65" s="12">
        <v>30403632</v>
      </c>
      <c r="Q65" s="8" t="s">
        <v>166</v>
      </c>
      <c r="R65" s="19" t="str">
        <f>VLOOKUP(Q65,Arkusz1!$C$3:$D$81,2,FALSE)</f>
        <v>590243833041630429</v>
      </c>
      <c r="S65" s="28" t="s">
        <v>243</v>
      </c>
      <c r="T65" s="12">
        <v>12</v>
      </c>
      <c r="U65" s="12">
        <v>12</v>
      </c>
      <c r="V65" s="12"/>
      <c r="W65" s="12" t="s">
        <v>190</v>
      </c>
      <c r="X65" s="54">
        <v>0</v>
      </c>
      <c r="Y65" s="54">
        <v>0</v>
      </c>
      <c r="Z65" s="57"/>
      <c r="AA65" s="129">
        <f t="shared" si="0"/>
        <v>0</v>
      </c>
      <c r="AB65" s="21" t="s">
        <v>222</v>
      </c>
      <c r="AC65" s="23">
        <v>44926</v>
      </c>
      <c r="AD65" s="21" t="s">
        <v>220</v>
      </c>
      <c r="AE65" s="21" t="s">
        <v>221</v>
      </c>
      <c r="AF65" s="110" t="s">
        <v>537</v>
      </c>
    </row>
    <row r="66" spans="1:32" ht="26.25">
      <c r="A66" s="24">
        <v>64</v>
      </c>
      <c r="B66" s="7" t="s">
        <v>28</v>
      </c>
      <c r="C66" s="8" t="s">
        <v>29</v>
      </c>
      <c r="D66" s="8" t="s">
        <v>35</v>
      </c>
      <c r="E66" s="8">
        <v>5911292435</v>
      </c>
      <c r="F66" s="8">
        <v>191674990</v>
      </c>
      <c r="G66" s="10" t="s">
        <v>37</v>
      </c>
      <c r="H66" s="13">
        <v>64</v>
      </c>
      <c r="I66" s="9" t="s">
        <v>72</v>
      </c>
      <c r="J66" s="8" t="s">
        <v>211</v>
      </c>
      <c r="K66" s="8" t="s">
        <v>338</v>
      </c>
      <c r="L66" s="12" t="s">
        <v>542</v>
      </c>
      <c r="M66" s="8" t="s">
        <v>72</v>
      </c>
      <c r="N66" s="8" t="s">
        <v>485</v>
      </c>
      <c r="O66" s="105" t="s">
        <v>465</v>
      </c>
      <c r="P66" s="107">
        <v>30165494</v>
      </c>
      <c r="Q66" s="8" t="s">
        <v>168</v>
      </c>
      <c r="R66" s="19" t="str">
        <f>VLOOKUP(Q66,Arkusz1!$C$3:$D$81,2,FALSE)</f>
        <v>590243833041067690</v>
      </c>
      <c r="S66" s="28" t="s">
        <v>262</v>
      </c>
      <c r="T66" s="12">
        <v>8</v>
      </c>
      <c r="U66" s="12">
        <v>8</v>
      </c>
      <c r="V66" s="12"/>
      <c r="W66" s="12" t="s">
        <v>190</v>
      </c>
      <c r="X66" s="54">
        <v>0.34200000000000003</v>
      </c>
      <c r="Y66" s="54">
        <v>0</v>
      </c>
      <c r="Z66" s="57"/>
      <c r="AA66" s="129">
        <f t="shared" si="0"/>
        <v>0.34200000000000003</v>
      </c>
      <c r="AB66" s="21" t="s">
        <v>222</v>
      </c>
      <c r="AC66" s="23">
        <v>44926</v>
      </c>
      <c r="AD66" s="21" t="s">
        <v>220</v>
      </c>
      <c r="AE66" s="21" t="s">
        <v>221</v>
      </c>
      <c r="AF66" s="110" t="s">
        <v>537</v>
      </c>
    </row>
    <row r="67" spans="1:32" ht="26.25">
      <c r="A67" s="24">
        <v>65</v>
      </c>
      <c r="B67" s="7" t="s">
        <v>28</v>
      </c>
      <c r="C67" s="8" t="s">
        <v>29</v>
      </c>
      <c r="D67" s="8" t="s">
        <v>35</v>
      </c>
      <c r="E67" s="8">
        <v>5911292435</v>
      </c>
      <c r="F67" s="8">
        <v>191674990</v>
      </c>
      <c r="G67" s="10" t="s">
        <v>37</v>
      </c>
      <c r="H67" s="13">
        <v>65</v>
      </c>
      <c r="I67" s="9" t="s">
        <v>73</v>
      </c>
      <c r="J67" s="8" t="s">
        <v>212</v>
      </c>
      <c r="K67" s="8" t="s">
        <v>339</v>
      </c>
      <c r="L67" s="12" t="s">
        <v>542</v>
      </c>
      <c r="M67" s="8" t="s">
        <v>73</v>
      </c>
      <c r="N67" s="8" t="s">
        <v>484</v>
      </c>
      <c r="O67" s="8" t="s">
        <v>466</v>
      </c>
      <c r="P67" s="12">
        <v>30165495</v>
      </c>
      <c r="Q67" s="8" t="s">
        <v>169</v>
      </c>
      <c r="R67" s="19" t="str">
        <f>VLOOKUP(Q67,Arkusz1!$C$3:$D$81,2,FALSE)</f>
        <v>590243833041067645</v>
      </c>
      <c r="S67" s="28" t="s">
        <v>306</v>
      </c>
      <c r="T67" s="12">
        <v>6</v>
      </c>
      <c r="U67" s="12">
        <v>6</v>
      </c>
      <c r="V67" s="12"/>
      <c r="W67" s="12" t="s">
        <v>190</v>
      </c>
      <c r="X67" s="54">
        <v>0.14000000000000001</v>
      </c>
      <c r="Y67" s="54">
        <v>0</v>
      </c>
      <c r="Z67" s="57"/>
      <c r="AA67" s="129">
        <f t="shared" si="0"/>
        <v>0.14000000000000001</v>
      </c>
      <c r="AB67" s="21" t="s">
        <v>222</v>
      </c>
      <c r="AC67" s="23">
        <v>44926</v>
      </c>
      <c r="AD67" s="21" t="s">
        <v>220</v>
      </c>
      <c r="AE67" s="21" t="s">
        <v>221</v>
      </c>
      <c r="AF67" s="110" t="s">
        <v>537</v>
      </c>
    </row>
    <row r="68" spans="1:32" ht="26.25">
      <c r="A68" s="24">
        <v>66</v>
      </c>
      <c r="B68" s="7" t="s">
        <v>28</v>
      </c>
      <c r="C68" s="8" t="s">
        <v>29</v>
      </c>
      <c r="D68" s="8" t="s">
        <v>35</v>
      </c>
      <c r="E68" s="8">
        <v>5911292435</v>
      </c>
      <c r="F68" s="8">
        <v>191674990</v>
      </c>
      <c r="G68" s="10" t="s">
        <v>37</v>
      </c>
      <c r="H68" s="13">
        <v>66</v>
      </c>
      <c r="I68" s="9" t="s">
        <v>74</v>
      </c>
      <c r="J68" s="8" t="s">
        <v>213</v>
      </c>
      <c r="K68" s="8" t="s">
        <v>326</v>
      </c>
      <c r="L68" s="12" t="s">
        <v>542</v>
      </c>
      <c r="M68" s="8" t="s">
        <v>74</v>
      </c>
      <c r="N68" s="8" t="s">
        <v>483</v>
      </c>
      <c r="O68" s="8" t="s">
        <v>452</v>
      </c>
      <c r="P68" s="8">
        <v>30031197</v>
      </c>
      <c r="Q68" s="8" t="s">
        <v>170</v>
      </c>
      <c r="R68" s="19" t="str">
        <f>VLOOKUP(Q68,Arkusz1!$C$3:$D$81,2,FALSE)</f>
        <v>590243833041067591</v>
      </c>
      <c r="S68" s="28" t="s">
        <v>288</v>
      </c>
      <c r="T68" s="12">
        <v>27.5</v>
      </c>
      <c r="U68" s="12">
        <v>27.5</v>
      </c>
      <c r="V68" s="12"/>
      <c r="W68" s="12" t="s">
        <v>190</v>
      </c>
      <c r="X68" s="54">
        <v>0.63900000000000001</v>
      </c>
      <c r="Y68" s="54">
        <v>0</v>
      </c>
      <c r="Z68" s="57"/>
      <c r="AA68" s="129">
        <f t="shared" ref="AA68:AA81" si="1">X68+Y68+Z68</f>
        <v>0.63900000000000001</v>
      </c>
      <c r="AB68" s="21" t="s">
        <v>222</v>
      </c>
      <c r="AC68" s="23">
        <v>44926</v>
      </c>
      <c r="AD68" s="21" t="s">
        <v>220</v>
      </c>
      <c r="AE68" s="21" t="s">
        <v>221</v>
      </c>
      <c r="AF68" s="110" t="s">
        <v>537</v>
      </c>
    </row>
    <row r="69" spans="1:32" ht="26.25">
      <c r="A69" s="24">
        <v>67</v>
      </c>
      <c r="B69" s="7" t="s">
        <v>28</v>
      </c>
      <c r="C69" s="8" t="s">
        <v>29</v>
      </c>
      <c r="D69" s="8" t="s">
        <v>35</v>
      </c>
      <c r="E69" s="8">
        <v>5911292435</v>
      </c>
      <c r="F69" s="8">
        <v>191674990</v>
      </c>
      <c r="G69" s="10" t="s">
        <v>37</v>
      </c>
      <c r="H69" s="13">
        <v>67</v>
      </c>
      <c r="I69" s="9" t="s">
        <v>75</v>
      </c>
      <c r="J69" s="8" t="s">
        <v>214</v>
      </c>
      <c r="K69" s="8" t="s">
        <v>340</v>
      </c>
      <c r="L69" s="12" t="s">
        <v>542</v>
      </c>
      <c r="M69" s="8" t="s">
        <v>75</v>
      </c>
      <c r="N69" s="8" t="s">
        <v>482</v>
      </c>
      <c r="O69" s="8" t="s">
        <v>467</v>
      </c>
      <c r="P69" s="8">
        <v>30165493</v>
      </c>
      <c r="Q69" s="8" t="s">
        <v>171</v>
      </c>
      <c r="R69" s="19" t="str">
        <f>VLOOKUP(Q69,Arkusz1!$C$3:$D$81,2,FALSE)</f>
        <v>590243833041067393</v>
      </c>
      <c r="S69" s="28" t="s">
        <v>285</v>
      </c>
      <c r="T69" s="12">
        <v>5</v>
      </c>
      <c r="U69" s="12">
        <v>5</v>
      </c>
      <c r="V69" s="12"/>
      <c r="W69" s="12" t="s">
        <v>190</v>
      </c>
      <c r="X69" s="54">
        <v>0.745</v>
      </c>
      <c r="Y69" s="54">
        <v>0</v>
      </c>
      <c r="Z69" s="57"/>
      <c r="AA69" s="129">
        <f t="shared" si="1"/>
        <v>0.745</v>
      </c>
      <c r="AB69" s="21" t="s">
        <v>222</v>
      </c>
      <c r="AC69" s="23">
        <v>44926</v>
      </c>
      <c r="AD69" s="21" t="s">
        <v>220</v>
      </c>
      <c r="AE69" s="21" t="s">
        <v>221</v>
      </c>
      <c r="AF69" s="110" t="s">
        <v>537</v>
      </c>
    </row>
    <row r="70" spans="1:32" ht="26.25">
      <c r="A70" s="24">
        <v>68</v>
      </c>
      <c r="B70" s="7" t="s">
        <v>28</v>
      </c>
      <c r="C70" s="8" t="s">
        <v>29</v>
      </c>
      <c r="D70" s="8" t="s">
        <v>35</v>
      </c>
      <c r="E70" s="8">
        <v>5911292435</v>
      </c>
      <c r="F70" s="8">
        <v>191674990</v>
      </c>
      <c r="G70" s="10" t="s">
        <v>37</v>
      </c>
      <c r="H70" s="13">
        <v>68</v>
      </c>
      <c r="I70" s="9" t="s">
        <v>76</v>
      </c>
      <c r="J70" s="8" t="s">
        <v>215</v>
      </c>
      <c r="K70" s="8" t="s">
        <v>341</v>
      </c>
      <c r="L70" s="12" t="s">
        <v>542</v>
      </c>
      <c r="M70" s="8" t="s">
        <v>76</v>
      </c>
      <c r="N70" s="8" t="s">
        <v>481</v>
      </c>
      <c r="O70" s="8" t="s">
        <v>468</v>
      </c>
      <c r="P70" s="8">
        <v>30195957</v>
      </c>
      <c r="Q70" s="8" t="s">
        <v>172</v>
      </c>
      <c r="R70" s="19" t="str">
        <f>VLOOKUP(Q70,Arkusz1!$C$3:$D$81,2,FALSE)</f>
        <v>590243833041066877</v>
      </c>
      <c r="S70" s="28" t="s">
        <v>244</v>
      </c>
      <c r="T70" s="12">
        <v>5</v>
      </c>
      <c r="U70" s="12">
        <v>5</v>
      </c>
      <c r="V70" s="12"/>
      <c r="W70" s="12" t="s">
        <v>190</v>
      </c>
      <c r="X70" s="54">
        <v>0.432</v>
      </c>
      <c r="Y70" s="54">
        <v>0</v>
      </c>
      <c r="Z70" s="57"/>
      <c r="AA70" s="129">
        <f t="shared" si="1"/>
        <v>0.432</v>
      </c>
      <c r="AB70" s="21" t="s">
        <v>222</v>
      </c>
      <c r="AC70" s="23">
        <v>44926</v>
      </c>
      <c r="AD70" s="21" t="s">
        <v>220</v>
      </c>
      <c r="AE70" s="21" t="s">
        <v>221</v>
      </c>
      <c r="AF70" s="110" t="s">
        <v>537</v>
      </c>
    </row>
    <row r="71" spans="1:32" ht="26.25">
      <c r="A71" s="24">
        <v>69</v>
      </c>
      <c r="B71" s="7" t="s">
        <v>28</v>
      </c>
      <c r="C71" s="8" t="s">
        <v>29</v>
      </c>
      <c r="D71" s="8" t="s">
        <v>35</v>
      </c>
      <c r="E71" s="8">
        <v>5911292435</v>
      </c>
      <c r="F71" s="8">
        <v>191674990</v>
      </c>
      <c r="G71" s="10" t="s">
        <v>37</v>
      </c>
      <c r="H71" s="13">
        <v>69</v>
      </c>
      <c r="I71" s="9" t="s">
        <v>77</v>
      </c>
      <c r="J71" s="12" t="s">
        <v>346</v>
      </c>
      <c r="K71" s="12" t="s">
        <v>417</v>
      </c>
      <c r="L71" s="12" t="s">
        <v>542</v>
      </c>
      <c r="M71" s="12" t="s">
        <v>77</v>
      </c>
      <c r="N71" s="12" t="s">
        <v>480</v>
      </c>
      <c r="O71" s="12" t="s">
        <v>469</v>
      </c>
      <c r="P71" s="12">
        <v>11597659</v>
      </c>
      <c r="Q71" s="8" t="s">
        <v>173</v>
      </c>
      <c r="R71" s="19" t="str">
        <f>VLOOKUP(Q71,Arkusz1!$C$3:$D$81,2,FALSE)</f>
        <v>590243833041067270</v>
      </c>
      <c r="S71" s="28" t="s">
        <v>276</v>
      </c>
      <c r="T71" s="12">
        <v>5</v>
      </c>
      <c r="U71" s="12">
        <v>5</v>
      </c>
      <c r="V71" s="12"/>
      <c r="W71" s="12" t="s">
        <v>190</v>
      </c>
      <c r="X71" s="54">
        <v>0.36</v>
      </c>
      <c r="Y71" s="54">
        <v>0</v>
      </c>
      <c r="Z71" s="57"/>
      <c r="AA71" s="129">
        <f t="shared" si="1"/>
        <v>0.36</v>
      </c>
      <c r="AB71" s="21" t="s">
        <v>222</v>
      </c>
      <c r="AC71" s="23">
        <v>44926</v>
      </c>
      <c r="AD71" s="21" t="s">
        <v>220</v>
      </c>
      <c r="AE71" s="21" t="s">
        <v>221</v>
      </c>
      <c r="AF71" s="110" t="s">
        <v>537</v>
      </c>
    </row>
    <row r="72" spans="1:32" ht="26.25">
      <c r="A72" s="24">
        <v>70</v>
      </c>
      <c r="B72" s="7" t="s">
        <v>28</v>
      </c>
      <c r="C72" s="8" t="s">
        <v>29</v>
      </c>
      <c r="D72" s="8" t="s">
        <v>35</v>
      </c>
      <c r="E72" s="8">
        <v>5911292435</v>
      </c>
      <c r="F72" s="8">
        <v>191674990</v>
      </c>
      <c r="G72" s="10" t="s">
        <v>37</v>
      </c>
      <c r="H72" s="13">
        <v>70</v>
      </c>
      <c r="I72" s="9" t="s">
        <v>78</v>
      </c>
      <c r="J72" s="8" t="s">
        <v>216</v>
      </c>
      <c r="K72" s="8" t="s">
        <v>342</v>
      </c>
      <c r="L72" s="12" t="s">
        <v>542</v>
      </c>
      <c r="M72" s="9" t="s">
        <v>78</v>
      </c>
      <c r="N72" s="8" t="s">
        <v>479</v>
      </c>
      <c r="O72" s="8" t="s">
        <v>470</v>
      </c>
      <c r="P72" s="12">
        <v>56380256</v>
      </c>
      <c r="Q72" s="8" t="s">
        <v>174</v>
      </c>
      <c r="R72" s="43" t="s">
        <v>287</v>
      </c>
      <c r="S72" s="43" t="s">
        <v>287</v>
      </c>
      <c r="T72" s="12">
        <v>12</v>
      </c>
      <c r="U72" s="12">
        <v>12</v>
      </c>
      <c r="V72" s="12"/>
      <c r="W72" s="12" t="s">
        <v>190</v>
      </c>
      <c r="X72" s="102">
        <v>0.2661</v>
      </c>
      <c r="Y72" s="102">
        <v>0</v>
      </c>
      <c r="Z72" s="109"/>
      <c r="AA72" s="129">
        <f t="shared" si="1"/>
        <v>0.2661</v>
      </c>
      <c r="AB72" s="21" t="s">
        <v>222</v>
      </c>
      <c r="AC72" s="23">
        <v>44926</v>
      </c>
      <c r="AD72" s="21" t="s">
        <v>220</v>
      </c>
      <c r="AE72" s="21" t="s">
        <v>221</v>
      </c>
      <c r="AF72" s="120" t="s">
        <v>536</v>
      </c>
    </row>
    <row r="73" spans="1:32" ht="26.25">
      <c r="A73" s="24">
        <v>71</v>
      </c>
      <c r="B73" s="7" t="s">
        <v>28</v>
      </c>
      <c r="C73" s="8" t="s">
        <v>29</v>
      </c>
      <c r="D73" s="8" t="s">
        <v>35</v>
      </c>
      <c r="E73" s="8">
        <v>5911292435</v>
      </c>
      <c r="F73" s="8">
        <v>191674990</v>
      </c>
      <c r="G73" s="10" t="s">
        <v>37</v>
      </c>
      <c r="H73" s="13">
        <v>71</v>
      </c>
      <c r="I73" s="9" t="s">
        <v>79</v>
      </c>
      <c r="J73" s="8" t="s">
        <v>217</v>
      </c>
      <c r="K73" s="8" t="s">
        <v>343</v>
      </c>
      <c r="L73" s="12" t="s">
        <v>542</v>
      </c>
      <c r="M73" s="9" t="s">
        <v>79</v>
      </c>
      <c r="N73" s="8" t="s">
        <v>479</v>
      </c>
      <c r="O73" s="8" t="s">
        <v>471</v>
      </c>
      <c r="P73" s="8">
        <v>56380244</v>
      </c>
      <c r="Q73" s="8" t="s">
        <v>175</v>
      </c>
      <c r="R73" s="19" t="str">
        <f>VLOOKUP(Q73,Arkusz1!$C$3:$D$81,2,FALSE)</f>
        <v>590243833041067218</v>
      </c>
      <c r="S73" s="28" t="s">
        <v>261</v>
      </c>
      <c r="T73" s="12">
        <v>5</v>
      </c>
      <c r="U73" s="12">
        <v>5</v>
      </c>
      <c r="V73" s="12"/>
      <c r="W73" s="12" t="s">
        <v>190</v>
      </c>
      <c r="X73" s="54">
        <v>0.35099999999999998</v>
      </c>
      <c r="Y73" s="54">
        <v>0</v>
      </c>
      <c r="Z73" s="57"/>
      <c r="AA73" s="129">
        <f t="shared" si="1"/>
        <v>0.35099999999999998</v>
      </c>
      <c r="AB73" s="21" t="s">
        <v>222</v>
      </c>
      <c r="AC73" s="23">
        <v>44926</v>
      </c>
      <c r="AD73" s="21" t="s">
        <v>220</v>
      </c>
      <c r="AE73" s="21" t="s">
        <v>221</v>
      </c>
      <c r="AF73" s="110" t="s">
        <v>537</v>
      </c>
    </row>
    <row r="74" spans="1:32" ht="26.25">
      <c r="A74" s="24">
        <v>72</v>
      </c>
      <c r="B74" s="7" t="s">
        <v>28</v>
      </c>
      <c r="C74" s="8" t="s">
        <v>29</v>
      </c>
      <c r="D74" s="8" t="s">
        <v>35</v>
      </c>
      <c r="E74" s="8">
        <v>5911292435</v>
      </c>
      <c r="F74" s="8">
        <v>191674990</v>
      </c>
      <c r="G74" s="10" t="s">
        <v>37</v>
      </c>
      <c r="H74" s="13">
        <v>72</v>
      </c>
      <c r="I74" s="9" t="s">
        <v>80</v>
      </c>
      <c r="J74" s="8" t="s">
        <v>218</v>
      </c>
      <c r="K74" s="8" t="s">
        <v>344</v>
      </c>
      <c r="L74" s="12" t="s">
        <v>542</v>
      </c>
      <c r="M74" s="9" t="s">
        <v>80</v>
      </c>
      <c r="N74" s="8" t="s">
        <v>478</v>
      </c>
      <c r="O74" s="8" t="s">
        <v>472</v>
      </c>
      <c r="P74" s="8">
        <v>56380263</v>
      </c>
      <c r="Q74" s="8" t="s">
        <v>176</v>
      </c>
      <c r="R74" s="19" t="str">
        <f>VLOOKUP(Q74,Arkusz1!$C$3:$D$81,2,FALSE)</f>
        <v>590243833041067195</v>
      </c>
      <c r="S74" s="28" t="s">
        <v>272</v>
      </c>
      <c r="T74" s="12">
        <v>5</v>
      </c>
      <c r="U74" s="12">
        <v>5</v>
      </c>
      <c r="V74" s="12"/>
      <c r="W74" s="12" t="s">
        <v>190</v>
      </c>
      <c r="X74" s="54">
        <v>7.5999999999999998E-2</v>
      </c>
      <c r="Y74" s="54">
        <v>0</v>
      </c>
      <c r="Z74" s="57"/>
      <c r="AA74" s="129">
        <f t="shared" si="1"/>
        <v>7.5999999999999998E-2</v>
      </c>
      <c r="AB74" s="21" t="s">
        <v>222</v>
      </c>
      <c r="AC74" s="23">
        <v>44926</v>
      </c>
      <c r="AD74" s="21" t="s">
        <v>220</v>
      </c>
      <c r="AE74" s="21" t="s">
        <v>221</v>
      </c>
      <c r="AF74" s="110" t="s">
        <v>537</v>
      </c>
    </row>
    <row r="75" spans="1:32">
      <c r="A75" s="24">
        <v>73</v>
      </c>
      <c r="B75" s="7" t="s">
        <v>28</v>
      </c>
      <c r="C75" s="8" t="s">
        <v>29</v>
      </c>
      <c r="D75" s="8" t="s">
        <v>35</v>
      </c>
      <c r="E75" s="8">
        <v>5911292435</v>
      </c>
      <c r="F75" s="8">
        <v>191674990</v>
      </c>
      <c r="G75" s="10" t="s">
        <v>37</v>
      </c>
      <c r="H75" s="13">
        <v>73</v>
      </c>
      <c r="I75" s="36" t="s">
        <v>369</v>
      </c>
      <c r="J75" s="8" t="s">
        <v>218</v>
      </c>
      <c r="K75" s="34" t="s">
        <v>539</v>
      </c>
      <c r="L75" s="12" t="s">
        <v>542</v>
      </c>
      <c r="M75" s="36" t="s">
        <v>369</v>
      </c>
      <c r="N75" s="8" t="s">
        <v>478</v>
      </c>
      <c r="O75" s="8" t="s">
        <v>538</v>
      </c>
      <c r="P75" s="105">
        <v>11978992</v>
      </c>
      <c r="Q75" s="34"/>
      <c r="R75" s="41" t="s">
        <v>540</v>
      </c>
      <c r="S75" s="41" t="s">
        <v>540</v>
      </c>
      <c r="T75" s="39">
        <v>0.5</v>
      </c>
      <c r="U75" s="39">
        <v>0.5</v>
      </c>
      <c r="V75" s="39"/>
      <c r="W75" s="39" t="s">
        <v>189</v>
      </c>
      <c r="X75" s="55">
        <v>3.0000000000000001E-3</v>
      </c>
      <c r="Y75" s="55">
        <v>3.7999999999999999E-2</v>
      </c>
      <c r="Z75" s="58"/>
      <c r="AA75" s="129">
        <f t="shared" si="1"/>
        <v>4.1000000000000002E-2</v>
      </c>
      <c r="AB75" s="21" t="s">
        <v>222</v>
      </c>
      <c r="AC75" s="23">
        <v>44927</v>
      </c>
      <c r="AD75" s="21" t="s">
        <v>220</v>
      </c>
      <c r="AE75" s="40"/>
      <c r="AF75" s="110" t="s">
        <v>537</v>
      </c>
    </row>
    <row r="76" spans="1:32" ht="26.25">
      <c r="A76" s="24">
        <v>74</v>
      </c>
      <c r="B76" s="33" t="s">
        <v>28</v>
      </c>
      <c r="C76" s="34" t="s">
        <v>29</v>
      </c>
      <c r="D76" s="34" t="s">
        <v>35</v>
      </c>
      <c r="E76" s="34">
        <v>5911292435</v>
      </c>
      <c r="F76" s="34">
        <v>191674990</v>
      </c>
      <c r="G76" s="35" t="s">
        <v>37</v>
      </c>
      <c r="H76" s="13">
        <v>74</v>
      </c>
      <c r="I76" s="36" t="s">
        <v>81</v>
      </c>
      <c r="J76" s="34" t="s">
        <v>219</v>
      </c>
      <c r="K76" s="34" t="s">
        <v>345</v>
      </c>
      <c r="L76" s="12" t="s">
        <v>542</v>
      </c>
      <c r="M76" s="36" t="s">
        <v>81</v>
      </c>
      <c r="N76" s="34" t="s">
        <v>477</v>
      </c>
      <c r="O76" s="105" t="s">
        <v>473</v>
      </c>
      <c r="P76" s="47">
        <v>30033466</v>
      </c>
      <c r="Q76" s="34" t="s">
        <v>177</v>
      </c>
      <c r="R76" s="37" t="str">
        <f>VLOOKUP(Q76,Arkusz1!$C$3:$D$81,2,FALSE)</f>
        <v>590243833041067126</v>
      </c>
      <c r="S76" s="38" t="s">
        <v>273</v>
      </c>
      <c r="T76" s="39">
        <v>27</v>
      </c>
      <c r="U76" s="39">
        <v>27</v>
      </c>
      <c r="V76" s="39"/>
      <c r="W76" s="39" t="s">
        <v>190</v>
      </c>
      <c r="X76" s="55">
        <v>2.5630000000000002</v>
      </c>
      <c r="Y76" s="55">
        <v>0</v>
      </c>
      <c r="Z76" s="58"/>
      <c r="AA76" s="129">
        <f t="shared" si="1"/>
        <v>2.5630000000000002</v>
      </c>
      <c r="AB76" s="40" t="s">
        <v>222</v>
      </c>
      <c r="AC76" s="23">
        <v>44926</v>
      </c>
      <c r="AD76" s="21" t="s">
        <v>220</v>
      </c>
      <c r="AE76" s="40" t="s">
        <v>221</v>
      </c>
      <c r="AF76" s="110" t="s">
        <v>537</v>
      </c>
    </row>
    <row r="77" spans="1:32" ht="26.25">
      <c r="A77" s="24">
        <v>75</v>
      </c>
      <c r="B77" s="33" t="s">
        <v>28</v>
      </c>
      <c r="C77" s="34" t="s">
        <v>29</v>
      </c>
      <c r="D77" s="34" t="s">
        <v>35</v>
      </c>
      <c r="E77" s="34">
        <v>5911292435</v>
      </c>
      <c r="F77" s="34">
        <v>191674990</v>
      </c>
      <c r="G77" s="35" t="s">
        <v>37</v>
      </c>
      <c r="H77" s="13">
        <v>75</v>
      </c>
      <c r="I77" s="36" t="s">
        <v>347</v>
      </c>
      <c r="J77" s="34" t="s">
        <v>348</v>
      </c>
      <c r="K77" s="39" t="s">
        <v>372</v>
      </c>
      <c r="L77" s="12" t="s">
        <v>542</v>
      </c>
      <c r="M77" s="36" t="s">
        <v>364</v>
      </c>
      <c r="N77" s="34" t="s">
        <v>503</v>
      </c>
      <c r="O77" s="34">
        <v>8</v>
      </c>
      <c r="P77" s="39">
        <v>11079139</v>
      </c>
      <c r="Q77" s="39"/>
      <c r="R77" s="41" t="s">
        <v>349</v>
      </c>
      <c r="S77" s="41" t="s">
        <v>349</v>
      </c>
      <c r="T77" s="39">
        <v>1</v>
      </c>
      <c r="U77" s="39">
        <v>1</v>
      </c>
      <c r="V77" s="39"/>
      <c r="W77" s="39" t="s">
        <v>192</v>
      </c>
      <c r="X77" s="100">
        <v>0.1</v>
      </c>
      <c r="Y77" s="100">
        <v>0.4</v>
      </c>
      <c r="Z77" s="101"/>
      <c r="AA77" s="129">
        <f t="shared" si="1"/>
        <v>0.5</v>
      </c>
      <c r="AB77" s="40" t="s">
        <v>222</v>
      </c>
      <c r="AC77" s="23">
        <v>44926</v>
      </c>
      <c r="AD77" s="21" t="s">
        <v>220</v>
      </c>
      <c r="AE77" s="40" t="s">
        <v>221</v>
      </c>
      <c r="AF77" s="120" t="s">
        <v>536</v>
      </c>
    </row>
    <row r="78" spans="1:32">
      <c r="A78" s="24">
        <v>76</v>
      </c>
      <c r="B78" s="33" t="s">
        <v>28</v>
      </c>
      <c r="C78" s="34" t="s">
        <v>29</v>
      </c>
      <c r="D78" s="34" t="s">
        <v>35</v>
      </c>
      <c r="E78" s="34">
        <v>5911292435</v>
      </c>
      <c r="F78" s="34">
        <v>191674990</v>
      </c>
      <c r="G78" s="35" t="s">
        <v>37</v>
      </c>
      <c r="H78" s="13">
        <v>76</v>
      </c>
      <c r="I78" s="44" t="s">
        <v>50</v>
      </c>
      <c r="J78" s="39" t="s">
        <v>398</v>
      </c>
      <c r="K78" s="99" t="s">
        <v>365</v>
      </c>
      <c r="L78" s="99" t="s">
        <v>543</v>
      </c>
      <c r="M78" s="36" t="s">
        <v>50</v>
      </c>
      <c r="N78" s="34" t="s">
        <v>476</v>
      </c>
      <c r="O78" s="34" t="s">
        <v>532</v>
      </c>
      <c r="P78" s="34">
        <v>30407544</v>
      </c>
      <c r="Q78" s="39"/>
      <c r="R78" s="41" t="s">
        <v>296</v>
      </c>
      <c r="S78" s="41" t="s">
        <v>296</v>
      </c>
      <c r="T78" s="39">
        <v>10</v>
      </c>
      <c r="U78" s="39">
        <v>10</v>
      </c>
      <c r="V78" s="39"/>
      <c r="W78" s="39" t="s">
        <v>189</v>
      </c>
      <c r="X78" s="100">
        <v>0.8</v>
      </c>
      <c r="Y78" s="100">
        <v>3.6</v>
      </c>
      <c r="Z78" s="101"/>
      <c r="AA78" s="129">
        <f t="shared" si="1"/>
        <v>4.4000000000000004</v>
      </c>
      <c r="AB78" s="40" t="s">
        <v>222</v>
      </c>
      <c r="AC78" s="23">
        <v>44926</v>
      </c>
      <c r="AD78" s="21" t="s">
        <v>220</v>
      </c>
      <c r="AE78" s="40" t="s">
        <v>221</v>
      </c>
      <c r="AF78" s="120" t="s">
        <v>536</v>
      </c>
    </row>
    <row r="79" spans="1:32">
      <c r="A79" s="24">
        <v>77</v>
      </c>
      <c r="B79" s="33" t="s">
        <v>28</v>
      </c>
      <c r="C79" s="34" t="s">
        <v>29</v>
      </c>
      <c r="D79" s="34" t="s">
        <v>35</v>
      </c>
      <c r="E79" s="34">
        <v>5911292435</v>
      </c>
      <c r="F79" s="34">
        <v>191674990</v>
      </c>
      <c r="G79" s="35" t="s">
        <v>37</v>
      </c>
      <c r="H79" s="13">
        <v>77</v>
      </c>
      <c r="I79" s="36" t="s">
        <v>53</v>
      </c>
      <c r="J79" s="34" t="s">
        <v>366</v>
      </c>
      <c r="K79" s="99" t="s">
        <v>367</v>
      </c>
      <c r="L79" s="99" t="s">
        <v>542</v>
      </c>
      <c r="M79" s="36" t="s">
        <v>53</v>
      </c>
      <c r="N79" s="34" t="s">
        <v>517</v>
      </c>
      <c r="O79" s="34"/>
      <c r="P79" s="34">
        <v>10042451</v>
      </c>
      <c r="Q79" s="39"/>
      <c r="R79" s="41" t="s">
        <v>240</v>
      </c>
      <c r="S79" s="41" t="s">
        <v>240</v>
      </c>
      <c r="T79" s="39">
        <v>2.5</v>
      </c>
      <c r="U79" s="39">
        <v>2.5</v>
      </c>
      <c r="V79" s="39">
        <v>16</v>
      </c>
      <c r="W79" s="39" t="s">
        <v>190</v>
      </c>
      <c r="X79" s="100">
        <v>0.44400000000000001</v>
      </c>
      <c r="Y79" s="100"/>
      <c r="Z79" s="101"/>
      <c r="AA79" s="129">
        <f t="shared" si="1"/>
        <v>0.44400000000000001</v>
      </c>
      <c r="AB79" s="40" t="s">
        <v>222</v>
      </c>
      <c r="AC79" s="23">
        <v>44926</v>
      </c>
      <c r="AD79" s="21" t="s">
        <v>220</v>
      </c>
      <c r="AE79" s="40" t="s">
        <v>221</v>
      </c>
      <c r="AF79" s="120" t="s">
        <v>536</v>
      </c>
    </row>
    <row r="80" spans="1:32" ht="26.25">
      <c r="A80" s="24">
        <v>78</v>
      </c>
      <c r="B80" s="33" t="s">
        <v>28</v>
      </c>
      <c r="C80" s="34" t="s">
        <v>29</v>
      </c>
      <c r="D80" s="34" t="s">
        <v>35</v>
      </c>
      <c r="E80" s="34">
        <v>5911292435</v>
      </c>
      <c r="F80" s="34">
        <v>191674990</v>
      </c>
      <c r="G80" s="35" t="s">
        <v>37</v>
      </c>
      <c r="H80" s="13">
        <v>78</v>
      </c>
      <c r="I80" s="9" t="s">
        <v>370</v>
      </c>
      <c r="J80" s="9" t="s">
        <v>370</v>
      </c>
      <c r="K80" s="32" t="s">
        <v>368</v>
      </c>
      <c r="L80" s="99" t="s">
        <v>542</v>
      </c>
      <c r="M80" s="9" t="s">
        <v>371</v>
      </c>
      <c r="N80" s="8" t="s">
        <v>535</v>
      </c>
      <c r="O80" s="8" t="s">
        <v>474</v>
      </c>
      <c r="P80" s="12">
        <v>11585871</v>
      </c>
      <c r="Q80" s="12"/>
      <c r="R80" s="63" t="s">
        <v>270</v>
      </c>
      <c r="S80" s="63" t="s">
        <v>270</v>
      </c>
      <c r="T80" s="12">
        <v>10</v>
      </c>
      <c r="U80" s="12">
        <v>40</v>
      </c>
      <c r="V80" s="12">
        <v>63</v>
      </c>
      <c r="W80" s="12" t="s">
        <v>190</v>
      </c>
      <c r="X80" s="102">
        <v>3.2519999999999998</v>
      </c>
      <c r="Y80" s="102">
        <v>0</v>
      </c>
      <c r="Z80" s="109"/>
      <c r="AA80" s="129">
        <f t="shared" si="1"/>
        <v>3.2519999999999998</v>
      </c>
      <c r="AB80" s="40" t="s">
        <v>222</v>
      </c>
      <c r="AC80" s="23">
        <v>44926</v>
      </c>
      <c r="AD80" s="21" t="s">
        <v>220</v>
      </c>
      <c r="AE80" s="21" t="s">
        <v>221</v>
      </c>
      <c r="AF80" s="120" t="s">
        <v>536</v>
      </c>
    </row>
    <row r="81" spans="1:32" s="62" customFormat="1" ht="27" thickBot="1">
      <c r="A81" s="24">
        <v>79</v>
      </c>
      <c r="B81" s="91" t="s">
        <v>28</v>
      </c>
      <c r="C81" s="77" t="s">
        <v>29</v>
      </c>
      <c r="D81" s="77" t="s">
        <v>35</v>
      </c>
      <c r="E81" s="77">
        <v>5911292435</v>
      </c>
      <c r="F81" s="77">
        <v>191674990</v>
      </c>
      <c r="G81" s="122" t="s">
        <v>37</v>
      </c>
      <c r="H81" s="76">
        <v>79</v>
      </c>
      <c r="I81" s="78" t="s">
        <v>369</v>
      </c>
      <c r="J81" s="78" t="s">
        <v>420</v>
      </c>
      <c r="K81" s="78" t="s">
        <v>419</v>
      </c>
      <c r="L81" s="77" t="s">
        <v>542</v>
      </c>
      <c r="M81" s="78" t="s">
        <v>369</v>
      </c>
      <c r="N81" s="77" t="s">
        <v>475</v>
      </c>
      <c r="O81" s="77">
        <v>7</v>
      </c>
      <c r="P81" s="77">
        <v>56055344</v>
      </c>
      <c r="Q81" s="77"/>
      <c r="R81" s="96" t="s">
        <v>237</v>
      </c>
      <c r="S81" s="96" t="s">
        <v>237</v>
      </c>
      <c r="T81" s="77">
        <v>10</v>
      </c>
      <c r="U81" s="77">
        <v>10</v>
      </c>
      <c r="V81" s="71"/>
      <c r="W81" s="71" t="s">
        <v>189</v>
      </c>
      <c r="X81" s="73">
        <v>5.85</v>
      </c>
      <c r="Y81" s="73">
        <v>36.042999999999999</v>
      </c>
      <c r="Z81" s="130"/>
      <c r="AA81" s="73">
        <f t="shared" si="1"/>
        <v>41.893000000000001</v>
      </c>
      <c r="AB81" s="130" t="s">
        <v>222</v>
      </c>
      <c r="AC81" s="97">
        <v>44926</v>
      </c>
      <c r="AD81" s="97" t="s">
        <v>220</v>
      </c>
      <c r="AE81" s="65" t="s">
        <v>220</v>
      </c>
      <c r="AF81" s="121" t="s">
        <v>536</v>
      </c>
    </row>
    <row r="82" spans="1:32" ht="16.5" thickBot="1">
      <c r="V82" s="134" t="s">
        <v>546</v>
      </c>
      <c r="W82" s="135"/>
      <c r="X82" s="131">
        <f>SUM(X3:X81)</f>
        <v>165.66510000000002</v>
      </c>
      <c r="Y82" s="132">
        <f>SUM(Y3:Y81)</f>
        <v>409.33199999999999</v>
      </c>
      <c r="Z82" s="132">
        <f>SUM(Z3:Z81)</f>
        <v>184.84299999999999</v>
      </c>
      <c r="AA82" s="133">
        <f>SUM(AA3:AA81)</f>
        <v>759.84009999999978</v>
      </c>
      <c r="AB82" s="136" t="s">
        <v>545</v>
      </c>
      <c r="AC82" s="137"/>
    </row>
  </sheetData>
  <mergeCells count="8">
    <mergeCell ref="V82:W82"/>
    <mergeCell ref="AB1:AE1"/>
    <mergeCell ref="A1:A2"/>
    <mergeCell ref="B1:F1"/>
    <mergeCell ref="G1:J1"/>
    <mergeCell ref="T1:W1"/>
    <mergeCell ref="X1:AA1"/>
    <mergeCell ref="M1:Q1"/>
  </mergeCells>
  <pageMargins left="0.70866141732283472" right="0.70866141732283472" top="0.74803149606299213" bottom="0.74803149606299213" header="0.31496062992125984" footer="0.31496062992125984"/>
  <pageSetup paperSize="8" scale="38" fitToHeight="0" orientation="landscape" r:id="rId1"/>
  <headerFooter>
    <oddHeader>&amp;LGmina Przywidz&amp;CWykaz nr 17&amp;RZałacznik nr II do Umowy nr BZP.272.23A.2021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1"/>
  <sheetViews>
    <sheetView topLeftCell="A58" workbookViewId="0">
      <selection activeCell="C77" sqref="C77"/>
    </sheetView>
  </sheetViews>
  <sheetFormatPr defaultRowHeight="15"/>
  <cols>
    <col min="3" max="3" width="30.42578125" customWidth="1"/>
    <col min="4" max="4" width="38.5703125" customWidth="1"/>
    <col min="5" max="5" width="45.140625" customWidth="1"/>
  </cols>
  <sheetData>
    <row r="3" spans="1:4">
      <c r="A3">
        <v>1</v>
      </c>
      <c r="C3" t="s">
        <v>155</v>
      </c>
      <c r="D3" t="s">
        <v>227</v>
      </c>
    </row>
    <row r="4" spans="1:4">
      <c r="A4">
        <v>2</v>
      </c>
      <c r="C4" t="s">
        <v>157</v>
      </c>
      <c r="D4" t="s">
        <v>228</v>
      </c>
    </row>
    <row r="5" spans="1:4">
      <c r="A5">
        <v>3</v>
      </c>
      <c r="C5" t="s">
        <v>163</v>
      </c>
      <c r="D5" t="s">
        <v>229</v>
      </c>
    </row>
    <row r="6" spans="1:4">
      <c r="A6">
        <v>4</v>
      </c>
      <c r="C6" t="s">
        <v>141</v>
      </c>
      <c r="D6" t="s">
        <v>230</v>
      </c>
    </row>
    <row r="7" spans="1:4">
      <c r="A7">
        <v>5</v>
      </c>
      <c r="C7" t="s">
        <v>151</v>
      </c>
      <c r="D7" t="s">
        <v>231</v>
      </c>
    </row>
    <row r="8" spans="1:4">
      <c r="A8">
        <v>6</v>
      </c>
      <c r="C8" t="s">
        <v>162</v>
      </c>
      <c r="D8" t="s">
        <v>232</v>
      </c>
    </row>
    <row r="9" spans="1:4">
      <c r="A9">
        <v>7</v>
      </c>
      <c r="C9" t="s">
        <v>132</v>
      </c>
      <c r="D9" t="s">
        <v>233</v>
      </c>
    </row>
    <row r="10" spans="1:4">
      <c r="A10">
        <v>8</v>
      </c>
      <c r="C10" t="s">
        <v>143</v>
      </c>
      <c r="D10" t="s">
        <v>234</v>
      </c>
    </row>
    <row r="11" spans="1:4">
      <c r="A11">
        <v>9</v>
      </c>
      <c r="C11" t="s">
        <v>112</v>
      </c>
      <c r="D11" t="s">
        <v>235</v>
      </c>
    </row>
    <row r="12" spans="1:4">
      <c r="A12">
        <v>10</v>
      </c>
      <c r="C12" t="s">
        <v>236</v>
      </c>
      <c r="D12" t="s">
        <v>237</v>
      </c>
    </row>
    <row r="13" spans="1:4">
      <c r="A13">
        <v>11</v>
      </c>
      <c r="C13" t="s">
        <v>148</v>
      </c>
      <c r="D13" t="s">
        <v>238</v>
      </c>
    </row>
    <row r="14" spans="1:4">
      <c r="A14">
        <v>12</v>
      </c>
      <c r="C14" t="s">
        <v>239</v>
      </c>
      <c r="D14" t="s">
        <v>240</v>
      </c>
    </row>
    <row r="15" spans="1:4">
      <c r="A15">
        <v>13</v>
      </c>
      <c r="C15" t="s">
        <v>167</v>
      </c>
      <c r="D15" t="s">
        <v>241</v>
      </c>
    </row>
    <row r="16" spans="1:4">
      <c r="A16">
        <v>14</v>
      </c>
      <c r="C16" t="s">
        <v>124</v>
      </c>
      <c r="D16" t="s">
        <v>242</v>
      </c>
    </row>
    <row r="17" spans="1:4">
      <c r="A17">
        <v>15</v>
      </c>
      <c r="C17" t="s">
        <v>166</v>
      </c>
      <c r="D17" t="s">
        <v>243</v>
      </c>
    </row>
    <row r="18" spans="1:4">
      <c r="A18">
        <v>16</v>
      </c>
      <c r="C18" t="s">
        <v>172</v>
      </c>
      <c r="D18" t="s">
        <v>244</v>
      </c>
    </row>
    <row r="19" spans="1:4">
      <c r="A19">
        <v>17</v>
      </c>
      <c r="C19" t="s">
        <v>139</v>
      </c>
      <c r="D19" t="s">
        <v>245</v>
      </c>
    </row>
    <row r="20" spans="1:4">
      <c r="A20">
        <v>18</v>
      </c>
      <c r="C20" t="s">
        <v>111</v>
      </c>
      <c r="D20" t="s">
        <v>246</v>
      </c>
    </row>
    <row r="21" spans="1:4">
      <c r="A21">
        <v>19</v>
      </c>
      <c r="C21" t="s">
        <v>107</v>
      </c>
      <c r="D21" t="s">
        <v>247</v>
      </c>
    </row>
    <row r="22" spans="1:4">
      <c r="A22">
        <v>20</v>
      </c>
      <c r="C22" t="s">
        <v>150</v>
      </c>
      <c r="D22" t="s">
        <v>248</v>
      </c>
    </row>
    <row r="23" spans="1:4">
      <c r="A23">
        <v>21</v>
      </c>
      <c r="C23" t="s">
        <v>126</v>
      </c>
      <c r="D23" t="s">
        <v>249</v>
      </c>
    </row>
    <row r="24" spans="1:4">
      <c r="A24">
        <v>22</v>
      </c>
      <c r="C24" t="s">
        <v>136</v>
      </c>
      <c r="D24" t="s">
        <v>250</v>
      </c>
    </row>
    <row r="25" spans="1:4">
      <c r="A25">
        <v>23</v>
      </c>
      <c r="C25" t="s">
        <v>118</v>
      </c>
      <c r="D25" t="s">
        <v>251</v>
      </c>
    </row>
    <row r="26" spans="1:4">
      <c r="A26">
        <v>24</v>
      </c>
      <c r="C26" t="s">
        <v>127</v>
      </c>
      <c r="D26" t="s">
        <v>252</v>
      </c>
    </row>
    <row r="27" spans="1:4">
      <c r="A27">
        <v>25</v>
      </c>
      <c r="C27" t="s">
        <v>133</v>
      </c>
      <c r="D27" t="s">
        <v>253</v>
      </c>
    </row>
    <row r="28" spans="1:4">
      <c r="A28">
        <v>26</v>
      </c>
      <c r="C28" t="s">
        <v>254</v>
      </c>
      <c r="D28" t="s">
        <v>255</v>
      </c>
    </row>
    <row r="29" spans="1:4">
      <c r="A29">
        <v>27</v>
      </c>
      <c r="C29" t="s">
        <v>147</v>
      </c>
      <c r="D29" t="s">
        <v>256</v>
      </c>
    </row>
    <row r="30" spans="1:4">
      <c r="A30">
        <v>28</v>
      </c>
      <c r="C30" t="s">
        <v>129</v>
      </c>
      <c r="D30" t="s">
        <v>257</v>
      </c>
    </row>
    <row r="31" spans="1:4">
      <c r="A31">
        <v>29</v>
      </c>
      <c r="C31" t="s">
        <v>137</v>
      </c>
      <c r="D31" t="s">
        <v>258</v>
      </c>
    </row>
    <row r="32" spans="1:4">
      <c r="A32">
        <v>30</v>
      </c>
      <c r="C32" t="s">
        <v>259</v>
      </c>
      <c r="D32" t="s">
        <v>260</v>
      </c>
    </row>
    <row r="33" spans="1:4">
      <c r="A33">
        <v>31</v>
      </c>
      <c r="C33" t="s">
        <v>175</v>
      </c>
      <c r="D33" t="s">
        <v>261</v>
      </c>
    </row>
    <row r="34" spans="1:4">
      <c r="A34">
        <v>32</v>
      </c>
      <c r="C34" t="s">
        <v>168</v>
      </c>
      <c r="D34" t="s">
        <v>262</v>
      </c>
    </row>
    <row r="35" spans="1:4">
      <c r="A35">
        <v>33</v>
      </c>
      <c r="C35" t="s">
        <v>154</v>
      </c>
      <c r="D35" t="s">
        <v>263</v>
      </c>
    </row>
    <row r="36" spans="1:4">
      <c r="A36">
        <v>34</v>
      </c>
      <c r="C36" t="s">
        <v>122</v>
      </c>
      <c r="D36" t="s">
        <v>264</v>
      </c>
    </row>
    <row r="37" spans="1:4">
      <c r="A37">
        <v>35</v>
      </c>
      <c r="C37" t="s">
        <v>146</v>
      </c>
      <c r="D37" t="s">
        <v>265</v>
      </c>
    </row>
    <row r="38" spans="1:4">
      <c r="A38">
        <v>36</v>
      </c>
      <c r="C38" t="s">
        <v>115</v>
      </c>
      <c r="D38" t="s">
        <v>266</v>
      </c>
    </row>
    <row r="39" spans="1:4">
      <c r="A39">
        <v>37</v>
      </c>
      <c r="C39" t="s">
        <v>119</v>
      </c>
      <c r="D39" t="s">
        <v>267</v>
      </c>
    </row>
    <row r="40" spans="1:4">
      <c r="A40">
        <v>38</v>
      </c>
      <c r="C40" t="s">
        <v>110</v>
      </c>
      <c r="D40" t="s">
        <v>268</v>
      </c>
    </row>
    <row r="41" spans="1:4">
      <c r="A41">
        <v>39</v>
      </c>
      <c r="C41" t="s">
        <v>269</v>
      </c>
      <c r="D41" t="s">
        <v>270</v>
      </c>
    </row>
    <row r="42" spans="1:4">
      <c r="A42">
        <v>40</v>
      </c>
      <c r="C42" t="s">
        <v>121</v>
      </c>
      <c r="D42" t="s">
        <v>271</v>
      </c>
    </row>
    <row r="43" spans="1:4">
      <c r="A43">
        <v>41</v>
      </c>
      <c r="C43" t="s">
        <v>176</v>
      </c>
      <c r="D43" t="s">
        <v>272</v>
      </c>
    </row>
    <row r="44" spans="1:4">
      <c r="A44">
        <v>42</v>
      </c>
      <c r="C44" t="s">
        <v>177</v>
      </c>
      <c r="D44" t="s">
        <v>273</v>
      </c>
    </row>
    <row r="45" spans="1:4">
      <c r="A45">
        <v>43</v>
      </c>
      <c r="C45" t="s">
        <v>156</v>
      </c>
      <c r="D45" t="s">
        <v>274</v>
      </c>
    </row>
    <row r="46" spans="1:4">
      <c r="A46">
        <v>44</v>
      </c>
      <c r="C46" t="s">
        <v>160</v>
      </c>
      <c r="D46" t="s">
        <v>275</v>
      </c>
    </row>
    <row r="47" spans="1:4">
      <c r="A47">
        <v>45</v>
      </c>
      <c r="C47" t="s">
        <v>173</v>
      </c>
      <c r="D47" t="s">
        <v>276</v>
      </c>
    </row>
    <row r="48" spans="1:4">
      <c r="A48">
        <v>46</v>
      </c>
      <c r="C48" t="s">
        <v>113</v>
      </c>
      <c r="D48" t="s">
        <v>277</v>
      </c>
    </row>
    <row r="49" spans="1:4">
      <c r="A49">
        <v>47</v>
      </c>
      <c r="C49" t="s">
        <v>278</v>
      </c>
      <c r="D49" t="s">
        <v>279</v>
      </c>
    </row>
    <row r="50" spans="1:4">
      <c r="A50">
        <v>48</v>
      </c>
      <c r="C50" t="s">
        <v>145</v>
      </c>
      <c r="D50" t="s">
        <v>280</v>
      </c>
    </row>
    <row r="51" spans="1:4">
      <c r="A51">
        <v>49</v>
      </c>
      <c r="C51" t="s">
        <v>131</v>
      </c>
      <c r="D51" t="s">
        <v>281</v>
      </c>
    </row>
    <row r="52" spans="1:4">
      <c r="A52">
        <v>50</v>
      </c>
      <c r="C52" t="s">
        <v>128</v>
      </c>
      <c r="D52" t="s">
        <v>282</v>
      </c>
    </row>
    <row r="53" spans="1:4">
      <c r="A53">
        <v>51</v>
      </c>
      <c r="C53" t="s">
        <v>153</v>
      </c>
      <c r="D53" t="s">
        <v>283</v>
      </c>
    </row>
    <row r="54" spans="1:4">
      <c r="A54">
        <v>52</v>
      </c>
      <c r="C54" t="s">
        <v>161</v>
      </c>
      <c r="D54" t="s">
        <v>284</v>
      </c>
    </row>
    <row r="55" spans="1:4">
      <c r="A55">
        <v>53</v>
      </c>
      <c r="C55" t="s">
        <v>171</v>
      </c>
      <c r="D55" t="s">
        <v>285</v>
      </c>
    </row>
    <row r="56" spans="1:4">
      <c r="A56">
        <v>54</v>
      </c>
      <c r="C56" t="s">
        <v>286</v>
      </c>
      <c r="D56" t="s">
        <v>287</v>
      </c>
    </row>
    <row r="57" spans="1:4">
      <c r="A57">
        <v>55</v>
      </c>
      <c r="C57" t="s">
        <v>170</v>
      </c>
      <c r="D57" t="s">
        <v>288</v>
      </c>
    </row>
    <row r="58" spans="1:4">
      <c r="A58">
        <v>56</v>
      </c>
      <c r="C58" t="s">
        <v>158</v>
      </c>
      <c r="D58" t="s">
        <v>289</v>
      </c>
    </row>
    <row r="59" spans="1:4">
      <c r="A59">
        <v>57</v>
      </c>
      <c r="C59" t="s">
        <v>165</v>
      </c>
      <c r="D59" t="s">
        <v>290</v>
      </c>
    </row>
    <row r="60" spans="1:4">
      <c r="A60">
        <v>58</v>
      </c>
      <c r="C60" t="s">
        <v>291</v>
      </c>
      <c r="D60" t="s">
        <v>292</v>
      </c>
    </row>
    <row r="61" spans="1:4">
      <c r="A61">
        <v>59</v>
      </c>
      <c r="C61" t="s">
        <v>120</v>
      </c>
      <c r="D61" t="s">
        <v>293</v>
      </c>
    </row>
    <row r="62" spans="1:4">
      <c r="A62">
        <v>60</v>
      </c>
      <c r="C62" t="s">
        <v>130</v>
      </c>
      <c r="D62" t="s">
        <v>294</v>
      </c>
    </row>
    <row r="63" spans="1:4">
      <c r="A63">
        <v>61</v>
      </c>
      <c r="C63" t="s">
        <v>295</v>
      </c>
      <c r="D63" t="s">
        <v>296</v>
      </c>
    </row>
    <row r="64" spans="1:4">
      <c r="A64">
        <v>62</v>
      </c>
      <c r="C64" t="s">
        <v>125</v>
      </c>
      <c r="D64" t="s">
        <v>297</v>
      </c>
    </row>
    <row r="65" spans="1:4">
      <c r="A65">
        <v>63</v>
      </c>
      <c r="C65" t="s">
        <v>164</v>
      </c>
      <c r="D65" t="s">
        <v>298</v>
      </c>
    </row>
    <row r="66" spans="1:4">
      <c r="A66">
        <v>64</v>
      </c>
      <c r="C66" t="s">
        <v>152</v>
      </c>
      <c r="D66" t="s">
        <v>299</v>
      </c>
    </row>
    <row r="67" spans="1:4">
      <c r="A67">
        <v>65</v>
      </c>
      <c r="C67" t="s">
        <v>138</v>
      </c>
      <c r="D67" t="s">
        <v>300</v>
      </c>
    </row>
    <row r="68" spans="1:4">
      <c r="A68">
        <v>66</v>
      </c>
      <c r="C68" t="s">
        <v>140</v>
      </c>
      <c r="D68" t="s">
        <v>301</v>
      </c>
    </row>
    <row r="69" spans="1:4">
      <c r="A69">
        <v>67</v>
      </c>
      <c r="C69" t="s">
        <v>114</v>
      </c>
      <c r="D69" t="s">
        <v>302</v>
      </c>
    </row>
    <row r="70" spans="1:4">
      <c r="A70">
        <v>68</v>
      </c>
      <c r="C70" t="s">
        <v>117</v>
      </c>
      <c r="D70" t="s">
        <v>303</v>
      </c>
    </row>
    <row r="71" spans="1:4">
      <c r="A71">
        <v>69</v>
      </c>
      <c r="C71" t="s">
        <v>108</v>
      </c>
      <c r="D71" t="s">
        <v>304</v>
      </c>
    </row>
    <row r="72" spans="1:4">
      <c r="A72">
        <v>70</v>
      </c>
      <c r="C72" t="s">
        <v>109</v>
      </c>
      <c r="D72" t="s">
        <v>305</v>
      </c>
    </row>
    <row r="73" spans="1:4">
      <c r="A73">
        <v>71</v>
      </c>
      <c r="C73" t="s">
        <v>169</v>
      </c>
      <c r="D73" t="s">
        <v>306</v>
      </c>
    </row>
    <row r="74" spans="1:4">
      <c r="A74">
        <v>72</v>
      </c>
      <c r="C74" t="s">
        <v>159</v>
      </c>
      <c r="D74" t="s">
        <v>307</v>
      </c>
    </row>
    <row r="75" spans="1:4">
      <c r="A75">
        <v>73</v>
      </c>
      <c r="C75" t="s">
        <v>135</v>
      </c>
      <c r="D75" t="s">
        <v>308</v>
      </c>
    </row>
    <row r="76" spans="1:4">
      <c r="A76">
        <v>74</v>
      </c>
      <c r="C76" t="s">
        <v>123</v>
      </c>
      <c r="D76" t="s">
        <v>309</v>
      </c>
    </row>
    <row r="77" spans="1:4">
      <c r="A77">
        <v>75</v>
      </c>
      <c r="C77" t="s">
        <v>116</v>
      </c>
      <c r="D77" t="s">
        <v>310</v>
      </c>
    </row>
    <row r="78" spans="1:4">
      <c r="A78">
        <v>76</v>
      </c>
      <c r="C78" t="s">
        <v>134</v>
      </c>
      <c r="D78" t="s">
        <v>311</v>
      </c>
    </row>
    <row r="79" spans="1:4">
      <c r="A79">
        <v>77</v>
      </c>
      <c r="C79" t="s">
        <v>142</v>
      </c>
      <c r="D79" t="s">
        <v>312</v>
      </c>
    </row>
    <row r="80" spans="1:4">
      <c r="A80">
        <v>78</v>
      </c>
      <c r="C80" t="s">
        <v>144</v>
      </c>
      <c r="D80" t="s">
        <v>313</v>
      </c>
    </row>
    <row r="81" spans="1:4">
      <c r="A81">
        <v>79</v>
      </c>
      <c r="C81" t="s">
        <v>149</v>
      </c>
      <c r="D81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Przywidz 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Kulkowska Myszke Wioletta</dc:creator>
  <cp:lastModifiedBy>Tomasz Herbasz</cp:lastModifiedBy>
  <cp:lastPrinted>2022-11-15T10:56:37Z</cp:lastPrinted>
  <dcterms:created xsi:type="dcterms:W3CDTF">2016-04-20T07:26:04Z</dcterms:created>
  <dcterms:modified xsi:type="dcterms:W3CDTF">2022-11-18T13:28:44Z</dcterms:modified>
</cp:coreProperties>
</file>