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_Kasia\2024\162_TP_ZP_D_2024 plazmafereza-powtórzenie\02_SWZ\"/>
    </mc:Choice>
  </mc:AlternateContent>
  <xr:revisionPtr revIDLastSave="0" documentId="13_ncr:1_{DFBBC55E-3AC7-4F11-A78E-DC88F67A1DA1}" xr6:coauthVersionLast="36" xr6:coauthVersionMax="36" xr10:uidLastSave="{00000000-0000-0000-0000-000000000000}"/>
  <bookViews>
    <workbookView xWindow="0" yWindow="0" windowWidth="18864" windowHeight="6336" xr2:uid="{438966F9-1681-4F38-87D6-AF87724C697C}"/>
  </bookViews>
  <sheets>
    <sheet name="Arkusz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3" i="1" l="1"/>
  <c r="N33" i="1" s="1"/>
  <c r="M29" i="1"/>
  <c r="N29" i="1" s="1"/>
  <c r="D29" i="1"/>
  <c r="N28" i="1"/>
  <c r="M28" i="1"/>
  <c r="D28" i="1"/>
  <c r="M27" i="1"/>
  <c r="N27" i="1" s="1"/>
  <c r="D27" i="1"/>
  <c r="N26" i="1"/>
  <c r="M26" i="1"/>
  <c r="D26" i="1"/>
  <c r="M25" i="1"/>
  <c r="N25" i="1" s="1"/>
  <c r="D25" i="1"/>
  <c r="N24" i="1"/>
  <c r="M24" i="1"/>
  <c r="D24" i="1"/>
  <c r="M23" i="1"/>
  <c r="N23" i="1" s="1"/>
  <c r="D23" i="1"/>
  <c r="N22" i="1"/>
  <c r="M22" i="1"/>
  <c r="D22" i="1"/>
  <c r="M21" i="1"/>
  <c r="N21" i="1" s="1"/>
  <c r="D21" i="1"/>
  <c r="N20" i="1"/>
  <c r="M20" i="1"/>
  <c r="D20" i="1"/>
  <c r="M19" i="1"/>
  <c r="N19" i="1" s="1"/>
  <c r="D19" i="1"/>
  <c r="N18" i="1"/>
  <c r="M18" i="1"/>
  <c r="D18" i="1"/>
  <c r="N34" i="1" l="1"/>
  <c r="N40" i="1" s="1"/>
  <c r="M34" i="1"/>
  <c r="M40" i="1" s="1"/>
</calcChain>
</file>

<file path=xl/sharedStrings.xml><?xml version="1.0" encoding="utf-8"?>
<sst xmlns="http://schemas.openxmlformats.org/spreadsheetml/2006/main" count="96" uniqueCount="74">
  <si>
    <t xml:space="preserve">FORMULARZ ASORTYMENTOWO - CENOWY </t>
  </si>
  <si>
    <t>Załącznik nr 2 do SWZ i nr 2 do umowy</t>
  </si>
  <si>
    <t>postępowanie nr 162/TP/ZP/D/2024 Dostawy materiałów do ciągłych terapii nerkozastępczych i plazmaferezy wraz z dzierżawą 4 aparatów</t>
  </si>
  <si>
    <t>Uwaga ! Należy należy zapoznać się z poniższymi uwagami przed wypełnieniem Formularza asortymentowo-cenowego</t>
  </si>
  <si>
    <t>1. Zamawiający zaleca sprawdzenie poprawności wyliczeń zgodnie z zasadami określonymi w rozdziale XV. pkt. 5 SWZ.</t>
  </si>
  <si>
    <t>2. Formuły wpisane w Formularzu mają jedynie charakter pomocniczy. Wykonawca jest w pełni odpowiedzialny za prawidłowe wypełnienie Formularza asortymentowo-cenowego.</t>
  </si>
  <si>
    <t>3. Określenie właściwej stawki VAT należy do Wykonawcy. Należy podać stawkę VAT obowiązującą na dzień składania ofert.</t>
  </si>
  <si>
    <t xml:space="preserve">4. Kolumna pn. "ilość podstawowa" stanowi wielkośc zamówienia podstawowego </t>
  </si>
  <si>
    <t>5. Kolumna pn. "ilość minimalna" stanowi o minimalnej realizacji umowy i nie jest podstawą wyceny zamówienia</t>
  </si>
  <si>
    <t>Lp.</t>
  </si>
  <si>
    <t>Asortyment</t>
  </si>
  <si>
    <t>j.m.</t>
  </si>
  <si>
    <t>Ilość minimalna (j.m.)</t>
  </si>
  <si>
    <t>Ilość podstawowa 12 m-cy (j.m.)</t>
  </si>
  <si>
    <t>1. Producent
2. Nazwa handlowa                 
3. Numer katalogowy</t>
  </si>
  <si>
    <t>Wielkość opakowania</t>
  </si>
  <si>
    <t xml:space="preserve">Wielkość oferowanego opakowania </t>
  </si>
  <si>
    <t>Oferowana ilość podstawowa</t>
  </si>
  <si>
    <t>Cena oferowana  netto (zł)</t>
  </si>
  <si>
    <t>VAT %</t>
  </si>
  <si>
    <t>Wartość netto - ilość podstawowa (zł)</t>
  </si>
  <si>
    <t>Wartość brutto - ilość podstawowa (zł)</t>
  </si>
  <si>
    <t>Klasa wyrobu med.- jeśli dotyczy</t>
  </si>
  <si>
    <t>DOSTAWY</t>
  </si>
  <si>
    <t>1.</t>
  </si>
  <si>
    <t>Dwukanałowe silikonowe cewniki dializy o średnicy 11,5/13,5 Fr  o długościach: 15 cm, 20 cm, 24 cm w zestawach do implantacji.</t>
  </si>
  <si>
    <t>zestaw</t>
  </si>
  <si>
    <t>2.</t>
  </si>
  <si>
    <t>Dwukanałowe silikonowe cewniki do dializy o średnicy 11,5/13,5 Fr  28 cm, 35 cm w zestawach do implantacji.</t>
  </si>
  <si>
    <t>3.</t>
  </si>
  <si>
    <t>Worki na filtrat 10 L z zaworem spustowym.</t>
  </si>
  <si>
    <t>szt.</t>
  </si>
  <si>
    <t>1 sztuka</t>
  </si>
  <si>
    <t>4.</t>
  </si>
  <si>
    <t>Igły plastikowe typu Spike o długości 72 mm (opakowanie 100 szt.).</t>
  </si>
  <si>
    <t>op.</t>
  </si>
  <si>
    <t>100 szt.</t>
  </si>
  <si>
    <t>5.</t>
  </si>
  <si>
    <t>Antykoagulant cytrynianowy 136 mmol/l w workach jednokomorowych. Worek 1500 ml.</t>
  </si>
  <si>
    <t>worek 1500 ml</t>
  </si>
  <si>
    <t>6.</t>
  </si>
  <si>
    <t>Roztwór dwuwodnego chlorku wapnia 100 mmol/l w workach jednokomorowych. Worek 1500 ml.</t>
  </si>
  <si>
    <t>7.</t>
  </si>
  <si>
    <t>Płyn dializacyjny bezwapniowy z potasem 2 lub 4 mmol/l oraz fosforanami 0 lub 1,25 mmol/l w workach dwukomorowych. Worek 5000 ml.</t>
  </si>
  <si>
    <t>worek 5000 ml</t>
  </si>
  <si>
    <t>8.</t>
  </si>
  <si>
    <t>Zestawy do ciągłej hemodializy z regionalną antykoagulacją cytrynianową.</t>
  </si>
  <si>
    <t>9.</t>
  </si>
  <si>
    <t>Zestawy do ciągłej hemodializy z regionalną antykoagulacją cytrynianową  z hemofiltrem o punkcie odcięcia 40-45 kD.</t>
  </si>
  <si>
    <t>10.</t>
  </si>
  <si>
    <t>Zestawy do ciągłej hemodiafiltracji z regionalną antykoagulacją cytrynianową.</t>
  </si>
  <si>
    <t>11.</t>
  </si>
  <si>
    <t>Zestawy do plazmaferezy dla dorosłych.</t>
  </si>
  <si>
    <t>12.</t>
  </si>
  <si>
    <t>Wodorowęglanowy płyn substytucyjny do hemofiltracji z potasem 2 lub 3 lub 4 mmol/l. Worek 5000 ml.</t>
  </si>
  <si>
    <t>Długość dzierżawy (j.m.)</t>
  </si>
  <si>
    <t>Ilość dzierżawionych aparatów (szt.)</t>
  </si>
  <si>
    <t>Miesięczna cena dzierżawy 1 aparatu (zł)</t>
  </si>
  <si>
    <t>Wartość netto dzierżawy (zł)</t>
  </si>
  <si>
    <t>Wartość brutto dzierżawy (zł)</t>
  </si>
  <si>
    <t>DZIERŻAWY</t>
  </si>
  <si>
    <t>13.</t>
  </si>
  <si>
    <t>Dzierżawa aparatów do ciągłych technik nerkozastępczych (4 sztuki).*</t>
  </si>
  <si>
    <t>m-ce</t>
  </si>
  <si>
    <t>RAZEM:</t>
  </si>
  <si>
    <t>* 12 - liczba miesięcy dzierżawy 4 aparatów na czas trwania umowy, w kolumnie K należy wpisać  kwotę za dzierżawę pojedynczego aparatu!
Oddajemy w dzierżawę analizator ……….……..……… (urządzenie, producent, typ, model, rok produkcji) o wartości …….….. zł netto / …...… zł brutto**
Oddajemy w dzierżawę analizator ……….……..……… (urządzenie, producent, typ, model, rok produkcji) o wartości …….….. zł netto / …...… zł brutto**
Oddajemy w dzierżawę analizator ……….……..……… (urządzenie, producent, typ, model, rok produkcji) o wartości …….….. zł netto / …...… zł brutto**
Oddajemy w dzierżawę analizator ……….……..……… (urządzenie, producent, typ, model, rok produkcji) o wartości …….….. zł netto / …...… zł brutto**
** proszę uzupełnić odrębnie dla każdego urządzenia oddawanego w dzierżawę celem ubezpieczenia sprzętu przez Zamawiającego</t>
  </si>
  <si>
    <t>Podsumowanie</t>
  </si>
  <si>
    <t>Wartość całkowita zamówienia netto (zł)</t>
  </si>
  <si>
    <t>Wartość całkowita zamówienia brutto (zł)</t>
  </si>
  <si>
    <t>W PRZYPADKU ZAOFEROWANIA PRZEDMIOTU ZAMOWIENIA O DOPUSZCZONYCH PARAMETRACH, INNYCH NIŻ POWYŻEJ OPISANE, PROSZĘ UZUPEŁNIĆ ODRĘBNIE DLA KAŻDEJ POZYCJI:</t>
  </si>
  <si>
    <t>W pozycji …. zaoferowano towar zgodnie z odpowiedzią Zamawiającego nr …. z dnia …</t>
  </si>
  <si>
    <t>Zapotrzebowanie Zamawiającego</t>
  </si>
  <si>
    <t>Wielkości oferowane przez Wykonawcę</t>
  </si>
  <si>
    <t>Dane identyfikujące deklarację zgodności np.. numer,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</si>
</sst>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zł&quot;_-;\-* #,##0.00\ &quot;zł&quot;_-;_-* &quot;-&quot;??\ &quot;zł&quot;_-;_-@_-"/>
    <numFmt numFmtId="164" formatCode="[$-415]0"/>
    <numFmt numFmtId="165" formatCode="_-* #,##0.00\ [$zł-415]_-;\-* #,##0.00\ [$zł-415]_-;_-* &quot;-&quot;??\ [$zł-415]_-;_-@_-"/>
    <numFmt numFmtId="166" formatCode="&quot; &quot;#,##0.00&quot;      &quot;;&quot;-&quot;#,##0.00&quot;      &quot;;&quot; -&quot;#&quot;      &quot;;@&quot; &quot;"/>
    <numFmt numFmtId="167" formatCode="[$-415]General"/>
    <numFmt numFmtId="168" formatCode="[$-415]0%"/>
    <numFmt numFmtId="169" formatCode="#,##0.00\ &quot;zł&quot;"/>
    <numFmt numFmtId="172" formatCode="_-* #,##0.00\ &quot;zł&quot;_-;\-* #,##0.00\ &quot;zł&quot;_-;_-* &quot;-&quot;??\ &quot;zł&quot;_-;_-@_-"/>
  </numFmts>
  <fonts count="2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b/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Arial CE"/>
      <charset val="238"/>
    </font>
    <font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38"/>
    </font>
    <font>
      <sz val="10"/>
      <color rgb="FF000000"/>
      <name val="Arial1"/>
      <charset val="238"/>
    </font>
    <font>
      <sz val="11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</borders>
  <cellStyleXfs count="2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1" fillId="0" borderId="0" applyBorder="0" applyProtection="0"/>
    <xf numFmtId="172" fontId="1" fillId="0" borderId="0" applyFont="0" applyFill="0" applyBorder="0" applyAlignment="0" applyProtection="0"/>
    <xf numFmtId="167" fontId="15" fillId="0" borderId="0" applyBorder="0" applyProtection="0"/>
    <xf numFmtId="0" fontId="16" fillId="0" borderId="0"/>
    <xf numFmtId="9" fontId="16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17" fillId="0" borderId="0"/>
    <xf numFmtId="172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8" fillId="0" borderId="0"/>
    <xf numFmtId="0" fontId="1" fillId="0" borderId="0"/>
    <xf numFmtId="167" fontId="19" fillId="0" borderId="0" applyBorder="0" applyProtection="0"/>
    <xf numFmtId="167" fontId="19" fillId="0" borderId="0"/>
    <xf numFmtId="0" fontId="20" fillId="0" borderId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0" fontId="1" fillId="0" borderId="0"/>
    <xf numFmtId="172" fontId="17" fillId="0" borderId="0" applyFont="0" applyFill="0" applyBorder="0" applyAlignment="0" applyProtection="0"/>
    <xf numFmtId="0" fontId="1" fillId="0" borderId="0"/>
    <xf numFmtId="172" fontId="17" fillId="0" borderId="0" applyFont="0" applyFill="0" applyBorder="0" applyAlignment="0" applyProtection="0"/>
    <xf numFmtId="0" fontId="1" fillId="0" borderId="0"/>
  </cellStyleXfs>
  <cellXfs count="104">
    <xf numFmtId="0" fontId="0" fillId="0" borderId="0" xfId="0"/>
    <xf numFmtId="0" fontId="2" fillId="0" borderId="0" xfId="0" applyFont="1"/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6" fillId="0" borderId="0" xfId="0" applyFont="1"/>
    <xf numFmtId="0" fontId="3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0" xfId="0" applyFont="1" applyFill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0" xfId="0" applyFont="1" applyAlignment="1"/>
    <xf numFmtId="0" fontId="2" fillId="0" borderId="0" xfId="0" applyFont="1" applyFill="1" applyAlignment="1"/>
    <xf numFmtId="0" fontId="2" fillId="0" borderId="0" xfId="0" applyFont="1" applyFill="1"/>
    <xf numFmtId="44" fontId="2" fillId="0" borderId="0" xfId="1" applyFont="1"/>
    <xf numFmtId="9" fontId="2" fillId="0" borderId="0" xfId="2" applyFont="1"/>
    <xf numFmtId="0" fontId="5" fillId="0" borderId="0" xfId="0" applyFont="1"/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166" fontId="9" fillId="0" borderId="1" xfId="0" applyNumberFormat="1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right"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167" fontId="9" fillId="0" borderId="5" xfId="3" applyFont="1" applyFill="1" applyBorder="1" applyAlignment="1">
      <alignment horizontal="center" vertical="center" wrapText="1"/>
    </xf>
    <xf numFmtId="167" fontId="12" fillId="0" borderId="5" xfId="3" applyFont="1" applyBorder="1" applyAlignment="1">
      <alignment horizontal="left" vertical="top" wrapText="1"/>
    </xf>
    <xf numFmtId="164" fontId="12" fillId="0" borderId="5" xfId="3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167" fontId="9" fillId="0" borderId="1" xfId="3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7" fontId="9" fillId="0" borderId="0" xfId="3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center"/>
    </xf>
    <xf numFmtId="3" fontId="12" fillId="0" borderId="0" xfId="3" applyNumberFormat="1" applyFont="1" applyFill="1" applyBorder="1" applyAlignment="1">
      <alignment horizontal="center" vertical="center" wrapText="1"/>
    </xf>
    <xf numFmtId="3" fontId="9" fillId="0" borderId="0" xfId="3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65" fontId="12" fillId="0" borderId="0" xfId="3" applyNumberFormat="1" applyFont="1" applyFill="1" applyBorder="1" applyAlignment="1">
      <alignment horizontal="center" vertical="center"/>
    </xf>
    <xf numFmtId="168" fontId="12" fillId="0" borderId="0" xfId="0" applyNumberFormat="1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64" fontId="9" fillId="0" borderId="9" xfId="0" applyNumberFormat="1" applyFont="1" applyFill="1" applyBorder="1" applyAlignment="1">
      <alignment horizontal="center" vertical="center" wrapText="1"/>
    </xf>
    <xf numFmtId="164" fontId="9" fillId="0" borderId="6" xfId="0" applyNumberFormat="1" applyFont="1" applyFill="1" applyBorder="1" applyAlignment="1">
      <alignment horizontal="center" vertical="center" wrapText="1"/>
    </xf>
    <xf numFmtId="164" fontId="9" fillId="0" borderId="10" xfId="0" applyNumberFormat="1" applyFont="1" applyFill="1" applyBorder="1" applyAlignment="1">
      <alignment horizontal="center" vertical="center" wrapText="1"/>
    </xf>
    <xf numFmtId="164" fontId="9" fillId="0" borderId="11" xfId="0" applyNumberFormat="1" applyFont="1" applyFill="1" applyBorder="1" applyAlignment="1">
      <alignment horizontal="center" vertical="center" wrapText="1"/>
    </xf>
    <xf numFmtId="3" fontId="9" fillId="0" borderId="11" xfId="0" applyNumberFormat="1" applyFont="1" applyFill="1" applyBorder="1" applyAlignment="1">
      <alignment horizontal="center" vertical="center" wrapText="1"/>
    </xf>
    <xf numFmtId="166" fontId="9" fillId="0" borderId="1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3" fontId="9" fillId="0" borderId="12" xfId="3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/>
    </xf>
    <xf numFmtId="165" fontId="13" fillId="0" borderId="17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165" fontId="13" fillId="0" borderId="0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169" fontId="6" fillId="0" borderId="18" xfId="0" applyNumberFormat="1" applyFont="1" applyFill="1" applyBorder="1" applyAlignment="1">
      <alignment horizontal="center" vertical="center" wrapText="1"/>
    </xf>
    <xf numFmtId="169" fontId="8" fillId="0" borderId="15" xfId="0" applyNumberFormat="1" applyFont="1" applyFill="1" applyBorder="1" applyAlignment="1">
      <alignment horizontal="center" vertical="center"/>
    </xf>
    <xf numFmtId="169" fontId="8" fillId="0" borderId="17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top" wrapText="1"/>
    </xf>
    <xf numFmtId="0" fontId="13" fillId="0" borderId="2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6" fillId="4" borderId="1" xfId="0" applyFont="1" applyFill="1" applyBorder="1" applyAlignment="1"/>
    <xf numFmtId="0" fontId="0" fillId="4" borderId="1" xfId="0" applyFill="1" applyBorder="1" applyAlignment="1"/>
    <xf numFmtId="165" fontId="8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165" fontId="8" fillId="0" borderId="6" xfId="0" applyNumberFormat="1" applyFont="1" applyFill="1" applyBorder="1" applyAlignment="1">
      <alignment horizontal="center" vertical="center" wrapText="1"/>
    </xf>
    <xf numFmtId="165" fontId="6" fillId="0" borderId="5" xfId="0" applyNumberFormat="1" applyFont="1" applyFill="1" applyBorder="1" applyAlignment="1">
      <alignment horizontal="center" vertical="center"/>
    </xf>
    <xf numFmtId="3" fontId="9" fillId="5" borderId="1" xfId="0" applyNumberFormat="1" applyFont="1" applyFill="1" applyBorder="1" applyAlignment="1">
      <alignment horizontal="center" vertical="center" wrapText="1"/>
    </xf>
    <xf numFmtId="3" fontId="12" fillId="5" borderId="5" xfId="3" applyNumberFormat="1" applyFont="1" applyFill="1" applyBorder="1" applyAlignment="1">
      <alignment horizontal="center" vertical="center" wrapText="1"/>
    </xf>
    <xf numFmtId="3" fontId="9" fillId="5" borderId="5" xfId="3" applyNumberFormat="1" applyFont="1" applyFill="1" applyBorder="1" applyAlignment="1">
      <alignment horizontal="center" vertical="center" wrapText="1"/>
    </xf>
    <xf numFmtId="3" fontId="9" fillId="5" borderId="7" xfId="0" applyNumberFormat="1" applyFont="1" applyFill="1" applyBorder="1" applyAlignment="1">
      <alignment horizontal="center" vertical="center" wrapText="1"/>
    </xf>
    <xf numFmtId="3" fontId="9" fillId="5" borderId="8" xfId="0" applyNumberFormat="1" applyFont="1" applyFill="1" applyBorder="1" applyAlignment="1">
      <alignment horizontal="center" vertical="center" wrapText="1"/>
    </xf>
    <xf numFmtId="3" fontId="12" fillId="0" borderId="12" xfId="3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165" fontId="8" fillId="2" borderId="1" xfId="1" applyNumberFormat="1" applyFont="1" applyFill="1" applyBorder="1" applyAlignment="1">
      <alignment horizontal="center" vertical="center" wrapText="1"/>
    </xf>
    <xf numFmtId="3" fontId="9" fillId="2" borderId="5" xfId="3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165" fontId="12" fillId="2" borderId="5" xfId="3" applyNumberFormat="1" applyFont="1" applyFill="1" applyBorder="1" applyAlignment="1">
      <alignment horizontal="center" vertical="center"/>
    </xf>
    <xf numFmtId="168" fontId="12" fillId="2" borderId="5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5" fontId="8" fillId="2" borderId="6" xfId="1" applyNumberFormat="1" applyFont="1" applyFill="1" applyBorder="1" applyAlignment="1">
      <alignment horizontal="center" vertical="center" wrapText="1"/>
    </xf>
    <xf numFmtId="1" fontId="8" fillId="2" borderId="6" xfId="0" applyNumberFormat="1" applyFont="1" applyFill="1" applyBorder="1" applyAlignment="1">
      <alignment horizontal="center" vertical="center" wrapText="1"/>
    </xf>
  </cellXfs>
  <cellStyles count="27">
    <cellStyle name="Excel Built-in Explanatory Text" xfId="18" xr:uid="{00000000-0005-0000-0000-000000000000}"/>
    <cellStyle name="Excel Built-in Normal" xfId="16" xr:uid="{00000000-0005-0000-0000-000001000000}"/>
    <cellStyle name="Excel Built-in Normal 1" xfId="17" xr:uid="{00000000-0005-0000-0000-000002000000}"/>
    <cellStyle name="Normal 3" xfId="15" xr:uid="{00000000-0005-0000-0000-000004000000}"/>
    <cellStyle name="Normal 3 2" xfId="22" xr:uid="{00000000-0005-0000-0000-000005000000}"/>
    <cellStyle name="Normal 3 2 2" xfId="26" xr:uid="{00000000-0005-0000-0000-000005000000}"/>
    <cellStyle name="Normal 3 3" xfId="24" xr:uid="{00000000-0005-0000-0000-000004000000}"/>
    <cellStyle name="Normalny" xfId="0" builtinId="0"/>
    <cellStyle name="Normalny 2" xfId="8" xr:uid="{00000000-0005-0000-0000-000001000000}"/>
    <cellStyle name="Normalny 2 2" xfId="10" xr:uid="{00000000-0005-0000-0000-000002000000}"/>
    <cellStyle name="Normalny 2 3" xfId="14" xr:uid="{00000000-0005-0000-0000-000006000000}"/>
    <cellStyle name="Normalny 3" xfId="11" xr:uid="{00000000-0005-0000-0000-00003A000000}"/>
    <cellStyle name="Normalny 4" xfId="6" xr:uid="{00000000-0005-0000-0000-000003000000}"/>
    <cellStyle name="Normalny 8" xfId="5" xr:uid="{00000000-0005-0000-0000-000004000000}"/>
    <cellStyle name="Normalny_Arkusz1" xfId="3" xr:uid="{A3BAA598-FCBF-4AEF-8342-48BFE5E8E1CE}"/>
    <cellStyle name="Procentowy" xfId="2" builtinId="5"/>
    <cellStyle name="Procentowy 2" xfId="7" xr:uid="{00000000-0005-0000-0000-000006000000}"/>
    <cellStyle name="Procentowy 3" xfId="13" xr:uid="{00000000-0005-0000-0000-00003C000000}"/>
    <cellStyle name="Walutowy" xfId="1" builtinId="4"/>
    <cellStyle name="Walutowy 2" xfId="12" xr:uid="{00000000-0005-0000-0000-00003D000000}"/>
    <cellStyle name="Walutowy 2 2" xfId="25" xr:uid="{00000000-0005-0000-0000-00000A000000}"/>
    <cellStyle name="Walutowy 2 3" xfId="21" xr:uid="{00000000-0005-0000-0000-00000A000000}"/>
    <cellStyle name="Walutowy 3" xfId="9" xr:uid="{00000000-0005-0000-0000-000008000000}"/>
    <cellStyle name="Walutowy 3 2" xfId="20" xr:uid="{00000000-0005-0000-0000-000036000000}"/>
    <cellStyle name="Walutowy 4" xfId="23" xr:uid="{00000000-0005-0000-0000-00003A000000}"/>
    <cellStyle name="Walutowy 5" xfId="19" xr:uid="{00000000-0005-0000-0000-000042000000}"/>
    <cellStyle name="Walutowy 6" xfId="4" xr:uid="{00000000-0005-0000-0000-00004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AC742-2F28-4DFF-8D67-9C60E39BDD03}">
  <dimension ref="A1:Q46"/>
  <sheetViews>
    <sheetView tabSelected="1" topLeftCell="A9" zoomScale="70" zoomScaleNormal="70" workbookViewId="0">
      <selection activeCell="I14" sqref="I14:N14"/>
    </sheetView>
  </sheetViews>
  <sheetFormatPr defaultColWidth="9.109375" defaultRowHeight="13.8"/>
  <cols>
    <col min="1" max="1" width="3.44140625" style="5" bestFit="1" customWidth="1"/>
    <col min="2" max="2" width="42.88671875" style="5" customWidth="1"/>
    <col min="3" max="3" width="7.109375" style="5" bestFit="1" customWidth="1"/>
    <col min="4" max="4" width="13.44140625" style="5" bestFit="1" customWidth="1"/>
    <col min="5" max="5" width="16.77734375" style="5" customWidth="1"/>
    <col min="6" max="6" width="18.33203125" style="5" bestFit="1" customWidth="1"/>
    <col min="7" max="7" width="14.33203125" style="5" bestFit="1" customWidth="1"/>
    <col min="8" max="8" width="12.77734375" style="5" customWidth="1"/>
    <col min="9" max="9" width="11.44140625" style="5" bestFit="1" customWidth="1"/>
    <col min="10" max="10" width="15.33203125" style="5" bestFit="1" customWidth="1"/>
    <col min="11" max="11" width="18.44140625" style="5" bestFit="1" customWidth="1"/>
    <col min="12" max="12" width="7.33203125" style="5" bestFit="1" customWidth="1"/>
    <col min="13" max="13" width="20.109375" style="5" bestFit="1" customWidth="1"/>
    <col min="14" max="14" width="20.6640625" style="5" bestFit="1" customWidth="1"/>
    <col min="15" max="15" width="11.6640625" style="5" bestFit="1" customWidth="1"/>
    <col min="16" max="16" width="17" style="5" bestFit="1" customWidth="1"/>
    <col min="17" max="17" width="16.5546875" style="5" customWidth="1"/>
    <col min="18" max="16384" width="9.109375" style="5"/>
  </cols>
  <sheetData>
    <row r="1" spans="1:17" ht="13.8" customHeight="1">
      <c r="A1" s="70" t="s">
        <v>0</v>
      </c>
      <c r="B1" s="71"/>
      <c r="C1" s="71"/>
      <c r="D1" s="71"/>
      <c r="E1" s="2"/>
      <c r="F1" s="2"/>
      <c r="G1" s="3"/>
      <c r="H1" s="4" t="s">
        <v>1</v>
      </c>
    </row>
    <row r="2" spans="1:17">
      <c r="A2" s="6"/>
      <c r="B2" s="7"/>
      <c r="C2" s="7"/>
      <c r="D2" s="8"/>
      <c r="E2" s="2"/>
      <c r="F2" s="2"/>
      <c r="G2" s="3"/>
      <c r="H2" s="4"/>
    </row>
    <row r="3" spans="1:17">
      <c r="A3" s="9" t="s">
        <v>2</v>
      </c>
      <c r="B3" s="10"/>
      <c r="C3" s="10"/>
      <c r="D3" s="11"/>
      <c r="E3" s="10"/>
      <c r="F3" s="10"/>
      <c r="G3" s="10"/>
      <c r="H3" s="4"/>
    </row>
    <row r="4" spans="1:17">
      <c r="A4" s="9"/>
      <c r="B4" s="10"/>
      <c r="C4" s="10"/>
      <c r="D4" s="11"/>
      <c r="E4" s="10"/>
      <c r="F4" s="10"/>
      <c r="G4" s="10"/>
      <c r="H4" s="4"/>
    </row>
    <row r="5" spans="1:17">
      <c r="A5" s="1" t="s">
        <v>3</v>
      </c>
      <c r="B5" s="1"/>
      <c r="C5" s="1"/>
      <c r="D5" s="12"/>
      <c r="E5" s="1"/>
      <c r="F5" s="1"/>
      <c r="G5" s="13"/>
      <c r="H5" s="14"/>
    </row>
    <row r="6" spans="1:17">
      <c r="A6" s="1" t="s">
        <v>4</v>
      </c>
      <c r="B6" s="1"/>
      <c r="C6" s="1"/>
      <c r="D6" s="12"/>
      <c r="E6" s="1"/>
      <c r="F6" s="1"/>
      <c r="G6" s="13"/>
      <c r="H6" s="14"/>
    </row>
    <row r="7" spans="1:17" ht="13.8" customHeight="1">
      <c r="A7" s="72" t="s">
        <v>5</v>
      </c>
      <c r="B7" s="72"/>
      <c r="C7" s="72"/>
      <c r="D7" s="72"/>
      <c r="E7" s="72"/>
      <c r="F7" s="72"/>
      <c r="G7" s="72"/>
      <c r="H7" s="72"/>
    </row>
    <row r="8" spans="1:17" ht="13.8" customHeight="1">
      <c r="A8" s="10" t="s">
        <v>5</v>
      </c>
      <c r="B8" s="10"/>
      <c r="C8" s="10"/>
      <c r="D8" s="10"/>
      <c r="E8" s="10"/>
      <c r="F8" s="10"/>
      <c r="G8" s="10"/>
      <c r="H8" s="10"/>
      <c r="I8" s="10"/>
    </row>
    <row r="9" spans="1:17">
      <c r="A9" s="15" t="s">
        <v>6</v>
      </c>
      <c r="B9" s="1"/>
      <c r="C9" s="1"/>
      <c r="D9" s="12"/>
      <c r="E9" s="1"/>
      <c r="F9" s="1"/>
      <c r="G9" s="13"/>
      <c r="H9" s="14"/>
    </row>
    <row r="10" spans="1:17">
      <c r="A10" s="16" t="s">
        <v>7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</row>
    <row r="11" spans="1:17">
      <c r="A11" s="15" t="s">
        <v>8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17">
      <c r="A12" s="18"/>
      <c r="B12" s="1"/>
      <c r="C12" s="1"/>
      <c r="D12" s="12"/>
      <c r="E12" s="1"/>
      <c r="F12" s="1"/>
      <c r="G12" s="13"/>
      <c r="H12" s="14"/>
    </row>
    <row r="13" spans="1:17">
      <c r="A13" s="18"/>
      <c r="B13" s="1"/>
      <c r="C13" s="1"/>
      <c r="D13" s="12"/>
      <c r="E13" s="1"/>
      <c r="F13" s="1"/>
      <c r="G13" s="13"/>
      <c r="H13" s="14"/>
    </row>
    <row r="14" spans="1:17" ht="14.4">
      <c r="D14" s="80" t="s">
        <v>71</v>
      </c>
      <c r="E14" s="81"/>
      <c r="I14" s="78" t="s">
        <v>72</v>
      </c>
      <c r="J14" s="79"/>
      <c r="K14" s="79"/>
      <c r="L14" s="79"/>
      <c r="M14" s="79"/>
      <c r="N14" s="79"/>
    </row>
    <row r="15" spans="1:17" ht="83.4" thickBot="1">
      <c r="A15" s="19" t="s">
        <v>9</v>
      </c>
      <c r="B15" s="19" t="s">
        <v>10</v>
      </c>
      <c r="C15" s="20" t="s">
        <v>11</v>
      </c>
      <c r="D15" s="86" t="s">
        <v>12</v>
      </c>
      <c r="E15" s="86" t="s">
        <v>13</v>
      </c>
      <c r="F15" s="21" t="s">
        <v>14</v>
      </c>
      <c r="G15" s="21" t="s">
        <v>15</v>
      </c>
      <c r="H15" s="97" t="s">
        <v>73</v>
      </c>
      <c r="I15" s="93" t="s">
        <v>16</v>
      </c>
      <c r="J15" s="96" t="s">
        <v>17</v>
      </c>
      <c r="K15" s="94" t="s">
        <v>18</v>
      </c>
      <c r="L15" s="92" t="s">
        <v>19</v>
      </c>
      <c r="M15" s="82" t="s">
        <v>20</v>
      </c>
      <c r="N15" s="82" t="s">
        <v>21</v>
      </c>
      <c r="O15" s="22" t="s">
        <v>22</v>
      </c>
    </row>
    <row r="16" spans="1:17" ht="14.4" thickBot="1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5"/>
    </row>
    <row r="17" spans="1:15" ht="14.4" thickBot="1">
      <c r="A17" s="23"/>
      <c r="B17" s="73" t="s">
        <v>23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4"/>
    </row>
    <row r="18" spans="1:15" ht="41.4">
      <c r="A18" s="26" t="s">
        <v>24</v>
      </c>
      <c r="B18" s="27" t="s">
        <v>25</v>
      </c>
      <c r="C18" s="28" t="s">
        <v>26</v>
      </c>
      <c r="D18" s="87">
        <f>MROUND(E18*0.3,10)</f>
        <v>10</v>
      </c>
      <c r="E18" s="88">
        <v>35</v>
      </c>
      <c r="F18" s="29"/>
      <c r="G18" s="29" t="s">
        <v>26</v>
      </c>
      <c r="H18" s="30"/>
      <c r="I18" s="98"/>
      <c r="J18" s="95"/>
      <c r="K18" s="99"/>
      <c r="L18" s="100"/>
      <c r="M18" s="83">
        <f t="shared" ref="M18:M29" si="0">ROUND(J18*K18,2)</f>
        <v>0</v>
      </c>
      <c r="N18" s="83">
        <f t="shared" ref="N18:N33" si="1">ROUND(M18+M18*L18,2)</f>
        <v>0</v>
      </c>
      <c r="O18" s="30"/>
    </row>
    <row r="19" spans="1:15" ht="41.4">
      <c r="A19" s="31" t="s">
        <v>27</v>
      </c>
      <c r="B19" s="32" t="s">
        <v>28</v>
      </c>
      <c r="C19" s="33" t="s">
        <v>26</v>
      </c>
      <c r="D19" s="87">
        <f>MROUND(E19*0.3,10)</f>
        <v>20</v>
      </c>
      <c r="E19" s="88">
        <v>55</v>
      </c>
      <c r="F19" s="33"/>
      <c r="G19" s="34" t="s">
        <v>26</v>
      </c>
      <c r="H19" s="33"/>
      <c r="I19" s="101"/>
      <c r="J19" s="95"/>
      <c r="K19" s="99"/>
      <c r="L19" s="100"/>
      <c r="M19" s="83">
        <f t="shared" si="0"/>
        <v>0</v>
      </c>
      <c r="N19" s="83">
        <f t="shared" si="1"/>
        <v>0</v>
      </c>
      <c r="O19" s="33"/>
    </row>
    <row r="20" spans="1:15">
      <c r="A20" s="26" t="s">
        <v>29</v>
      </c>
      <c r="B20" s="32" t="s">
        <v>30</v>
      </c>
      <c r="C20" s="33" t="s">
        <v>31</v>
      </c>
      <c r="D20" s="87">
        <f>MROUND(E20*0.3,10)</f>
        <v>30</v>
      </c>
      <c r="E20" s="88">
        <v>110</v>
      </c>
      <c r="F20" s="33"/>
      <c r="G20" s="34" t="s">
        <v>32</v>
      </c>
      <c r="H20" s="33"/>
      <c r="I20" s="101"/>
      <c r="J20" s="95"/>
      <c r="K20" s="99"/>
      <c r="L20" s="100"/>
      <c r="M20" s="83">
        <f t="shared" si="0"/>
        <v>0</v>
      </c>
      <c r="N20" s="83">
        <f t="shared" si="1"/>
        <v>0</v>
      </c>
      <c r="O20" s="33"/>
    </row>
    <row r="21" spans="1:15" ht="27.6">
      <c r="A21" s="31" t="s">
        <v>33</v>
      </c>
      <c r="B21" s="32" t="s">
        <v>34</v>
      </c>
      <c r="C21" s="33" t="s">
        <v>35</v>
      </c>
      <c r="D21" s="87">
        <f>ROUND(E21*0.3,0)</f>
        <v>2</v>
      </c>
      <c r="E21" s="88">
        <v>5</v>
      </c>
      <c r="F21" s="33"/>
      <c r="G21" s="34" t="s">
        <v>36</v>
      </c>
      <c r="H21" s="33"/>
      <c r="I21" s="101"/>
      <c r="J21" s="95"/>
      <c r="K21" s="99"/>
      <c r="L21" s="100"/>
      <c r="M21" s="83">
        <f t="shared" si="0"/>
        <v>0</v>
      </c>
      <c r="N21" s="83">
        <f t="shared" si="1"/>
        <v>0</v>
      </c>
      <c r="O21" s="33"/>
    </row>
    <row r="22" spans="1:15" ht="27.6">
      <c r="A22" s="26" t="s">
        <v>37</v>
      </c>
      <c r="B22" s="32" t="s">
        <v>38</v>
      </c>
      <c r="C22" s="33" t="s">
        <v>31</v>
      </c>
      <c r="D22" s="87">
        <f>MROUND(E22*0.3,100)</f>
        <v>400</v>
      </c>
      <c r="E22" s="88">
        <v>1300</v>
      </c>
      <c r="F22" s="33"/>
      <c r="G22" s="34" t="s">
        <v>39</v>
      </c>
      <c r="H22" s="33"/>
      <c r="I22" s="101"/>
      <c r="J22" s="95"/>
      <c r="K22" s="99"/>
      <c r="L22" s="100"/>
      <c r="M22" s="83">
        <f t="shared" si="0"/>
        <v>0</v>
      </c>
      <c r="N22" s="83">
        <f t="shared" si="1"/>
        <v>0</v>
      </c>
      <c r="O22" s="33"/>
    </row>
    <row r="23" spans="1:15" ht="27.6">
      <c r="A23" s="31" t="s">
        <v>40</v>
      </c>
      <c r="B23" s="32" t="s">
        <v>41</v>
      </c>
      <c r="C23" s="33" t="s">
        <v>31</v>
      </c>
      <c r="D23" s="87">
        <f>MROUND(E23*0.3,100)</f>
        <v>100</v>
      </c>
      <c r="E23" s="88">
        <v>370</v>
      </c>
      <c r="F23" s="33"/>
      <c r="G23" s="34" t="s">
        <v>39</v>
      </c>
      <c r="H23" s="33"/>
      <c r="I23" s="101"/>
      <c r="J23" s="95"/>
      <c r="K23" s="99"/>
      <c r="L23" s="100"/>
      <c r="M23" s="83">
        <f t="shared" si="0"/>
        <v>0</v>
      </c>
      <c r="N23" s="83">
        <f t="shared" si="1"/>
        <v>0</v>
      </c>
      <c r="O23" s="33"/>
    </row>
    <row r="24" spans="1:15" ht="41.4">
      <c r="A24" s="26" t="s">
        <v>42</v>
      </c>
      <c r="B24" s="32" t="s">
        <v>43</v>
      </c>
      <c r="C24" s="33" t="s">
        <v>31</v>
      </c>
      <c r="D24" s="87">
        <f>MROUND(E24*0.3,100)</f>
        <v>1200</v>
      </c>
      <c r="E24" s="88">
        <v>4100</v>
      </c>
      <c r="F24" s="33"/>
      <c r="G24" s="34" t="s">
        <v>44</v>
      </c>
      <c r="H24" s="33"/>
      <c r="I24" s="101"/>
      <c r="J24" s="95"/>
      <c r="K24" s="99"/>
      <c r="L24" s="100"/>
      <c r="M24" s="83">
        <f t="shared" si="0"/>
        <v>0</v>
      </c>
      <c r="N24" s="83">
        <f t="shared" si="1"/>
        <v>0</v>
      </c>
      <c r="O24" s="33"/>
    </row>
    <row r="25" spans="1:15" ht="27.6">
      <c r="A25" s="31" t="s">
        <v>45</v>
      </c>
      <c r="B25" s="32" t="s">
        <v>46</v>
      </c>
      <c r="C25" s="33" t="s">
        <v>26</v>
      </c>
      <c r="D25" s="87">
        <f>MROUND(E25*0.3,10)</f>
        <v>40</v>
      </c>
      <c r="E25" s="88">
        <v>140</v>
      </c>
      <c r="F25" s="33"/>
      <c r="G25" s="34" t="s">
        <v>26</v>
      </c>
      <c r="H25" s="33"/>
      <c r="I25" s="101"/>
      <c r="J25" s="95"/>
      <c r="K25" s="99"/>
      <c r="L25" s="100"/>
      <c r="M25" s="83">
        <f t="shared" si="0"/>
        <v>0</v>
      </c>
      <c r="N25" s="83">
        <f t="shared" si="1"/>
        <v>0</v>
      </c>
      <c r="O25" s="33"/>
    </row>
    <row r="26" spans="1:15" ht="41.4">
      <c r="A26" s="26" t="s">
        <v>47</v>
      </c>
      <c r="B26" s="32" t="s">
        <v>48</v>
      </c>
      <c r="C26" s="33" t="s">
        <v>26</v>
      </c>
      <c r="D26" s="87">
        <f>MROUND(E26*0.3,10)</f>
        <v>10</v>
      </c>
      <c r="E26" s="88">
        <v>40</v>
      </c>
      <c r="F26" s="33"/>
      <c r="G26" s="34" t="s">
        <v>26</v>
      </c>
      <c r="H26" s="33"/>
      <c r="I26" s="101"/>
      <c r="J26" s="95"/>
      <c r="K26" s="99"/>
      <c r="L26" s="100"/>
      <c r="M26" s="83">
        <f t="shared" si="0"/>
        <v>0</v>
      </c>
      <c r="N26" s="83">
        <f t="shared" si="1"/>
        <v>0</v>
      </c>
      <c r="O26" s="33"/>
    </row>
    <row r="27" spans="1:15" ht="27.6">
      <c r="A27" s="31" t="s">
        <v>49</v>
      </c>
      <c r="B27" s="32" t="s">
        <v>50</v>
      </c>
      <c r="C27" s="33" t="s">
        <v>26</v>
      </c>
      <c r="D27" s="87">
        <f>ROUND(E27*0.3,0)</f>
        <v>5</v>
      </c>
      <c r="E27" s="88">
        <v>15</v>
      </c>
      <c r="F27" s="33"/>
      <c r="G27" s="34" t="s">
        <v>26</v>
      </c>
      <c r="H27" s="33"/>
      <c r="I27" s="101"/>
      <c r="J27" s="95"/>
      <c r="K27" s="99"/>
      <c r="L27" s="100"/>
      <c r="M27" s="83">
        <f t="shared" si="0"/>
        <v>0</v>
      </c>
      <c r="N27" s="83">
        <f t="shared" si="1"/>
        <v>0</v>
      </c>
      <c r="O27" s="33"/>
    </row>
    <row r="28" spans="1:15" ht="27.6">
      <c r="A28" s="26" t="s">
        <v>51</v>
      </c>
      <c r="B28" s="32" t="s">
        <v>52</v>
      </c>
      <c r="C28" s="33" t="s">
        <v>26</v>
      </c>
      <c r="D28" s="87">
        <f>MROUND(E28*0.3,10)</f>
        <v>20</v>
      </c>
      <c r="E28" s="88">
        <v>75</v>
      </c>
      <c r="F28" s="33"/>
      <c r="G28" s="34" t="s">
        <v>26</v>
      </c>
      <c r="H28" s="33"/>
      <c r="I28" s="101"/>
      <c r="J28" s="95"/>
      <c r="K28" s="99"/>
      <c r="L28" s="100"/>
      <c r="M28" s="83">
        <f t="shared" si="0"/>
        <v>0</v>
      </c>
      <c r="N28" s="83">
        <f t="shared" si="1"/>
        <v>0</v>
      </c>
      <c r="O28" s="33"/>
    </row>
    <row r="29" spans="1:15" ht="41.4">
      <c r="A29" s="31" t="s">
        <v>53</v>
      </c>
      <c r="B29" s="32" t="s">
        <v>54</v>
      </c>
      <c r="C29" s="33" t="s">
        <v>31</v>
      </c>
      <c r="D29" s="87">
        <f>MROUND(E29*0.3,10)</f>
        <v>70</v>
      </c>
      <c r="E29" s="88">
        <v>220</v>
      </c>
      <c r="F29" s="33"/>
      <c r="G29" s="34" t="s">
        <v>44</v>
      </c>
      <c r="H29" s="33"/>
      <c r="I29" s="101"/>
      <c r="J29" s="95"/>
      <c r="K29" s="99"/>
      <c r="L29" s="100"/>
      <c r="M29" s="83">
        <f t="shared" si="0"/>
        <v>0</v>
      </c>
      <c r="N29" s="83">
        <f t="shared" si="1"/>
        <v>0</v>
      </c>
      <c r="O29" s="33"/>
    </row>
    <row r="30" spans="1:15">
      <c r="A30" s="35"/>
      <c r="B30" s="36"/>
      <c r="C30" s="37"/>
      <c r="D30" s="38"/>
      <c r="E30" s="39"/>
      <c r="F30" s="37"/>
      <c r="G30" s="40"/>
      <c r="H30" s="37"/>
      <c r="I30" s="37"/>
      <c r="J30" s="39"/>
      <c r="K30" s="41"/>
      <c r="L30" s="42"/>
      <c r="M30" s="43"/>
      <c r="N30" s="43"/>
      <c r="O30" s="37"/>
    </row>
    <row r="31" spans="1:15" ht="42" thickBot="1">
      <c r="A31" s="44" t="s">
        <v>9</v>
      </c>
      <c r="B31" s="44" t="s">
        <v>10</v>
      </c>
      <c r="C31" s="45" t="s">
        <v>11</v>
      </c>
      <c r="D31" s="89" t="s">
        <v>55</v>
      </c>
      <c r="E31" s="90"/>
      <c r="F31" s="46"/>
      <c r="G31" s="47" t="s">
        <v>56</v>
      </c>
      <c r="H31" s="48"/>
      <c r="I31" s="49"/>
      <c r="J31" s="50"/>
      <c r="K31" s="102" t="s">
        <v>57</v>
      </c>
      <c r="L31" s="103" t="s">
        <v>19</v>
      </c>
      <c r="M31" s="84" t="s">
        <v>58</v>
      </c>
      <c r="N31" s="84" t="s">
        <v>59</v>
      </c>
      <c r="O31" s="51"/>
    </row>
    <row r="32" spans="1:15" ht="14.4" thickBot="1">
      <c r="A32" s="23"/>
      <c r="B32" s="73" t="s">
        <v>60</v>
      </c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4"/>
    </row>
    <row r="33" spans="1:15" ht="28.2" thickBot="1">
      <c r="A33" s="26" t="s">
        <v>61</v>
      </c>
      <c r="B33" s="52" t="s">
        <v>62</v>
      </c>
      <c r="C33" s="30" t="s">
        <v>63</v>
      </c>
      <c r="D33" s="91"/>
      <c r="E33" s="88">
        <v>12</v>
      </c>
      <c r="F33" s="53"/>
      <c r="G33" s="54">
        <v>4</v>
      </c>
      <c r="H33" s="55"/>
      <c r="I33" s="56"/>
      <c r="J33" s="57"/>
      <c r="K33" s="99"/>
      <c r="L33" s="100"/>
      <c r="M33" s="85">
        <f>ROUND(E33*(G33*K33),2)</f>
        <v>0</v>
      </c>
      <c r="N33" s="85">
        <f t="shared" si="1"/>
        <v>0</v>
      </c>
      <c r="O33" s="56"/>
    </row>
    <row r="34" spans="1:15" ht="14.4" thickBot="1">
      <c r="A34" s="35"/>
      <c r="B34" s="36"/>
      <c r="C34" s="58"/>
      <c r="D34" s="38"/>
      <c r="E34" s="39"/>
      <c r="F34" s="37"/>
      <c r="G34" s="40"/>
      <c r="H34" s="37"/>
      <c r="I34" s="37"/>
      <c r="J34" s="39"/>
      <c r="K34" s="41"/>
      <c r="L34" s="59" t="s">
        <v>64</v>
      </c>
      <c r="M34" s="60">
        <f>SUM(M18:M33)</f>
        <v>0</v>
      </c>
      <c r="N34" s="61">
        <f>SUM(N18:N33)</f>
        <v>0</v>
      </c>
    </row>
    <row r="35" spans="1:15">
      <c r="A35" s="35"/>
      <c r="B35" s="36"/>
      <c r="C35" s="58"/>
      <c r="D35" s="38"/>
      <c r="E35" s="39"/>
      <c r="F35" s="37"/>
      <c r="G35" s="40"/>
      <c r="H35" s="37"/>
      <c r="I35" s="37"/>
      <c r="J35" s="39"/>
      <c r="K35" s="41"/>
      <c r="L35" s="62"/>
      <c r="M35" s="63"/>
      <c r="N35" s="63"/>
    </row>
    <row r="37" spans="1:15" ht="14.4" customHeight="1" thickBot="1">
      <c r="B37" s="75" t="s">
        <v>65</v>
      </c>
      <c r="C37" s="75"/>
      <c r="D37" s="75"/>
      <c r="E37" s="75"/>
      <c r="F37" s="75"/>
      <c r="G37" s="75"/>
      <c r="H37" s="75"/>
      <c r="I37" s="75"/>
      <c r="J37" s="75"/>
    </row>
    <row r="38" spans="1:15" ht="14.4" thickBot="1">
      <c r="B38" s="75"/>
      <c r="C38" s="75"/>
      <c r="D38" s="75"/>
      <c r="E38" s="75"/>
      <c r="F38" s="75"/>
      <c r="G38" s="75"/>
      <c r="H38" s="75"/>
      <c r="I38" s="75"/>
      <c r="J38" s="75"/>
      <c r="M38" s="76" t="s">
        <v>66</v>
      </c>
      <c r="N38" s="77"/>
    </row>
    <row r="39" spans="1:15" ht="28.2" thickBot="1">
      <c r="B39" s="75"/>
      <c r="C39" s="75"/>
      <c r="D39" s="75"/>
      <c r="E39" s="75"/>
      <c r="F39" s="75"/>
      <c r="G39" s="75"/>
      <c r="H39" s="75"/>
      <c r="I39" s="75"/>
      <c r="J39" s="75"/>
      <c r="M39" s="64" t="s">
        <v>67</v>
      </c>
      <c r="N39" s="65" t="s">
        <v>68</v>
      </c>
    </row>
    <row r="40" spans="1:15" ht="14.4" thickBot="1">
      <c r="B40" s="75"/>
      <c r="C40" s="75"/>
      <c r="D40" s="75"/>
      <c r="E40" s="75"/>
      <c r="F40" s="75"/>
      <c r="G40" s="75"/>
      <c r="H40" s="75"/>
      <c r="I40" s="75"/>
      <c r="J40" s="75"/>
      <c r="M40" s="66">
        <f>M34</f>
        <v>0</v>
      </c>
      <c r="N40" s="67">
        <f>N34</f>
        <v>0</v>
      </c>
    </row>
    <row r="41" spans="1:15">
      <c r="B41" s="75"/>
      <c r="C41" s="75"/>
      <c r="D41" s="75"/>
      <c r="E41" s="75"/>
      <c r="F41" s="75"/>
      <c r="G41" s="75"/>
      <c r="H41" s="75"/>
      <c r="I41" s="75"/>
      <c r="J41" s="75"/>
    </row>
    <row r="42" spans="1:15">
      <c r="B42" s="75"/>
      <c r="C42" s="75"/>
      <c r="D42" s="75"/>
      <c r="E42" s="75"/>
      <c r="F42" s="75"/>
      <c r="G42" s="75"/>
      <c r="H42" s="75"/>
      <c r="I42" s="75"/>
      <c r="J42" s="75"/>
    </row>
    <row r="43" spans="1:15">
      <c r="B43" s="75"/>
      <c r="C43" s="75"/>
      <c r="D43" s="75"/>
      <c r="E43" s="75"/>
      <c r="F43" s="75"/>
      <c r="G43" s="75"/>
      <c r="H43" s="75"/>
      <c r="I43" s="75"/>
      <c r="J43" s="75"/>
    </row>
    <row r="45" spans="1:15">
      <c r="B45" s="68" t="s">
        <v>69</v>
      </c>
      <c r="C45" s="68"/>
      <c r="D45" s="68"/>
      <c r="E45" s="68"/>
      <c r="F45" s="68"/>
      <c r="G45" s="68"/>
      <c r="H45" s="68"/>
      <c r="I45" s="68"/>
      <c r="J45" s="68"/>
      <c r="K45" s="68"/>
    </row>
    <row r="46" spans="1:15">
      <c r="B46" s="69" t="s">
        <v>70</v>
      </c>
      <c r="C46" s="69"/>
      <c r="D46" s="69"/>
      <c r="E46" s="69"/>
      <c r="F46" s="69"/>
      <c r="G46" s="69"/>
      <c r="H46" s="69"/>
      <c r="I46" s="69"/>
      <c r="J46" s="69"/>
      <c r="K46" s="69"/>
    </row>
  </sheetData>
  <mergeCells count="11">
    <mergeCell ref="B45:K45"/>
    <mergeCell ref="B46:K46"/>
    <mergeCell ref="A1:D1"/>
    <mergeCell ref="A7:H7"/>
    <mergeCell ref="B17:O17"/>
    <mergeCell ref="D31:E31"/>
    <mergeCell ref="B32:O32"/>
    <mergeCell ref="B37:J43"/>
    <mergeCell ref="M38:N38"/>
    <mergeCell ref="D14:E14"/>
    <mergeCell ref="I14:N14"/>
  </mergeCell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Staniszewska Katarzyna</dc:creator>
  <cp:lastModifiedBy>Staniszewska Katarzyna</cp:lastModifiedBy>
  <dcterms:created xsi:type="dcterms:W3CDTF">2024-09-26T10:07:08Z</dcterms:created>
  <dcterms:modified xsi:type="dcterms:W3CDTF">2024-09-27T10:49:34Z</dcterms:modified>
</cp:coreProperties>
</file>