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conkol.pl\users\home\justynasi\Przetargi 2025\01. IZP.2411.05.2025.JM-Leki ogólne małe\"/>
    </mc:Choice>
  </mc:AlternateContent>
  <xr:revisionPtr revIDLastSave="0" documentId="13_ncr:1_{2283AA04-2D25-44FE-A03F-66374318000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akiet nr 1" sheetId="4" r:id="rId1"/>
    <sheet name="Pakiet nr 2" sheetId="7" r:id="rId2"/>
    <sheet name="Pakiet nr 3" sheetId="6" r:id="rId3"/>
    <sheet name="Pakiet nr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J7" i="8" s="1"/>
  <c r="I7" i="8"/>
  <c r="G8" i="8"/>
  <c r="I8" i="8"/>
  <c r="J8" i="8"/>
  <c r="K8" i="8"/>
  <c r="L8" i="8"/>
  <c r="N8" i="8" s="1"/>
  <c r="M8" i="8"/>
  <c r="G9" i="8"/>
  <c r="K9" i="8" s="1"/>
  <c r="M9" i="8" s="1"/>
  <c r="I9" i="8"/>
  <c r="J9" i="8"/>
  <c r="L9" i="8" s="1"/>
  <c r="N9" i="8" s="1"/>
  <c r="G10" i="8"/>
  <c r="K10" i="8" s="1"/>
  <c r="I10" i="8"/>
  <c r="G11" i="8"/>
  <c r="J11" i="8" s="1"/>
  <c r="I11" i="8"/>
  <c r="K11" i="8"/>
  <c r="M11" i="8" s="1"/>
  <c r="G12" i="8"/>
  <c r="K12" i="8" s="1"/>
  <c r="I12" i="8"/>
  <c r="J12" i="8"/>
  <c r="L12" i="8" s="1"/>
  <c r="K9" i="6"/>
  <c r="M9" i="6" s="1"/>
  <c r="K21" i="6"/>
  <c r="M21" i="6" s="1"/>
  <c r="K23" i="6"/>
  <c r="M23" i="6" s="1"/>
  <c r="K27" i="6"/>
  <c r="M27" i="6" s="1"/>
  <c r="J19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G7" i="6"/>
  <c r="J7" i="6" s="1"/>
  <c r="G8" i="6"/>
  <c r="J8" i="6" s="1"/>
  <c r="G9" i="6"/>
  <c r="J9" i="6" s="1"/>
  <c r="L9" i="6" s="1"/>
  <c r="G10" i="6"/>
  <c r="J10" i="6" s="1"/>
  <c r="L10" i="6" s="1"/>
  <c r="G11" i="6"/>
  <c r="J11" i="6" s="1"/>
  <c r="G12" i="6"/>
  <c r="K12" i="6" s="1"/>
  <c r="G13" i="6"/>
  <c r="K13" i="6" s="1"/>
  <c r="G14" i="6"/>
  <c r="K14" i="6" s="1"/>
  <c r="G15" i="6"/>
  <c r="J15" i="6" s="1"/>
  <c r="G16" i="6"/>
  <c r="J16" i="6" s="1"/>
  <c r="G17" i="6"/>
  <c r="J17" i="6" s="1"/>
  <c r="G18" i="6"/>
  <c r="J18" i="6" s="1"/>
  <c r="G19" i="6"/>
  <c r="G20" i="6"/>
  <c r="J20" i="6" s="1"/>
  <c r="G21" i="6"/>
  <c r="J21" i="6" s="1"/>
  <c r="L21" i="6" s="1"/>
  <c r="G22" i="6"/>
  <c r="G23" i="6"/>
  <c r="J23" i="6" s="1"/>
  <c r="G24" i="6"/>
  <c r="K24" i="6" s="1"/>
  <c r="G25" i="6"/>
  <c r="K25" i="6" s="1"/>
  <c r="G26" i="6"/>
  <c r="K26" i="6" s="1"/>
  <c r="G27" i="6"/>
  <c r="J27" i="6" s="1"/>
  <c r="G6" i="6"/>
  <c r="J6" i="6" s="1"/>
  <c r="L6" i="6" s="1"/>
  <c r="I6" i="6"/>
  <c r="I6" i="7"/>
  <c r="I7" i="7"/>
  <c r="I8" i="7"/>
  <c r="I9" i="7"/>
  <c r="I10" i="7"/>
  <c r="G6" i="7"/>
  <c r="J6" i="7" s="1"/>
  <c r="G7" i="7"/>
  <c r="J7" i="7" s="1"/>
  <c r="L7" i="7" s="1"/>
  <c r="G8" i="7"/>
  <c r="J8" i="7" s="1"/>
  <c r="L8" i="7" s="1"/>
  <c r="G9" i="7"/>
  <c r="J9" i="7" s="1"/>
  <c r="L9" i="7" s="1"/>
  <c r="N9" i="7" s="1"/>
  <c r="G10" i="7"/>
  <c r="J10" i="7" s="1"/>
  <c r="L10" i="7" s="1"/>
  <c r="N10" i="7" s="1"/>
  <c r="I5" i="7"/>
  <c r="G5" i="7"/>
  <c r="I6" i="4"/>
  <c r="G6" i="4"/>
  <c r="K6" i="4" s="1"/>
  <c r="K10" i="6" l="1"/>
  <c r="M10" i="6"/>
  <c r="K11" i="6"/>
  <c r="M11" i="6" s="1"/>
  <c r="K15" i="6"/>
  <c r="M15" i="6" s="1"/>
  <c r="K16" i="6"/>
  <c r="M16" i="6" s="1"/>
  <c r="K17" i="6"/>
  <c r="M17" i="6" s="1"/>
  <c r="J22" i="6"/>
  <c r="L22" i="6" s="1"/>
  <c r="K22" i="6"/>
  <c r="M22" i="6" s="1"/>
  <c r="G28" i="6"/>
  <c r="K28" i="6" s="1"/>
  <c r="M28" i="6" s="1"/>
  <c r="M10" i="8"/>
  <c r="J10" i="8"/>
  <c r="L7" i="8"/>
  <c r="N7" i="8"/>
  <c r="J13" i="8"/>
  <c r="L11" i="8"/>
  <c r="N11" i="8" s="1"/>
  <c r="G13" i="8"/>
  <c r="N12" i="8"/>
  <c r="M12" i="8"/>
  <c r="K7" i="8"/>
  <c r="M7" i="8" s="1"/>
  <c r="L27" i="6"/>
  <c r="N27" i="6" s="1"/>
  <c r="L23" i="6"/>
  <c r="N23" i="6"/>
  <c r="L16" i="6"/>
  <c r="N16" i="6" s="1"/>
  <c r="L15" i="6"/>
  <c r="N15" i="6" s="1"/>
  <c r="L11" i="6"/>
  <c r="N11" i="6"/>
  <c r="M8" i="6"/>
  <c r="J14" i="6"/>
  <c r="L8" i="6"/>
  <c r="N8" i="6" s="1"/>
  <c r="J25" i="6"/>
  <c r="L19" i="6"/>
  <c r="N19" i="6" s="1"/>
  <c r="L7" i="6"/>
  <c r="N7" i="6" s="1"/>
  <c r="J24" i="6"/>
  <c r="J12" i="6"/>
  <c r="L18" i="6"/>
  <c r="N18" i="6" s="1"/>
  <c r="K20" i="6"/>
  <c r="M20" i="6" s="1"/>
  <c r="K8" i="6"/>
  <c r="L17" i="6"/>
  <c r="N17" i="6" s="1"/>
  <c r="M26" i="6"/>
  <c r="M14" i="6"/>
  <c r="J26" i="6"/>
  <c r="L20" i="6"/>
  <c r="N20" i="6" s="1"/>
  <c r="J13" i="6"/>
  <c r="K19" i="6"/>
  <c r="M19" i="6" s="1"/>
  <c r="K7" i="6"/>
  <c r="M7" i="6" s="1"/>
  <c r="M25" i="6"/>
  <c r="M13" i="6"/>
  <c r="N22" i="6"/>
  <c r="N10" i="6"/>
  <c r="K18" i="6"/>
  <c r="M18" i="6" s="1"/>
  <c r="M24" i="6"/>
  <c r="M12" i="6"/>
  <c r="N21" i="6"/>
  <c r="N9" i="6"/>
  <c r="K6" i="6"/>
  <c r="G11" i="7"/>
  <c r="K10" i="7"/>
  <c r="M10" i="7" s="1"/>
  <c r="K9" i="7"/>
  <c r="M9" i="7" s="1"/>
  <c r="K6" i="7"/>
  <c r="M6" i="7" s="1"/>
  <c r="K8" i="7"/>
  <c r="M8" i="7" s="1"/>
  <c r="K7" i="7"/>
  <c r="M7" i="7"/>
  <c r="L6" i="7"/>
  <c r="N6" i="7" s="1"/>
  <c r="N8" i="7"/>
  <c r="N7" i="7"/>
  <c r="J5" i="7"/>
  <c r="J11" i="7" s="1"/>
  <c r="L11" i="7" s="1"/>
  <c r="N11" i="7" s="1"/>
  <c r="K5" i="7"/>
  <c r="M6" i="4"/>
  <c r="J6" i="4"/>
  <c r="L6" i="4" s="1"/>
  <c r="M5" i="7" l="1"/>
  <c r="K11" i="7"/>
  <c r="M11" i="7" s="1"/>
  <c r="L10" i="8"/>
  <c r="N10" i="8" s="1"/>
  <c r="K13" i="8"/>
  <c r="M13" i="8"/>
  <c r="L13" i="8"/>
  <c r="N13" i="8" s="1"/>
  <c r="L25" i="6"/>
  <c r="N25" i="6"/>
  <c r="L14" i="6"/>
  <c r="N14" i="6"/>
  <c r="L24" i="6"/>
  <c r="N24" i="6"/>
  <c r="L13" i="6"/>
  <c r="N13" i="6"/>
  <c r="L26" i="6"/>
  <c r="N26" i="6"/>
  <c r="L12" i="6"/>
  <c r="N12" i="6"/>
  <c r="J28" i="6"/>
  <c r="L5" i="7"/>
  <c r="N5" i="7" s="1"/>
  <c r="N6" i="4"/>
  <c r="L28" i="6" l="1"/>
  <c r="N28" i="6" s="1"/>
  <c r="M6" i="6"/>
  <c r="N6" i="6"/>
</calcChain>
</file>

<file path=xl/sharedStrings.xml><?xml version="1.0" encoding="utf-8"?>
<sst xmlns="http://schemas.openxmlformats.org/spreadsheetml/2006/main" count="153" uniqueCount="61">
  <si>
    <t>Lp.</t>
  </si>
  <si>
    <t>Nazwa międzynarodowa preparatu - postać - dawka</t>
  </si>
  <si>
    <t>J.m.</t>
  </si>
  <si>
    <t>Ilość</t>
  </si>
  <si>
    <t>Cena jedn. netto zł.</t>
  </si>
  <si>
    <t>Wartość netto zł                (kolumna 5x6)</t>
  </si>
  <si>
    <t xml:space="preserve">VAT% </t>
  </si>
  <si>
    <t>RAZEM</t>
  </si>
  <si>
    <t>op.</t>
  </si>
  <si>
    <t>Wartość brutto zł          (kolumna 7+8)</t>
  </si>
  <si>
    <t>Cena jedn. brutto zł. (kolumna 6+VAT)</t>
  </si>
  <si>
    <t>Sugammadexum; Roztwór do wstrzykiwań 100mg/ml; 10 fiol a 2ml</t>
  </si>
  <si>
    <t>Sugammadexum; Roztwór do wstrzykiwań 100mg/ml; 10 fiol a 5ml</t>
  </si>
  <si>
    <t>Albuminum humanum, Roztwór do infuzji, 200 g/l op. 100ml</t>
  </si>
  <si>
    <t>Meropenemum 1000 mg proszek do sporządzania roztworu do iniekcji lub infuzji x 10 fiol.; stabilność roztworu do wstrzykiwań podczas przechowywania przez 3 godziny w temperaturze 25°C
lub podczas przechowywania w lodówce (2-8°C) przez 12 godzin.</t>
  </si>
  <si>
    <t>Meropenemum 500 mg proszek do sporządzania roztworu do iniekcji lub infuzji x 10 fiol.; stabilność roztworu do wstrzykiwań podczas przechowywania przez 3 godziny w temperaturze 25°C
lub podczas przechowywania w lodówce (2-8°C) przez 12 godzin.</t>
  </si>
  <si>
    <t>Aqua pro injectione - butelka stojaca wyposażona w dwa sterylne, różnej wielkości porty, zabezpieczone plastikowymi zatyczkami, objętość 100 ml</t>
  </si>
  <si>
    <t xml:space="preserve">Aqua pro injectione - butelka stojaca wyposażona w dwa sterylne, różnej wielkości porty, zabezpieczone plastikowymi zatyczkami, objętość 500 ml </t>
  </si>
  <si>
    <t>Natruim Chloratum 0.9% - butelka stojąca wyposażona w dwa sterylne, różnej wielkości porty, zabezpieczone plastikowymi zatyczkami, objętość 100 ml</t>
  </si>
  <si>
    <t>Natruim Chloratum 0.9% - butelka stojąca wyposażona w dwa sterylne, różnej wielkości porty, zabezpieczone plastikowymi zatyczkami, objętość 250 ml</t>
  </si>
  <si>
    <t>Natruim Chloratum 0.9% - butelka stojąca wyposażona w dwa sterylne, różnej wielkości porty, zabezpieczone plastikowymi zatyczkami, objętość 500 ml</t>
  </si>
  <si>
    <t>Natruim Chloratum 0.9% - butelka stojąca wyposażona w dwa sterylne, różnej wielkości porty, zabezpieczone plastikowymi zatyczkami, objętość 1000 ml</t>
  </si>
  <si>
    <t>Glucose 5% - butelka stojąca wyposażona                          w dwa sterylne, niezależnie zabezpieczone porty,                  250 ml</t>
  </si>
  <si>
    <t>Glucose 5% - butelka stojąca wyposażona                                w dwa sterylne, niezależnie zabezpieczone porty,                 500 ml</t>
  </si>
  <si>
    <t>Glucose 5% - butelka stojąca wyposażona                                  w dwa sterylne, niezależnie zabezpieczone porty,                   1000 ml</t>
  </si>
  <si>
    <t>Glucose 10% - butelka stojąca wyposażona                               w dwa sterylne, niezależnie zabezpieczone porty,                  500 ml</t>
  </si>
  <si>
    <t>Glucose 10% - butelka stojąca wyposażona                              w dwa sterylne, niezależnie zabezpieczone porty,                  1000 ml</t>
  </si>
  <si>
    <t>Glucose 20% - butelka stojąca wyposażona                                 w dwa sterylne, niezależnie zabezpieczone porty,                   500 ml</t>
  </si>
  <si>
    <t>Roztwór Ringera - butelka stojąca  wyposażona  w dwa sterylne, niezależnie zabezpieczone porty,                      500 ml</t>
  </si>
  <si>
    <t>Roztwór Ringera - butelka stojąca wyposażona                            w dwa sterylne, niezależnie zabezpieczone porty,                      1000 ml</t>
  </si>
  <si>
    <t>Roztwór wieloelektrolitowy izotoniczny, zawierajacy jony Na,K,Cl,Mg,Ca oraz anion organiczny - butelka stojąca wyposażona                                           w dwa sterylne, niezależnie zabezpieczone porty,                             500 ml</t>
  </si>
  <si>
    <t>Roztwór wieloelektrolitowy izotoniczny, zawierajacy jony Na,K,Cl,Mg,Ca oraz anion organiczny - butelka stojąca wyposażona                                                     w dwa sterylne, niezależnie zabezpieczone porty,                    1000 ml</t>
  </si>
  <si>
    <t>Pakiet nr 1 - Albuminy</t>
  </si>
  <si>
    <t>Buprenorphinum plaster 35 mcg/h x 5 szt. Warstwa przylegająca:
styren-butadien-styren (SBS) i styren-butadien kopolimery blokowe,
kalafonia, przeciwutleniacze (2,4- bis (1,1-dimetyloetylo) fosforyn (3:1), tris (2,4-ditert-butylofenylo)
fosforan, ekstrakt olejowy z liścia aloesu zwyczajnego (zawiera również rafinowany olej sojowy oraz octan
alfa-tokoferolu)</t>
  </si>
  <si>
    <t>Buprenorphinum plaster 52,5 mcg/h x                    5 szt. Warstwa przylegająca:
styren-butadien-styren (SBS) i styren-butadien kopolimery blokowe,
kalafonia, przeciwutleniacze (2,4- bis (1,1-dimetyloetylo) fosforyn (3:1), tris (2,4-ditert-butylofenylo)
fosforan, ekstrakt olejowy z liścia aloesu zwyczajnego (zawiera również rafinowany olej sojowy oraz octan
alfa-tokoferolu)</t>
  </si>
  <si>
    <t>Buprenorphinum plaster 70 mcg/h x 5 szt.  Warstwa przylegająca:
styren-butadien-styren (SBS) i styren-butadien kopolimery blokowe,
kalafonia, przeciwutleniacze (2,4- bis (1,1-dimetyloetylo) fosforyn (3:1), tris (2,4-ditert-butylofenylo)
fosforan, ekstrakt olejowy z liścia aloesu zwyczajnego (zawiera również rafinowany olej sojowy oraz octan
alfa-tokoferolu)</t>
  </si>
  <si>
    <t>Buprenorphinum plaster 52,5 mcg/h x                    5 szt. Matryca adhezyjna (zawierająca buprenorfinę): oleinian (Z)-oktadeka-9-en-1-ylu,
powidon K90, kwas 4-oksopentanowy, usieciowany poli(kwas akrylowy-ko-akrylan butylu-ko-
akrylan-2-etyloheksylu-ko-octan winylu), w stosunku 5:15:75:5.</t>
  </si>
  <si>
    <t>Buprenorphinum plaster 35 mcg/h x 5 szt.Matryca adhezyjna (zawierająca buprenorfinę): oleinian (Z)-oktadeka-9-en-1-ylu,
powidon K90, kwas 4-oksopentanowy, usieciowany poli(kwas akrylowy-ko-akrylan butylu-ko-
akrylan-2-etyloheksylu-ko-octan winylu), w stosunku 5:15:75:5.</t>
  </si>
  <si>
    <t>Buprenorphinum plaster 70 mcg/h x 5 szt.Matryca adhezyjna (zawierająca buprenorfinę): oleinian (Z)-oktadeka-9-en-1-ylu,
powidon K90, kwas 4-oksopentanowy, usieciowany poli(kwas akrylowy-ko-akrylan butylu-ko-
akrylan-2-etyloheksylu-ko-octan winylu), w stosunku 5:15:75:5.</t>
  </si>
  <si>
    <t>6</t>
  </si>
  <si>
    <t>7</t>
  </si>
  <si>
    <t>8</t>
  </si>
  <si>
    <t>9</t>
  </si>
  <si>
    <t>10</t>
  </si>
  <si>
    <t>Nazwa handlowa preparatu - postać - dawka - producent - kod EAN</t>
  </si>
  <si>
    <t>op</t>
  </si>
  <si>
    <t xml:space="preserve"> Dieta kompletna pod względem odżywczym, bezresztkowa, zawartość energii: 1,25 kcal/ml, wysokobiałkowa (18,8 g/200 ml, 30% energii z białka). Białko: białka mleka (kazeina,
białko serwatkowe). Tłuszcz: olej rzepakowy. Węglowodany: syrop glukozowy, sacharoza, skrobia (nie dotyczy smaku czekoladowego).
Odpowiedni powyżej 3 roku życia. Osmolarność 390mOsm/l(smaku czekoladowym ma osmolarność 450 mOsm/l.) Płyn, op. 4x200ml. Smak: czekoladowy, truskawkowy, morelowy, owoców leśnych, waniliowy. 
</t>
  </si>
  <si>
    <t>Dieta kompletna pod względem odżywczym, wysokoenergetyczna (1,6
kcal/ml), wysokobiałkowa (18 g/200 ml, 23% energii z białka), z dodatkiem błonnika (5,0 g/200 ml),  niski indeks glikemiczny (IG = 30). Białko: białka mleka (kazeina, białko serwatkowe). Tłuszcz: olej rzepakowy. Węglowodany: skrobia (z tapioki), izomaltuloza. Błonnik: rozpuszczalny 100%: częściowo
hydrolizowana guma guar, guma akacjowa, fruktooligosacharydy, inulina. Odpowiedni tylko dla dorosłych. Osmolarność 300mOsm/l. Płyn op. 4x200ml. Smak: waniliowy, truskawkowy</t>
  </si>
  <si>
    <t>dieta kompletna pod względem odżywczym, wysokoenergetyczna (1,44 kcal/ml), wysokobiałkowa (18 g/237 ml, 21% energii z białka), immunożywienie - zawiera: kwasy tłuszczowe omega-3, argininę, nukleotydy, z dodatkiem błonnika (3,3 g/237 ml). Białko: białka mleka (kazeina) i wolna L-arginina. Tłuszcz: olej rybi, trójglicerydy średniołańcuchowe (MCT), olej kukurydziany. Zawiera EPA i DHA (500 mg/100 ml). Węglowodany: sacharoza, maltodekstryna. Błonnik: częściowo
hydrolizowana guma guar. Odpowiedni tylko dla dorosłych. Osmolarność 680mOsm/l. Płyn, 3 kartoniki x 237ml. Smak: waniliowy, owoców tropikalnych</t>
  </si>
  <si>
    <t>Dieta kompletna pod względem odżywczym, normokaloryczna (1 kcal/ml), wysokobiałkowa (5,6 g/100 ml, 22% energii z białka), bezresztkowa, immunożywienie - zawiera: kwasy tłuszczowe omega-3, argininę, nukleotydy. Białko: białka mleka (kazeina i wolna L-arginina). Tłuszcz: olej z ziaren palmowych, olej słonecznikowy, olej rybi. 22% tłuszczu stanowią kwasy tłuszczowe MCT. Węglowodany: maltodekstryna. Przeznaczony dla osób dorosłych. Osmolarność 298 mOsm/l. Płyn, butelka Smartflex 500 ml. Smak: neutralny</t>
  </si>
  <si>
    <t>Dieta kompletna pod względem odżywczym, dieta peptydowa, normokaloryczna (1 kcal/ml), wysokobiałkowa (9,3 g/100 ml, 37% energii z białka), 50% tłuszczów to MCT, niska zawartość węglowodanów (7,3 g/100 ml), niski indeks glikemiczny (IG=25), bezresztkowa. Białko: częściowo hydrolizowane białko serwatkowe. Tłuszcz: trójglicerydy średniołańcuchowe (MCT), olej rybi, olej rzepakowy i słonecznikowy. Węglowodany: maltodekstryna. Odpowiedni tylko dla osób dorosłych. Osmolarność 278 mOsm/l. Płyn, butelka Smartflex 500 ml. Smak: neutralny.</t>
  </si>
  <si>
    <t>Dieta kompletna pod względem odżywczym, dieta peptydowa, normokaloryczna (1 kcal/ml), normobiałkowa (4,0 g/ 100 ml, 16% energii z białka), 70% tłuszczów to MCT, bezresztkowa.
Białko: częściowo hydrolizowane białko serwatkowe. Tłuszcz: trójglicerydy średniołańcuchowe (MCT), olej sojowy. 70% tłuszczów stanowią kwasy tłuszczowe MCT. Węglowodany: maltodekstryna. Odpowiedni tylko dla osób dorosłych. Osmolarność 220mOsm/l. Płyn, butelka Smartflex 500 ml.
Smak: neutralny.</t>
  </si>
  <si>
    <t>Pakiet 4 - żywienie dojelitowe</t>
  </si>
  <si>
    <t>Amikacinum                                                       500 mg/100 ml x 1 butelka                          roztwór do infuzji</t>
  </si>
  <si>
    <t>Amikacinum                           1g/200 ml x 1 butelka                                   roztwór  do infuzji</t>
  </si>
  <si>
    <t>Wartość brutto ZAKRES OPCJONALNY zł                  (kolumna 30% x kol. 10)</t>
  </si>
  <si>
    <t>Pakiet nr 2 - Buprenorfina</t>
  </si>
  <si>
    <t>Pakiet nr 3 - płyny infuzyjne/leki ogólne</t>
  </si>
  <si>
    <t>Wartość netto  MAKSYMALNA WARTOŚĆ (WRAZ Z OPCJĄ) zł                  (kolumna 7+11)</t>
  </si>
  <si>
    <t>Wartość brutto MAKSYMALNA WARTOŚĆ (WRAZ Z OPCJĄ) zł                  (kolumna 10+12)</t>
  </si>
  <si>
    <t>Wartość netto ZAKRES OPCJONALNY zł                  (kolumna 30% x kol.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</si>
</sst>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#,##0\ _z_ł"/>
    <numFmt numFmtId="167" formatCode="#,##0.00\ &quot;zł&quot;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1"/>
      <color indexed="1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165" fontId="3" fillId="0" borderId="0" applyFill="0" applyBorder="0" applyAlignment="0" applyProtection="0"/>
    <xf numFmtId="0" fontId="1" fillId="0" borderId="0"/>
    <xf numFmtId="9" fontId="3" fillId="0" borderId="0" applyFill="0" applyBorder="0" applyAlignment="0" applyProtection="0"/>
    <xf numFmtId="164" fontId="3" fillId="0" borderId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5" fillId="0" borderId="0" xfId="2" applyFont="1" applyAlignment="1">
      <alignment vertical="center" wrapText="1" shrinkToFit="1"/>
    </xf>
    <xf numFmtId="0" fontId="5" fillId="0" borderId="0" xfId="2" applyFont="1" applyAlignment="1">
      <alignment horizontal="center"/>
    </xf>
    <xf numFmtId="4" fontId="5" fillId="0" borderId="0" xfId="2" applyNumberFormat="1" applyFont="1"/>
    <xf numFmtId="0" fontId="5" fillId="0" borderId="0" xfId="2" applyFont="1"/>
    <xf numFmtId="0" fontId="5" fillId="0" borderId="0" xfId="2" applyFont="1" applyAlignment="1">
      <alignment vertical="center" wrapText="1"/>
    </xf>
    <xf numFmtId="3" fontId="5" fillId="0" borderId="0" xfId="2" applyNumberFormat="1" applyFont="1"/>
    <xf numFmtId="49" fontId="6" fillId="0" borderId="3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6" fontId="6" fillId="0" borderId="4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0" fontId="6" fillId="0" borderId="0" xfId="2" applyFont="1"/>
    <xf numFmtId="0" fontId="6" fillId="0" borderId="0" xfId="2" applyFont="1" applyAlignment="1">
      <alignment vertical="center" wrapText="1" shrinkToFit="1"/>
    </xf>
    <xf numFmtId="0" fontId="6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4" fontId="6" fillId="0" borderId="0" xfId="2" applyNumberFormat="1" applyFont="1"/>
    <xf numFmtId="0" fontId="7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top" wrapText="1"/>
    </xf>
    <xf numFmtId="0" fontId="6" fillId="0" borderId="2" xfId="2" applyFont="1" applyBorder="1" applyAlignment="1">
      <alignment horizontal="center" vertical="center" wrapText="1" shrinkToFit="1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top"/>
    </xf>
    <xf numFmtId="0" fontId="6" fillId="0" borderId="1" xfId="2" applyFont="1" applyBorder="1" applyAlignment="1">
      <alignment horizontal="center"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/>
    <xf numFmtId="0" fontId="7" fillId="0" borderId="1" xfId="0" applyFont="1" applyBorder="1"/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9" fontId="6" fillId="0" borderId="1" xfId="3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2" applyFont="1" applyBorder="1"/>
    <xf numFmtId="0" fontId="6" fillId="0" borderId="5" xfId="2" applyFont="1" applyBorder="1" applyAlignment="1">
      <alignment horizontal="center" vertical="center" wrapText="1" shrinkToFit="1"/>
    </xf>
    <xf numFmtId="0" fontId="6" fillId="0" borderId="6" xfId="2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wrapText="1"/>
    </xf>
    <xf numFmtId="3" fontId="6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5" fillId="2" borderId="0" xfId="0" applyFont="1" applyFill="1"/>
    <xf numFmtId="49" fontId="5" fillId="0" borderId="0" xfId="0" applyNumberFormat="1" applyFont="1" applyAlignment="1">
      <alignment horizontal="right"/>
    </xf>
    <xf numFmtId="0" fontId="5" fillId="0" borderId="0" xfId="0" applyFont="1"/>
    <xf numFmtId="0" fontId="8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7" fontId="6" fillId="0" borderId="2" xfId="2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2" applyNumberFormat="1" applyFont="1" applyBorder="1" applyAlignment="1">
      <alignment horizontal="center" vertical="center" wrapText="1" shrinkToFit="1"/>
    </xf>
    <xf numFmtId="167" fontId="6" fillId="0" borderId="1" xfId="2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top"/>
    </xf>
    <xf numFmtId="167" fontId="7" fillId="0" borderId="1" xfId="0" applyNumberFormat="1" applyFont="1" applyBorder="1"/>
    <xf numFmtId="0" fontId="4" fillId="0" borderId="1" xfId="0" applyFont="1" applyBorder="1"/>
    <xf numFmtId="167" fontId="0" fillId="0" borderId="1" xfId="0" applyNumberFormat="1" applyBorder="1"/>
    <xf numFmtId="0" fontId="0" fillId="0" borderId="1" xfId="0" applyBorder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9" fontId="7" fillId="0" borderId="1" xfId="0" applyNumberFormat="1" applyFont="1" applyBorder="1"/>
  </cellXfs>
  <cellStyles count="7">
    <cellStyle name="Dziesiętny 2" xfId="3" xr:uid="{F284D9D2-8474-4AF2-A839-641997466662}"/>
    <cellStyle name="Normalny" xfId="0" builtinId="0"/>
    <cellStyle name="Normalny 2" xfId="4" xr:uid="{597D7962-4625-47D8-B494-0EAC76568AB7}"/>
    <cellStyle name="Normalny 3" xfId="2" xr:uid="{62892659-BAE9-4874-A775-FB662F28A25B}"/>
    <cellStyle name="Normalny_Arkusz1" xfId="1" xr:uid="{B83473FD-643C-4B18-9EBC-7506A1EB06C7}"/>
    <cellStyle name="Procentowy 2" xfId="5" xr:uid="{7E91FC9E-FA2E-499F-AB38-093D2D176D84}"/>
    <cellStyle name="Walutowy 2" xfId="6" xr:uid="{887EC1E1-9EF3-4906-9EAB-8E0053288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F55CC-78A9-4A8E-9233-9D0F3B4AFBAA}">
  <sheetPr>
    <pageSetUpPr fitToPage="1"/>
  </sheetPr>
  <dimension ref="A1:O10"/>
  <sheetViews>
    <sheetView zoomScale="90" zoomScaleNormal="90" workbookViewId="0">
      <selection activeCell="G24" sqref="G24"/>
    </sheetView>
  </sheetViews>
  <sheetFormatPr defaultColWidth="23.42578125" defaultRowHeight="15" x14ac:dyDescent="0.25"/>
  <cols>
    <col min="1" max="1" width="6.42578125" style="1" customWidth="1"/>
    <col min="2" max="3" width="23.42578125" style="1"/>
    <col min="4" max="4" width="10.28515625" style="1" customWidth="1"/>
    <col min="5" max="5" width="12.42578125" style="1" customWidth="1"/>
    <col min="6" max="7" width="23.42578125" style="1"/>
    <col min="8" max="8" width="10.140625" style="1" customWidth="1"/>
    <col min="9" max="9" width="18.140625" style="1" customWidth="1"/>
    <col min="10" max="16384" width="23.42578125" style="1"/>
  </cols>
  <sheetData>
    <row r="1" spans="1:15" x14ac:dyDescent="0.25">
      <c r="A1" s="5"/>
      <c r="B1" s="5" t="s">
        <v>32</v>
      </c>
      <c r="C1" s="2"/>
      <c r="D1" s="3"/>
      <c r="E1" s="5"/>
      <c r="F1" s="4"/>
      <c r="G1" s="4"/>
      <c r="H1" s="3"/>
      <c r="I1" s="4"/>
      <c r="J1" s="4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2"/>
      <c r="D3" s="3"/>
      <c r="E3" s="5"/>
      <c r="F3" s="4"/>
      <c r="G3" s="4"/>
      <c r="H3" s="3"/>
      <c r="I3" s="4"/>
      <c r="J3" s="4"/>
      <c r="K3" s="5"/>
      <c r="L3" s="5"/>
      <c r="M3" s="5"/>
      <c r="N3" s="5"/>
      <c r="O3" s="5"/>
    </row>
    <row r="4" spans="1:15" x14ac:dyDescent="0.25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72" t="s">
        <v>39</v>
      </c>
      <c r="G4" s="72" t="s">
        <v>40</v>
      </c>
      <c r="H4" s="72" t="s">
        <v>41</v>
      </c>
      <c r="I4" s="72" t="s">
        <v>42</v>
      </c>
      <c r="J4" s="49" t="s">
        <v>43</v>
      </c>
      <c r="K4" s="48">
        <v>11</v>
      </c>
      <c r="L4" s="73">
        <v>12</v>
      </c>
      <c r="M4" s="73">
        <v>13</v>
      </c>
      <c r="N4" s="73">
        <v>14</v>
      </c>
      <c r="O4" s="5"/>
    </row>
    <row r="5" spans="1:15" ht="60" x14ac:dyDescent="0.25">
      <c r="A5" s="48" t="s">
        <v>0</v>
      </c>
      <c r="B5" s="48" t="s">
        <v>1</v>
      </c>
      <c r="C5" s="48" t="s">
        <v>44</v>
      </c>
      <c r="D5" s="48" t="s">
        <v>2</v>
      </c>
      <c r="E5" s="48" t="s">
        <v>3</v>
      </c>
      <c r="F5" s="49" t="s">
        <v>4</v>
      </c>
      <c r="G5" s="50" t="s">
        <v>5</v>
      </c>
      <c r="H5" s="48" t="s">
        <v>6</v>
      </c>
      <c r="I5" s="49" t="s">
        <v>10</v>
      </c>
      <c r="J5" s="49" t="s">
        <v>9</v>
      </c>
      <c r="K5" s="49" t="s">
        <v>60</v>
      </c>
      <c r="L5" s="49" t="s">
        <v>55</v>
      </c>
      <c r="M5" s="49" t="s">
        <v>58</v>
      </c>
      <c r="N5" s="49" t="s">
        <v>59</v>
      </c>
      <c r="O5" s="5"/>
    </row>
    <row r="6" spans="1:15" ht="40.5" x14ac:dyDescent="0.25">
      <c r="A6" s="33">
        <v>1</v>
      </c>
      <c r="B6" s="40" t="s">
        <v>13</v>
      </c>
      <c r="C6" s="25"/>
      <c r="D6" s="33" t="s">
        <v>8</v>
      </c>
      <c r="E6" s="41">
        <v>1500</v>
      </c>
      <c r="F6" s="42">
        <v>0</v>
      </c>
      <c r="G6" s="49">
        <f>E6*F6</f>
        <v>0</v>
      </c>
      <c r="H6" s="58">
        <v>0.08</v>
      </c>
      <c r="I6" s="49">
        <f>F6+H6*F6</f>
        <v>0</v>
      </c>
      <c r="J6" s="49">
        <f>G6+H6*G6</f>
        <v>0</v>
      </c>
      <c r="K6" s="49">
        <f>G6*30%</f>
        <v>0</v>
      </c>
      <c r="L6" s="49">
        <f>J6*30%</f>
        <v>0</v>
      </c>
      <c r="M6" s="49">
        <f>G6+K6</f>
        <v>0</v>
      </c>
      <c r="N6" s="52">
        <f>J6+L6</f>
        <v>0</v>
      </c>
      <c r="O6" s="5"/>
    </row>
    <row r="7" spans="1: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s="5"/>
      <c r="B8" s="5"/>
      <c r="C8" s="5"/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</sheetData>
  <pageMargins left="0.25" right="0.25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B2D46-6F4C-460A-BF35-32C08317CF38}">
  <sheetPr>
    <pageSetUpPr fitToPage="1"/>
  </sheetPr>
  <dimension ref="A1:O11"/>
  <sheetViews>
    <sheetView topLeftCell="A7" zoomScale="80" zoomScaleNormal="80" workbookViewId="0">
      <selection activeCell="F11" sqref="F11"/>
    </sheetView>
  </sheetViews>
  <sheetFormatPr defaultColWidth="23.42578125" defaultRowHeight="15" x14ac:dyDescent="0.25"/>
  <cols>
    <col min="1" max="1" width="6.42578125" style="1" customWidth="1"/>
    <col min="2" max="2" width="60.28515625" style="1" customWidth="1"/>
    <col min="3" max="3" width="23.42578125" style="1"/>
    <col min="4" max="4" width="10.28515625" style="1" customWidth="1"/>
    <col min="5" max="5" width="12.42578125" style="1" customWidth="1"/>
    <col min="6" max="7" width="23.42578125" style="1"/>
    <col min="8" max="8" width="10.140625" style="1" customWidth="1"/>
    <col min="9" max="9" width="18.140625" style="1" customWidth="1"/>
    <col min="10" max="16384" width="23.42578125" style="1"/>
  </cols>
  <sheetData>
    <row r="1" spans="1:15" x14ac:dyDescent="0.25">
      <c r="A1" s="5"/>
      <c r="B1" s="5" t="s">
        <v>56</v>
      </c>
      <c r="C1" s="2"/>
      <c r="D1" s="3"/>
      <c r="E1" s="5"/>
      <c r="F1" s="4"/>
      <c r="G1" s="4"/>
      <c r="H1" s="3"/>
      <c r="I1" s="4"/>
      <c r="J1" s="4"/>
      <c r="K1" s="5"/>
      <c r="L1" s="5"/>
      <c r="M1" s="5"/>
      <c r="N1" s="5"/>
      <c r="O1" s="5"/>
    </row>
    <row r="2" spans="1:15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48">
        <v>1</v>
      </c>
      <c r="B3" s="48">
        <v>2</v>
      </c>
      <c r="C3" s="48">
        <v>3</v>
      </c>
      <c r="D3" s="48">
        <v>4</v>
      </c>
      <c r="E3" s="48">
        <v>5</v>
      </c>
      <c r="F3" s="72" t="s">
        <v>39</v>
      </c>
      <c r="G3" s="72" t="s">
        <v>40</v>
      </c>
      <c r="H3" s="72" t="s">
        <v>41</v>
      </c>
      <c r="I3" s="72" t="s">
        <v>42</v>
      </c>
      <c r="J3" s="49" t="s">
        <v>43</v>
      </c>
      <c r="K3" s="48">
        <v>11</v>
      </c>
      <c r="L3" s="73">
        <v>12</v>
      </c>
      <c r="M3" s="73">
        <v>13</v>
      </c>
      <c r="N3" s="73">
        <v>14</v>
      </c>
      <c r="O3" s="5"/>
    </row>
    <row r="4" spans="1:15" ht="60" x14ac:dyDescent="0.25">
      <c r="A4" s="48" t="s">
        <v>0</v>
      </c>
      <c r="B4" s="48" t="s">
        <v>1</v>
      </c>
      <c r="C4" s="48" t="s">
        <v>44</v>
      </c>
      <c r="D4" s="48" t="s">
        <v>2</v>
      </c>
      <c r="E4" s="48" t="s">
        <v>3</v>
      </c>
      <c r="F4" s="49" t="s">
        <v>4</v>
      </c>
      <c r="G4" s="50" t="s">
        <v>5</v>
      </c>
      <c r="H4" s="48" t="s">
        <v>6</v>
      </c>
      <c r="I4" s="49" t="s">
        <v>10</v>
      </c>
      <c r="J4" s="49" t="s">
        <v>9</v>
      </c>
      <c r="K4" s="49" t="s">
        <v>60</v>
      </c>
      <c r="L4" s="49" t="s">
        <v>55</v>
      </c>
      <c r="M4" s="49" t="s">
        <v>58</v>
      </c>
      <c r="N4" s="49" t="s">
        <v>59</v>
      </c>
      <c r="O4" s="5"/>
    </row>
    <row r="5" spans="1:15" ht="67.5" x14ac:dyDescent="0.25">
      <c r="A5" s="33">
        <v>1</v>
      </c>
      <c r="B5" s="40" t="s">
        <v>37</v>
      </c>
      <c r="C5" s="25"/>
      <c r="D5" s="33" t="s">
        <v>8</v>
      </c>
      <c r="E5" s="41">
        <v>70</v>
      </c>
      <c r="F5" s="42">
        <v>0</v>
      </c>
      <c r="G5" s="49">
        <f>E5*F5</f>
        <v>0</v>
      </c>
      <c r="H5" s="34">
        <v>0.08</v>
      </c>
      <c r="I5" s="49">
        <f>F5+H5*F5</f>
        <v>0</v>
      </c>
      <c r="J5" s="49">
        <f>G5+H5*G5</f>
        <v>0</v>
      </c>
      <c r="K5" s="49">
        <f>G5*30%</f>
        <v>0</v>
      </c>
      <c r="L5" s="49">
        <f>J5*30%</f>
        <v>0</v>
      </c>
      <c r="M5" s="49">
        <f>G5+K5</f>
        <v>0</v>
      </c>
      <c r="N5" s="52">
        <f>J5+L5</f>
        <v>0</v>
      </c>
      <c r="O5" s="5"/>
    </row>
    <row r="6" spans="1:15" ht="81" x14ac:dyDescent="0.25">
      <c r="A6" s="33">
        <v>2</v>
      </c>
      <c r="B6" s="40" t="s">
        <v>36</v>
      </c>
      <c r="C6" s="25"/>
      <c r="D6" s="33" t="s">
        <v>8</v>
      </c>
      <c r="E6" s="41">
        <v>50</v>
      </c>
      <c r="F6" s="42">
        <v>0</v>
      </c>
      <c r="G6" s="49">
        <f t="shared" ref="G6:G10" si="0">E6*F6</f>
        <v>0</v>
      </c>
      <c r="H6" s="34">
        <v>0.08</v>
      </c>
      <c r="I6" s="49">
        <f t="shared" ref="I6:I10" si="1">F6+H6*F6</f>
        <v>0</v>
      </c>
      <c r="J6" s="49">
        <f t="shared" ref="J6:J10" si="2">G6+H6*G6</f>
        <v>0</v>
      </c>
      <c r="K6" s="49">
        <f t="shared" ref="K6:K10" si="3">G6*30%</f>
        <v>0</v>
      </c>
      <c r="L6" s="49">
        <f t="shared" ref="L6:L11" si="4">J6*30%</f>
        <v>0</v>
      </c>
      <c r="M6" s="49">
        <f t="shared" ref="M6:M11" si="5">G6+K6</f>
        <v>0</v>
      </c>
      <c r="N6" s="52">
        <f t="shared" ref="N6:N11" si="6">J6+L6</f>
        <v>0</v>
      </c>
      <c r="O6" s="5"/>
    </row>
    <row r="7" spans="1:15" ht="67.5" x14ac:dyDescent="0.25">
      <c r="A7" s="33">
        <v>3</v>
      </c>
      <c r="B7" s="40" t="s">
        <v>38</v>
      </c>
      <c r="C7" s="25"/>
      <c r="D7" s="33" t="s">
        <v>8</v>
      </c>
      <c r="E7" s="41">
        <v>30</v>
      </c>
      <c r="F7" s="42">
        <v>0</v>
      </c>
      <c r="G7" s="49">
        <f t="shared" si="0"/>
        <v>0</v>
      </c>
      <c r="H7" s="34">
        <v>0.08</v>
      </c>
      <c r="I7" s="49">
        <f t="shared" si="1"/>
        <v>0</v>
      </c>
      <c r="J7" s="49">
        <f t="shared" si="2"/>
        <v>0</v>
      </c>
      <c r="K7" s="49">
        <f t="shared" si="3"/>
        <v>0</v>
      </c>
      <c r="L7" s="49">
        <f t="shared" si="4"/>
        <v>0</v>
      </c>
      <c r="M7" s="49">
        <f t="shared" si="5"/>
        <v>0</v>
      </c>
      <c r="N7" s="52">
        <f t="shared" si="6"/>
        <v>0</v>
      </c>
      <c r="O7" s="5"/>
    </row>
    <row r="8" spans="1:15" ht="121.5" x14ac:dyDescent="0.25">
      <c r="A8" s="33">
        <v>4</v>
      </c>
      <c r="B8" s="40" t="s">
        <v>33</v>
      </c>
      <c r="C8" s="25"/>
      <c r="D8" s="33" t="s">
        <v>8</v>
      </c>
      <c r="E8" s="41">
        <v>70</v>
      </c>
      <c r="F8" s="42">
        <v>0</v>
      </c>
      <c r="G8" s="49">
        <f t="shared" si="0"/>
        <v>0</v>
      </c>
      <c r="H8" s="34">
        <v>0.08</v>
      </c>
      <c r="I8" s="49">
        <f t="shared" si="1"/>
        <v>0</v>
      </c>
      <c r="J8" s="49">
        <f t="shared" si="2"/>
        <v>0</v>
      </c>
      <c r="K8" s="49">
        <f t="shared" si="3"/>
        <v>0</v>
      </c>
      <c r="L8" s="49">
        <f t="shared" si="4"/>
        <v>0</v>
      </c>
      <c r="M8" s="49">
        <f t="shared" si="5"/>
        <v>0</v>
      </c>
      <c r="N8" s="52">
        <f t="shared" si="6"/>
        <v>0</v>
      </c>
      <c r="O8" s="5"/>
    </row>
    <row r="9" spans="1:15" ht="121.5" x14ac:dyDescent="0.25">
      <c r="A9" s="33">
        <v>5</v>
      </c>
      <c r="B9" s="40" t="s">
        <v>34</v>
      </c>
      <c r="C9" s="25"/>
      <c r="D9" s="33" t="s">
        <v>8</v>
      </c>
      <c r="E9" s="41">
        <v>50</v>
      </c>
      <c r="F9" s="42">
        <v>0</v>
      </c>
      <c r="G9" s="49">
        <f t="shared" si="0"/>
        <v>0</v>
      </c>
      <c r="H9" s="34">
        <v>0.08</v>
      </c>
      <c r="I9" s="49">
        <f t="shared" si="1"/>
        <v>0</v>
      </c>
      <c r="J9" s="49">
        <f t="shared" si="2"/>
        <v>0</v>
      </c>
      <c r="K9" s="49">
        <f t="shared" si="3"/>
        <v>0</v>
      </c>
      <c r="L9" s="49">
        <f t="shared" si="4"/>
        <v>0</v>
      </c>
      <c r="M9" s="49">
        <f t="shared" si="5"/>
        <v>0</v>
      </c>
      <c r="N9" s="52">
        <f t="shared" si="6"/>
        <v>0</v>
      </c>
    </row>
    <row r="10" spans="1:15" ht="121.5" x14ac:dyDescent="0.25">
      <c r="A10" s="33">
        <v>6</v>
      </c>
      <c r="B10" s="40" t="s">
        <v>35</v>
      </c>
      <c r="C10" s="25"/>
      <c r="D10" s="33" t="s">
        <v>8</v>
      </c>
      <c r="E10" s="41">
        <v>30</v>
      </c>
      <c r="F10" s="42">
        <v>0</v>
      </c>
      <c r="G10" s="49">
        <f t="shared" si="0"/>
        <v>0</v>
      </c>
      <c r="H10" s="34">
        <v>0.08</v>
      </c>
      <c r="I10" s="49">
        <f t="shared" si="1"/>
        <v>0</v>
      </c>
      <c r="J10" s="49">
        <f t="shared" si="2"/>
        <v>0</v>
      </c>
      <c r="K10" s="49">
        <f t="shared" si="3"/>
        <v>0</v>
      </c>
      <c r="L10" s="49">
        <f t="shared" si="4"/>
        <v>0</v>
      </c>
      <c r="M10" s="49">
        <f t="shared" si="5"/>
        <v>0</v>
      </c>
      <c r="N10" s="52">
        <f t="shared" si="6"/>
        <v>0</v>
      </c>
    </row>
    <row r="11" spans="1:15" x14ac:dyDescent="0.25">
      <c r="A11" s="37"/>
      <c r="B11" s="38" t="s">
        <v>7</v>
      </c>
      <c r="C11" s="38"/>
      <c r="D11" s="38"/>
      <c r="E11" s="39"/>
      <c r="F11" s="25"/>
      <c r="G11" s="49">
        <f>SUM(G5:G10)</f>
        <v>0</v>
      </c>
      <c r="H11" s="69"/>
      <c r="I11" s="49"/>
      <c r="J11" s="49">
        <f>SUM(J5:J10)</f>
        <v>0</v>
      </c>
      <c r="K11" s="49">
        <f>SUM(K5:K10)</f>
        <v>0</v>
      </c>
      <c r="L11" s="49">
        <f t="shared" si="4"/>
        <v>0</v>
      </c>
      <c r="M11" s="49">
        <f t="shared" si="5"/>
        <v>0</v>
      </c>
      <c r="N11" s="52">
        <f t="shared" si="6"/>
        <v>0</v>
      </c>
    </row>
  </sheetData>
  <pageMargins left="0.7" right="0.7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7098-8140-4E23-BB1A-D24F6CB2FCC2}">
  <sheetPr>
    <pageSetUpPr fitToPage="1"/>
  </sheetPr>
  <dimension ref="A1:O28"/>
  <sheetViews>
    <sheetView tabSelected="1" topLeftCell="A23" zoomScale="90" zoomScaleNormal="90" workbookViewId="0">
      <selection activeCell="H37" sqref="H37"/>
    </sheetView>
  </sheetViews>
  <sheetFormatPr defaultColWidth="47.140625" defaultRowHeight="13.5" x14ac:dyDescent="0.25"/>
  <cols>
    <col min="1" max="1" width="5.5703125" style="18" customWidth="1"/>
    <col min="2" max="2" width="47.140625" style="18"/>
    <col min="3" max="3" width="30.42578125" style="18" customWidth="1"/>
    <col min="4" max="4" width="11.28515625" style="18" customWidth="1"/>
    <col min="5" max="5" width="20.140625" style="18" customWidth="1"/>
    <col min="6" max="6" width="16.28515625" style="35" customWidth="1"/>
    <col min="7" max="7" width="20.42578125" style="18" customWidth="1"/>
    <col min="8" max="8" width="9.5703125" style="18" customWidth="1"/>
    <col min="9" max="9" width="22.7109375" style="18" customWidth="1"/>
    <col min="10" max="10" width="24.28515625" style="18" customWidth="1"/>
    <col min="11" max="11" width="27.28515625" style="18" customWidth="1"/>
    <col min="12" max="12" width="20.5703125" style="18" customWidth="1"/>
    <col min="13" max="13" width="23.7109375" style="18" customWidth="1"/>
    <col min="14" max="14" width="26.85546875" style="18" customWidth="1"/>
    <col min="15" max="16384" width="47.140625" style="18"/>
  </cols>
  <sheetData>
    <row r="1" spans="1:15" x14ac:dyDescent="0.25">
      <c r="A1" s="13"/>
      <c r="B1" s="13" t="s">
        <v>57</v>
      </c>
      <c r="C1" s="14"/>
      <c r="D1" s="15"/>
      <c r="E1" s="13"/>
      <c r="F1" s="16"/>
      <c r="G1" s="17"/>
      <c r="H1" s="15"/>
      <c r="I1" s="17"/>
      <c r="J1" s="17"/>
      <c r="K1" s="13"/>
      <c r="L1" s="13"/>
      <c r="M1" s="13"/>
      <c r="N1" s="13"/>
      <c r="O1" s="13"/>
    </row>
    <row r="4" spans="1:15" ht="15" x14ac:dyDescent="0.25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72" t="s">
        <v>39</v>
      </c>
      <c r="G4" s="72" t="s">
        <v>40</v>
      </c>
      <c r="H4" s="72" t="s">
        <v>41</v>
      </c>
      <c r="I4" s="72" t="s">
        <v>42</v>
      </c>
      <c r="J4" s="49" t="s">
        <v>43</v>
      </c>
      <c r="K4" s="48">
        <v>11</v>
      </c>
      <c r="L4" s="73">
        <v>12</v>
      </c>
      <c r="M4" s="73">
        <v>13</v>
      </c>
      <c r="N4" s="73">
        <v>14</v>
      </c>
    </row>
    <row r="5" spans="1:15" ht="60" x14ac:dyDescent="0.25">
      <c r="A5" s="48" t="s">
        <v>0</v>
      </c>
      <c r="B5" s="48" t="s">
        <v>1</v>
      </c>
      <c r="C5" s="48" t="s">
        <v>44</v>
      </c>
      <c r="D5" s="48" t="s">
        <v>2</v>
      </c>
      <c r="E5" s="48" t="s">
        <v>3</v>
      </c>
      <c r="F5" s="49" t="s">
        <v>4</v>
      </c>
      <c r="G5" s="50" t="s">
        <v>5</v>
      </c>
      <c r="H5" s="48" t="s">
        <v>6</v>
      </c>
      <c r="I5" s="49" t="s">
        <v>10</v>
      </c>
      <c r="J5" s="49" t="s">
        <v>9</v>
      </c>
      <c r="K5" s="49" t="s">
        <v>60</v>
      </c>
      <c r="L5" s="49" t="s">
        <v>55</v>
      </c>
      <c r="M5" s="49" t="s">
        <v>58</v>
      </c>
      <c r="N5" s="49" t="s">
        <v>59</v>
      </c>
    </row>
    <row r="6" spans="1:15" ht="54" x14ac:dyDescent="0.25">
      <c r="A6" s="21">
        <v>1</v>
      </c>
      <c r="B6" s="8" t="s">
        <v>16</v>
      </c>
      <c r="C6" s="22"/>
      <c r="D6" s="23" t="s">
        <v>8</v>
      </c>
      <c r="E6" s="11">
        <v>250</v>
      </c>
      <c r="F6" s="59">
        <v>0</v>
      </c>
      <c r="G6" s="60">
        <f>E6*F6</f>
        <v>0</v>
      </c>
      <c r="H6" s="34">
        <v>0.08</v>
      </c>
      <c r="I6" s="60">
        <f>F6+H6*F6</f>
        <v>0</v>
      </c>
      <c r="J6" s="60">
        <f>G6+H6*G6</f>
        <v>0</v>
      </c>
      <c r="K6" s="60">
        <f>G6*30%</f>
        <v>0</v>
      </c>
      <c r="L6" s="60">
        <f>J6*30%</f>
        <v>0</v>
      </c>
      <c r="M6" s="60">
        <f>G6+K6</f>
        <v>0</v>
      </c>
      <c r="N6" s="61">
        <f>J6+L6</f>
        <v>0</v>
      </c>
    </row>
    <row r="7" spans="1:15" ht="54" x14ac:dyDescent="0.25">
      <c r="A7" s="24">
        <v>2</v>
      </c>
      <c r="B7" s="9" t="s">
        <v>17</v>
      </c>
      <c r="C7" s="25"/>
      <c r="D7" s="23" t="s">
        <v>8</v>
      </c>
      <c r="E7" s="12">
        <v>500</v>
      </c>
      <c r="F7" s="62">
        <v>0</v>
      </c>
      <c r="G7" s="60">
        <f t="shared" ref="G7:G27" si="0">E7*F7</f>
        <v>0</v>
      </c>
      <c r="H7" s="34">
        <v>0.08</v>
      </c>
      <c r="I7" s="60">
        <f t="shared" ref="I7:I27" si="1">F7+H7*F7</f>
        <v>0</v>
      </c>
      <c r="J7" s="60">
        <f t="shared" ref="J7:J27" si="2">G7+H7*G7</f>
        <v>0</v>
      </c>
      <c r="K7" s="60">
        <f t="shared" ref="K7:K28" si="3">G7*30%</f>
        <v>0</v>
      </c>
      <c r="L7" s="60">
        <f t="shared" ref="L7:L28" si="4">J7*30%</f>
        <v>0</v>
      </c>
      <c r="M7" s="60">
        <f t="shared" ref="M7:M28" si="5">G7+K7</f>
        <v>0</v>
      </c>
      <c r="N7" s="61">
        <f t="shared" ref="N7:N28" si="6">J7+L7</f>
        <v>0</v>
      </c>
    </row>
    <row r="8" spans="1:15" ht="54" x14ac:dyDescent="0.25">
      <c r="A8" s="21">
        <v>3</v>
      </c>
      <c r="B8" s="9" t="s">
        <v>18</v>
      </c>
      <c r="C8" s="26"/>
      <c r="D8" s="23" t="s">
        <v>8</v>
      </c>
      <c r="E8" s="12">
        <v>15000</v>
      </c>
      <c r="F8" s="63">
        <v>0</v>
      </c>
      <c r="G8" s="60">
        <f t="shared" si="0"/>
        <v>0</v>
      </c>
      <c r="H8" s="34">
        <v>0.08</v>
      </c>
      <c r="I8" s="60">
        <f t="shared" si="1"/>
        <v>0</v>
      </c>
      <c r="J8" s="60">
        <f t="shared" si="2"/>
        <v>0</v>
      </c>
      <c r="K8" s="60">
        <f t="shared" si="3"/>
        <v>0</v>
      </c>
      <c r="L8" s="60">
        <f t="shared" si="4"/>
        <v>0</v>
      </c>
      <c r="M8" s="60">
        <f t="shared" si="5"/>
        <v>0</v>
      </c>
      <c r="N8" s="61">
        <f t="shared" si="6"/>
        <v>0</v>
      </c>
    </row>
    <row r="9" spans="1:15" ht="54" x14ac:dyDescent="0.25">
      <c r="A9" s="24">
        <v>4</v>
      </c>
      <c r="B9" s="9" t="s">
        <v>19</v>
      </c>
      <c r="C9" s="27"/>
      <c r="D9" s="23" t="s">
        <v>8</v>
      </c>
      <c r="E9" s="12">
        <v>16000</v>
      </c>
      <c r="F9" s="63">
        <v>0</v>
      </c>
      <c r="G9" s="60">
        <f t="shared" si="0"/>
        <v>0</v>
      </c>
      <c r="H9" s="34">
        <v>0.08</v>
      </c>
      <c r="I9" s="60">
        <f t="shared" si="1"/>
        <v>0</v>
      </c>
      <c r="J9" s="60">
        <f t="shared" si="2"/>
        <v>0</v>
      </c>
      <c r="K9" s="60">
        <f t="shared" si="3"/>
        <v>0</v>
      </c>
      <c r="L9" s="60">
        <f t="shared" si="4"/>
        <v>0</v>
      </c>
      <c r="M9" s="60">
        <f t="shared" si="5"/>
        <v>0</v>
      </c>
      <c r="N9" s="61">
        <f t="shared" si="6"/>
        <v>0</v>
      </c>
    </row>
    <row r="10" spans="1:15" ht="54" x14ac:dyDescent="0.25">
      <c r="A10" s="21">
        <v>5</v>
      </c>
      <c r="B10" s="9" t="s">
        <v>20</v>
      </c>
      <c r="C10" s="28"/>
      <c r="D10" s="23" t="s">
        <v>8</v>
      </c>
      <c r="E10" s="12">
        <v>2200</v>
      </c>
      <c r="F10" s="63">
        <v>0</v>
      </c>
      <c r="G10" s="60">
        <f t="shared" si="0"/>
        <v>0</v>
      </c>
      <c r="H10" s="34">
        <v>0.08</v>
      </c>
      <c r="I10" s="60">
        <f t="shared" si="1"/>
        <v>0</v>
      </c>
      <c r="J10" s="60">
        <f t="shared" si="2"/>
        <v>0</v>
      </c>
      <c r="K10" s="60">
        <f t="shared" si="3"/>
        <v>0</v>
      </c>
      <c r="L10" s="60">
        <f t="shared" si="4"/>
        <v>0</v>
      </c>
      <c r="M10" s="60">
        <f t="shared" si="5"/>
        <v>0</v>
      </c>
      <c r="N10" s="61">
        <f t="shared" si="6"/>
        <v>0</v>
      </c>
    </row>
    <row r="11" spans="1:15" ht="54" x14ac:dyDescent="0.25">
      <c r="A11" s="24">
        <v>6</v>
      </c>
      <c r="B11" s="9" t="s">
        <v>21</v>
      </c>
      <c r="C11" s="28"/>
      <c r="D11" s="23" t="s">
        <v>8</v>
      </c>
      <c r="E11" s="12">
        <v>250</v>
      </c>
      <c r="F11" s="63">
        <v>0</v>
      </c>
      <c r="G11" s="60">
        <f t="shared" si="0"/>
        <v>0</v>
      </c>
      <c r="H11" s="34">
        <v>0.08</v>
      </c>
      <c r="I11" s="60">
        <f t="shared" si="1"/>
        <v>0</v>
      </c>
      <c r="J11" s="60">
        <f t="shared" si="2"/>
        <v>0</v>
      </c>
      <c r="K11" s="60">
        <f t="shared" si="3"/>
        <v>0</v>
      </c>
      <c r="L11" s="60">
        <f t="shared" si="4"/>
        <v>0</v>
      </c>
      <c r="M11" s="60">
        <f t="shared" si="5"/>
        <v>0</v>
      </c>
      <c r="N11" s="61">
        <f t="shared" si="6"/>
        <v>0</v>
      </c>
    </row>
    <row r="12" spans="1:15" ht="40.5" x14ac:dyDescent="0.25">
      <c r="A12" s="21">
        <v>7</v>
      </c>
      <c r="B12" s="9" t="s">
        <v>22</v>
      </c>
      <c r="C12" s="28"/>
      <c r="D12" s="23" t="s">
        <v>8</v>
      </c>
      <c r="E12" s="12">
        <v>700</v>
      </c>
      <c r="F12" s="63">
        <v>0</v>
      </c>
      <c r="G12" s="60">
        <f t="shared" si="0"/>
        <v>0</v>
      </c>
      <c r="H12" s="34">
        <v>0.08</v>
      </c>
      <c r="I12" s="60">
        <f t="shared" si="1"/>
        <v>0</v>
      </c>
      <c r="J12" s="60">
        <f t="shared" si="2"/>
        <v>0</v>
      </c>
      <c r="K12" s="60">
        <f t="shared" si="3"/>
        <v>0</v>
      </c>
      <c r="L12" s="60">
        <f t="shared" si="4"/>
        <v>0</v>
      </c>
      <c r="M12" s="60">
        <f t="shared" si="5"/>
        <v>0</v>
      </c>
      <c r="N12" s="61">
        <f t="shared" si="6"/>
        <v>0</v>
      </c>
    </row>
    <row r="13" spans="1:15" ht="40.5" x14ac:dyDescent="0.25">
      <c r="A13" s="24">
        <v>8</v>
      </c>
      <c r="B13" s="9" t="s">
        <v>23</v>
      </c>
      <c r="C13" s="28"/>
      <c r="D13" s="23" t="s">
        <v>8</v>
      </c>
      <c r="E13" s="12">
        <v>500</v>
      </c>
      <c r="F13" s="63">
        <v>0</v>
      </c>
      <c r="G13" s="60">
        <f t="shared" si="0"/>
        <v>0</v>
      </c>
      <c r="H13" s="34">
        <v>0.08</v>
      </c>
      <c r="I13" s="60">
        <f t="shared" si="1"/>
        <v>0</v>
      </c>
      <c r="J13" s="60">
        <f t="shared" si="2"/>
        <v>0</v>
      </c>
      <c r="K13" s="60">
        <f t="shared" si="3"/>
        <v>0</v>
      </c>
      <c r="L13" s="60">
        <f t="shared" si="4"/>
        <v>0</v>
      </c>
      <c r="M13" s="60">
        <f t="shared" si="5"/>
        <v>0</v>
      </c>
      <c r="N13" s="61">
        <f t="shared" si="6"/>
        <v>0</v>
      </c>
    </row>
    <row r="14" spans="1:15" ht="40.5" x14ac:dyDescent="0.25">
      <c r="A14" s="21">
        <v>9</v>
      </c>
      <c r="B14" s="9" t="s">
        <v>24</v>
      </c>
      <c r="C14" s="28"/>
      <c r="D14" s="23" t="s">
        <v>8</v>
      </c>
      <c r="E14" s="12">
        <v>200</v>
      </c>
      <c r="F14" s="63">
        <v>0</v>
      </c>
      <c r="G14" s="60">
        <f t="shared" si="0"/>
        <v>0</v>
      </c>
      <c r="H14" s="34">
        <v>0.08</v>
      </c>
      <c r="I14" s="60">
        <f t="shared" si="1"/>
        <v>0</v>
      </c>
      <c r="J14" s="60">
        <f t="shared" si="2"/>
        <v>0</v>
      </c>
      <c r="K14" s="60">
        <f t="shared" si="3"/>
        <v>0</v>
      </c>
      <c r="L14" s="60">
        <f t="shared" si="4"/>
        <v>0</v>
      </c>
      <c r="M14" s="60">
        <f t="shared" si="5"/>
        <v>0</v>
      </c>
      <c r="N14" s="61">
        <f t="shared" si="6"/>
        <v>0</v>
      </c>
    </row>
    <row r="15" spans="1:15" ht="40.5" x14ac:dyDescent="0.25">
      <c r="A15" s="24">
        <v>10</v>
      </c>
      <c r="B15" s="9" t="s">
        <v>25</v>
      </c>
      <c r="C15" s="28"/>
      <c r="D15" s="23" t="s">
        <v>8</v>
      </c>
      <c r="E15" s="12">
        <v>50</v>
      </c>
      <c r="F15" s="63">
        <v>0</v>
      </c>
      <c r="G15" s="60">
        <f t="shared" si="0"/>
        <v>0</v>
      </c>
      <c r="H15" s="34">
        <v>0.08</v>
      </c>
      <c r="I15" s="60">
        <f t="shared" si="1"/>
        <v>0</v>
      </c>
      <c r="J15" s="60">
        <f t="shared" si="2"/>
        <v>0</v>
      </c>
      <c r="K15" s="60">
        <f t="shared" si="3"/>
        <v>0</v>
      </c>
      <c r="L15" s="60">
        <f t="shared" si="4"/>
        <v>0</v>
      </c>
      <c r="M15" s="60">
        <f t="shared" si="5"/>
        <v>0</v>
      </c>
      <c r="N15" s="61">
        <f t="shared" si="6"/>
        <v>0</v>
      </c>
    </row>
    <row r="16" spans="1:15" ht="40.5" x14ac:dyDescent="0.25">
      <c r="A16" s="21">
        <v>11</v>
      </c>
      <c r="B16" s="9" t="s">
        <v>26</v>
      </c>
      <c r="C16" s="29"/>
      <c r="D16" s="23" t="s">
        <v>8</v>
      </c>
      <c r="E16" s="12">
        <v>20</v>
      </c>
      <c r="F16" s="64">
        <v>0</v>
      </c>
      <c r="G16" s="60">
        <f t="shared" si="0"/>
        <v>0</v>
      </c>
      <c r="H16" s="34">
        <v>0.08</v>
      </c>
      <c r="I16" s="60">
        <f t="shared" si="1"/>
        <v>0</v>
      </c>
      <c r="J16" s="60">
        <f t="shared" si="2"/>
        <v>0</v>
      </c>
      <c r="K16" s="60">
        <f t="shared" si="3"/>
        <v>0</v>
      </c>
      <c r="L16" s="60">
        <f t="shared" si="4"/>
        <v>0</v>
      </c>
      <c r="M16" s="60">
        <f t="shared" si="5"/>
        <v>0</v>
      </c>
      <c r="N16" s="61">
        <f t="shared" si="6"/>
        <v>0</v>
      </c>
    </row>
    <row r="17" spans="1:14" ht="40.5" x14ac:dyDescent="0.25">
      <c r="A17" s="24">
        <v>12</v>
      </c>
      <c r="B17" s="9" t="s">
        <v>27</v>
      </c>
      <c r="C17" s="29"/>
      <c r="D17" s="23" t="s">
        <v>8</v>
      </c>
      <c r="E17" s="12">
        <v>20</v>
      </c>
      <c r="F17" s="64">
        <v>0</v>
      </c>
      <c r="G17" s="60">
        <f t="shared" si="0"/>
        <v>0</v>
      </c>
      <c r="H17" s="34">
        <v>0.08</v>
      </c>
      <c r="I17" s="60">
        <f t="shared" si="1"/>
        <v>0</v>
      </c>
      <c r="J17" s="60">
        <f t="shared" si="2"/>
        <v>0</v>
      </c>
      <c r="K17" s="60">
        <f t="shared" si="3"/>
        <v>0</v>
      </c>
      <c r="L17" s="60">
        <f t="shared" si="4"/>
        <v>0</v>
      </c>
      <c r="M17" s="60">
        <f t="shared" si="5"/>
        <v>0</v>
      </c>
      <c r="N17" s="61">
        <f t="shared" si="6"/>
        <v>0</v>
      </c>
    </row>
    <row r="18" spans="1:14" ht="40.5" x14ac:dyDescent="0.25">
      <c r="A18" s="21">
        <v>13</v>
      </c>
      <c r="B18" s="9" t="s">
        <v>28</v>
      </c>
      <c r="C18" s="29"/>
      <c r="D18" s="23" t="s">
        <v>8</v>
      </c>
      <c r="E18" s="12">
        <v>250</v>
      </c>
      <c r="F18" s="64">
        <v>0</v>
      </c>
      <c r="G18" s="60">
        <f t="shared" si="0"/>
        <v>0</v>
      </c>
      <c r="H18" s="34">
        <v>0.08</v>
      </c>
      <c r="I18" s="60">
        <f t="shared" si="1"/>
        <v>0</v>
      </c>
      <c r="J18" s="60">
        <f t="shared" si="2"/>
        <v>0</v>
      </c>
      <c r="K18" s="60">
        <f t="shared" si="3"/>
        <v>0</v>
      </c>
      <c r="L18" s="60">
        <f t="shared" si="4"/>
        <v>0</v>
      </c>
      <c r="M18" s="60">
        <f t="shared" si="5"/>
        <v>0</v>
      </c>
      <c r="N18" s="61">
        <f t="shared" si="6"/>
        <v>0</v>
      </c>
    </row>
    <row r="19" spans="1:14" ht="40.5" x14ac:dyDescent="0.25">
      <c r="A19" s="24">
        <v>14</v>
      </c>
      <c r="B19" s="9" t="s">
        <v>29</v>
      </c>
      <c r="C19" s="29"/>
      <c r="D19" s="23" t="s">
        <v>8</v>
      </c>
      <c r="E19" s="12">
        <v>20</v>
      </c>
      <c r="F19" s="64">
        <v>0</v>
      </c>
      <c r="G19" s="60">
        <f t="shared" si="0"/>
        <v>0</v>
      </c>
      <c r="H19" s="34">
        <v>0.08</v>
      </c>
      <c r="I19" s="60">
        <f t="shared" si="1"/>
        <v>0</v>
      </c>
      <c r="J19" s="60">
        <f t="shared" si="2"/>
        <v>0</v>
      </c>
      <c r="K19" s="60">
        <f t="shared" si="3"/>
        <v>0</v>
      </c>
      <c r="L19" s="60">
        <f t="shared" si="4"/>
        <v>0</v>
      </c>
      <c r="M19" s="60">
        <f t="shared" si="5"/>
        <v>0</v>
      </c>
      <c r="N19" s="61">
        <f t="shared" si="6"/>
        <v>0</v>
      </c>
    </row>
    <row r="20" spans="1:14" ht="67.5" x14ac:dyDescent="0.25">
      <c r="A20" s="21">
        <v>15</v>
      </c>
      <c r="B20" s="9" t="s">
        <v>30</v>
      </c>
      <c r="C20" s="29"/>
      <c r="D20" s="23" t="s">
        <v>8</v>
      </c>
      <c r="E20" s="12">
        <v>10000</v>
      </c>
      <c r="F20" s="64">
        <v>0</v>
      </c>
      <c r="G20" s="60">
        <f t="shared" si="0"/>
        <v>0</v>
      </c>
      <c r="H20" s="34">
        <v>0.08</v>
      </c>
      <c r="I20" s="60">
        <f t="shared" si="1"/>
        <v>0</v>
      </c>
      <c r="J20" s="60">
        <f t="shared" si="2"/>
        <v>0</v>
      </c>
      <c r="K20" s="60">
        <f t="shared" si="3"/>
        <v>0</v>
      </c>
      <c r="L20" s="60">
        <f t="shared" si="4"/>
        <v>0</v>
      </c>
      <c r="M20" s="60">
        <f t="shared" si="5"/>
        <v>0</v>
      </c>
      <c r="N20" s="61">
        <f t="shared" si="6"/>
        <v>0</v>
      </c>
    </row>
    <row r="21" spans="1:14" ht="67.5" x14ac:dyDescent="0.25">
      <c r="A21" s="24">
        <v>16</v>
      </c>
      <c r="B21" s="9" t="s">
        <v>31</v>
      </c>
      <c r="C21" s="29"/>
      <c r="D21" s="23" t="s">
        <v>8</v>
      </c>
      <c r="E21" s="12">
        <v>500</v>
      </c>
      <c r="F21" s="64">
        <v>0</v>
      </c>
      <c r="G21" s="60">
        <f t="shared" si="0"/>
        <v>0</v>
      </c>
      <c r="H21" s="34">
        <v>0.08</v>
      </c>
      <c r="I21" s="60">
        <f t="shared" si="1"/>
        <v>0</v>
      </c>
      <c r="J21" s="60">
        <f t="shared" si="2"/>
        <v>0</v>
      </c>
      <c r="K21" s="60">
        <f t="shared" si="3"/>
        <v>0</v>
      </c>
      <c r="L21" s="60">
        <f t="shared" si="4"/>
        <v>0</v>
      </c>
      <c r="M21" s="60">
        <f t="shared" si="5"/>
        <v>0</v>
      </c>
      <c r="N21" s="61">
        <f t="shared" si="6"/>
        <v>0</v>
      </c>
    </row>
    <row r="22" spans="1:14" ht="27" x14ac:dyDescent="0.25">
      <c r="A22" s="21">
        <v>17</v>
      </c>
      <c r="B22" s="10" t="s">
        <v>11</v>
      </c>
      <c r="C22" s="10"/>
      <c r="D22" s="23" t="s">
        <v>8</v>
      </c>
      <c r="E22" s="19">
        <v>350</v>
      </c>
      <c r="F22" s="65">
        <v>0</v>
      </c>
      <c r="G22" s="60">
        <f t="shared" si="0"/>
        <v>0</v>
      </c>
      <c r="H22" s="34">
        <v>0.08</v>
      </c>
      <c r="I22" s="60">
        <f t="shared" si="1"/>
        <v>0</v>
      </c>
      <c r="J22" s="60">
        <f t="shared" si="2"/>
        <v>0</v>
      </c>
      <c r="K22" s="60">
        <f t="shared" si="3"/>
        <v>0</v>
      </c>
      <c r="L22" s="60">
        <f t="shared" si="4"/>
        <v>0</v>
      </c>
      <c r="M22" s="60">
        <f t="shared" si="5"/>
        <v>0</v>
      </c>
      <c r="N22" s="61">
        <f t="shared" si="6"/>
        <v>0</v>
      </c>
    </row>
    <row r="23" spans="1:14" ht="27" x14ac:dyDescent="0.25">
      <c r="A23" s="24">
        <v>18</v>
      </c>
      <c r="B23" s="10" t="s">
        <v>12</v>
      </c>
      <c r="C23" s="30"/>
      <c r="D23" s="23" t="s">
        <v>8</v>
      </c>
      <c r="E23" s="31">
        <v>100</v>
      </c>
      <c r="F23" s="66">
        <v>0</v>
      </c>
      <c r="G23" s="60">
        <f t="shared" si="0"/>
        <v>0</v>
      </c>
      <c r="H23" s="34">
        <v>0.08</v>
      </c>
      <c r="I23" s="60">
        <f t="shared" si="1"/>
        <v>0</v>
      </c>
      <c r="J23" s="60">
        <f t="shared" si="2"/>
        <v>0</v>
      </c>
      <c r="K23" s="60">
        <f t="shared" si="3"/>
        <v>0</v>
      </c>
      <c r="L23" s="60">
        <f t="shared" si="4"/>
        <v>0</v>
      </c>
      <c r="M23" s="60">
        <f t="shared" si="5"/>
        <v>0</v>
      </c>
      <c r="N23" s="61">
        <f t="shared" si="6"/>
        <v>0</v>
      </c>
    </row>
    <row r="24" spans="1:14" ht="94.5" x14ac:dyDescent="0.25">
      <c r="A24" s="21">
        <v>19</v>
      </c>
      <c r="B24" s="10" t="s">
        <v>14</v>
      </c>
      <c r="C24" s="32"/>
      <c r="D24" s="33" t="s">
        <v>8</v>
      </c>
      <c r="E24" s="36">
        <v>400</v>
      </c>
      <c r="F24" s="66">
        <v>0</v>
      </c>
      <c r="G24" s="60">
        <f t="shared" si="0"/>
        <v>0</v>
      </c>
      <c r="H24" s="34">
        <v>0.08</v>
      </c>
      <c r="I24" s="60">
        <f t="shared" si="1"/>
        <v>0</v>
      </c>
      <c r="J24" s="60">
        <f t="shared" si="2"/>
        <v>0</v>
      </c>
      <c r="K24" s="60">
        <f t="shared" si="3"/>
        <v>0</v>
      </c>
      <c r="L24" s="60">
        <f t="shared" si="4"/>
        <v>0</v>
      </c>
      <c r="M24" s="60">
        <f t="shared" si="5"/>
        <v>0</v>
      </c>
      <c r="N24" s="61">
        <f t="shared" si="6"/>
        <v>0</v>
      </c>
    </row>
    <row r="25" spans="1:14" ht="94.5" x14ac:dyDescent="0.25">
      <c r="A25" s="24">
        <v>20</v>
      </c>
      <c r="B25" s="10" t="s">
        <v>15</v>
      </c>
      <c r="C25" s="32"/>
      <c r="D25" s="33" t="s">
        <v>8</v>
      </c>
      <c r="E25" s="20">
        <v>20</v>
      </c>
      <c r="F25" s="65">
        <v>0</v>
      </c>
      <c r="G25" s="60">
        <f t="shared" si="0"/>
        <v>0</v>
      </c>
      <c r="H25" s="34">
        <v>0.08</v>
      </c>
      <c r="I25" s="60">
        <f t="shared" si="1"/>
        <v>0</v>
      </c>
      <c r="J25" s="60">
        <f t="shared" si="2"/>
        <v>0</v>
      </c>
      <c r="K25" s="60">
        <f t="shared" si="3"/>
        <v>0</v>
      </c>
      <c r="L25" s="60">
        <f t="shared" si="4"/>
        <v>0</v>
      </c>
      <c r="M25" s="60">
        <f t="shared" si="5"/>
        <v>0</v>
      </c>
      <c r="N25" s="61">
        <f t="shared" si="6"/>
        <v>0</v>
      </c>
    </row>
    <row r="26" spans="1:14" ht="40.5" x14ac:dyDescent="0.25">
      <c r="A26" s="21">
        <v>21</v>
      </c>
      <c r="B26" s="20" t="s">
        <v>53</v>
      </c>
      <c r="C26" s="32"/>
      <c r="D26" s="33" t="s">
        <v>8</v>
      </c>
      <c r="E26" s="20">
        <v>500</v>
      </c>
      <c r="F26" s="65">
        <v>0</v>
      </c>
      <c r="G26" s="60">
        <f t="shared" si="0"/>
        <v>0</v>
      </c>
      <c r="H26" s="34">
        <v>0.08</v>
      </c>
      <c r="I26" s="60">
        <f t="shared" si="1"/>
        <v>0</v>
      </c>
      <c r="J26" s="60">
        <f t="shared" si="2"/>
        <v>0</v>
      </c>
      <c r="K26" s="60">
        <f t="shared" si="3"/>
        <v>0</v>
      </c>
      <c r="L26" s="60">
        <f t="shared" si="4"/>
        <v>0</v>
      </c>
      <c r="M26" s="60">
        <f t="shared" si="5"/>
        <v>0</v>
      </c>
      <c r="N26" s="61">
        <f t="shared" si="6"/>
        <v>0</v>
      </c>
    </row>
    <row r="27" spans="1:14" ht="27" x14ac:dyDescent="0.25">
      <c r="A27" s="67">
        <v>22</v>
      </c>
      <c r="B27" s="20" t="s">
        <v>54</v>
      </c>
      <c r="C27" s="32"/>
      <c r="D27" s="33" t="s">
        <v>8</v>
      </c>
      <c r="E27" s="20">
        <v>1000</v>
      </c>
      <c r="F27" s="65">
        <v>0</v>
      </c>
      <c r="G27" s="60">
        <f t="shared" si="0"/>
        <v>0</v>
      </c>
      <c r="H27" s="34">
        <v>0.08</v>
      </c>
      <c r="I27" s="60">
        <f t="shared" si="1"/>
        <v>0</v>
      </c>
      <c r="J27" s="60">
        <f t="shared" si="2"/>
        <v>0</v>
      </c>
      <c r="K27" s="60">
        <f t="shared" si="3"/>
        <v>0</v>
      </c>
      <c r="L27" s="60">
        <f t="shared" si="4"/>
        <v>0</v>
      </c>
      <c r="M27" s="60">
        <f t="shared" si="5"/>
        <v>0</v>
      </c>
      <c r="N27" s="61">
        <f t="shared" si="6"/>
        <v>0</v>
      </c>
    </row>
    <row r="28" spans="1:14" x14ac:dyDescent="0.25">
      <c r="B28" s="29" t="s">
        <v>7</v>
      </c>
      <c r="C28" s="29"/>
      <c r="D28" s="29"/>
      <c r="E28" s="29"/>
      <c r="F28" s="64"/>
      <c r="G28" s="68">
        <f>SUM(G6:G27)</f>
        <v>0</v>
      </c>
      <c r="H28" s="74"/>
      <c r="I28" s="68"/>
      <c r="J28" s="68">
        <f>SUM(J6:J27)</f>
        <v>0</v>
      </c>
      <c r="K28" s="68">
        <f t="shared" si="3"/>
        <v>0</v>
      </c>
      <c r="L28" s="68">
        <f t="shared" si="4"/>
        <v>0</v>
      </c>
      <c r="M28" s="68">
        <f t="shared" si="5"/>
        <v>0</v>
      </c>
      <c r="N28" s="68">
        <f t="shared" si="6"/>
        <v>0</v>
      </c>
    </row>
  </sheetData>
  <pageMargins left="0.25" right="0.25" top="0.75" bottom="0.75" header="0.3" footer="0.3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239C-AD6D-47E0-BB03-9C9EF7F572B8}">
  <sheetPr>
    <pageSetUpPr fitToPage="1"/>
  </sheetPr>
  <dimension ref="A2:N13"/>
  <sheetViews>
    <sheetView topLeftCell="A11" zoomScale="80" zoomScaleNormal="80" workbookViewId="0">
      <selection activeCell="J20" sqref="J20:K20"/>
    </sheetView>
  </sheetViews>
  <sheetFormatPr defaultRowHeight="15" x14ac:dyDescent="0.25"/>
  <cols>
    <col min="2" max="2" width="48" customWidth="1"/>
    <col min="3" max="3" width="32.42578125" customWidth="1"/>
    <col min="6" max="6" width="15.7109375" customWidth="1"/>
    <col min="7" max="7" width="17.28515625" customWidth="1"/>
    <col min="9" max="9" width="16.42578125" customWidth="1"/>
    <col min="10" max="10" width="22.85546875" customWidth="1"/>
    <col min="11" max="11" width="20.42578125" customWidth="1"/>
    <col min="12" max="12" width="22.7109375" customWidth="1"/>
    <col min="13" max="13" width="19.7109375" customWidth="1"/>
    <col min="14" max="14" width="21.7109375" customWidth="1"/>
  </cols>
  <sheetData>
    <row r="2" spans="1:14" x14ac:dyDescent="0.25">
      <c r="A2" t="s">
        <v>52</v>
      </c>
    </row>
    <row r="3" spans="1:14" x14ac:dyDescent="0.25">
      <c r="A3" s="43"/>
      <c r="B3" s="44"/>
      <c r="C3" s="45"/>
      <c r="D3" s="46"/>
      <c r="E3" s="45"/>
      <c r="F3" s="45"/>
      <c r="G3" s="45"/>
      <c r="H3" s="45"/>
      <c r="I3" s="45"/>
      <c r="J3" s="47"/>
      <c r="K3" s="1"/>
      <c r="L3" s="1"/>
    </row>
    <row r="4" spans="1:14" x14ac:dyDescent="0.25">
      <c r="A4" s="53"/>
      <c r="B4" s="54"/>
      <c r="C4" s="54"/>
      <c r="D4" s="53"/>
      <c r="E4" s="55"/>
      <c r="F4" s="56"/>
      <c r="G4" s="56"/>
      <c r="H4" s="53"/>
      <c r="I4" s="56"/>
      <c r="J4" s="56"/>
      <c r="K4" s="1"/>
      <c r="L4" s="1"/>
    </row>
    <row r="5" spans="1:14" x14ac:dyDescent="0.25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72" t="s">
        <v>39</v>
      </c>
      <c r="G5" s="72" t="s">
        <v>40</v>
      </c>
      <c r="H5" s="72" t="s">
        <v>41</v>
      </c>
      <c r="I5" s="72" t="s">
        <v>42</v>
      </c>
      <c r="J5" s="49" t="s">
        <v>43</v>
      </c>
      <c r="K5" s="48">
        <v>11</v>
      </c>
      <c r="L5" s="73">
        <v>12</v>
      </c>
      <c r="M5" s="73">
        <v>13</v>
      </c>
      <c r="N5" s="73">
        <v>14</v>
      </c>
    </row>
    <row r="6" spans="1:14" ht="75" x14ac:dyDescent="0.25">
      <c r="A6" s="48" t="s">
        <v>0</v>
      </c>
      <c r="B6" s="48" t="s">
        <v>1</v>
      </c>
      <c r="C6" s="48" t="s">
        <v>44</v>
      </c>
      <c r="D6" s="48" t="s">
        <v>2</v>
      </c>
      <c r="E6" s="48" t="s">
        <v>3</v>
      </c>
      <c r="F6" s="49" t="s">
        <v>4</v>
      </c>
      <c r="G6" s="50" t="s">
        <v>5</v>
      </c>
      <c r="H6" s="48" t="s">
        <v>6</v>
      </c>
      <c r="I6" s="49" t="s">
        <v>10</v>
      </c>
      <c r="J6" s="49" t="s">
        <v>9</v>
      </c>
      <c r="K6" s="49" t="s">
        <v>60</v>
      </c>
      <c r="L6" s="49" t="s">
        <v>55</v>
      </c>
      <c r="M6" s="49" t="s">
        <v>58</v>
      </c>
      <c r="N6" s="49" t="s">
        <v>59</v>
      </c>
    </row>
    <row r="7" spans="1:14" ht="195" x14ac:dyDescent="0.25">
      <c r="A7" s="48">
        <v>1</v>
      </c>
      <c r="B7" s="57" t="s">
        <v>46</v>
      </c>
      <c r="C7" s="51"/>
      <c r="D7" s="48" t="s">
        <v>45</v>
      </c>
      <c r="E7" s="50">
        <v>500</v>
      </c>
      <c r="F7" s="49">
        <v>0</v>
      </c>
      <c r="G7" s="60">
        <f>E7*F7</f>
        <v>0</v>
      </c>
      <c r="H7" s="34">
        <v>0.05</v>
      </c>
      <c r="I7" s="60">
        <f>F7+H7*F7</f>
        <v>0</v>
      </c>
      <c r="J7" s="60">
        <f>G7+H7*G7</f>
        <v>0</v>
      </c>
      <c r="K7" s="60">
        <f>G7*30%</f>
        <v>0</v>
      </c>
      <c r="L7" s="60">
        <f>J7*30%</f>
        <v>0</v>
      </c>
      <c r="M7" s="60">
        <f>G7+K7</f>
        <v>0</v>
      </c>
      <c r="N7" s="61">
        <f>J7+L7</f>
        <v>0</v>
      </c>
    </row>
    <row r="8" spans="1:14" ht="195" x14ac:dyDescent="0.25">
      <c r="A8" s="48">
        <v>2</v>
      </c>
      <c r="B8" s="57" t="s">
        <v>47</v>
      </c>
      <c r="C8" s="51"/>
      <c r="D8" s="48" t="s">
        <v>45</v>
      </c>
      <c r="E8" s="50">
        <v>500</v>
      </c>
      <c r="F8" s="49">
        <v>0</v>
      </c>
      <c r="G8" s="60">
        <f t="shared" ref="G8:G12" si="0">E8*F8</f>
        <v>0</v>
      </c>
      <c r="H8" s="34">
        <v>0.05</v>
      </c>
      <c r="I8" s="60">
        <f t="shared" ref="I8:I12" si="1">F8+H8*F8</f>
        <v>0</v>
      </c>
      <c r="J8" s="60">
        <f t="shared" ref="J8:J12" si="2">G8+H8*G8</f>
        <v>0</v>
      </c>
      <c r="K8" s="60">
        <f t="shared" ref="K8:K13" si="3">G8*30%</f>
        <v>0</v>
      </c>
      <c r="L8" s="60">
        <f t="shared" ref="L8:L13" si="4">J8*30%</f>
        <v>0</v>
      </c>
      <c r="M8" s="60">
        <f t="shared" ref="M8:M13" si="5">G8+K8</f>
        <v>0</v>
      </c>
      <c r="N8" s="61">
        <f t="shared" ref="N8:N13" si="6">J8+L8</f>
        <v>0</v>
      </c>
    </row>
    <row r="9" spans="1:14" ht="225" x14ac:dyDescent="0.25">
      <c r="A9" s="48">
        <v>3</v>
      </c>
      <c r="B9" s="57" t="s">
        <v>48</v>
      </c>
      <c r="C9" s="51"/>
      <c r="D9" s="48" t="s">
        <v>45</v>
      </c>
      <c r="E9" s="50">
        <v>100</v>
      </c>
      <c r="F9" s="49">
        <v>0</v>
      </c>
      <c r="G9" s="60">
        <f t="shared" si="0"/>
        <v>0</v>
      </c>
      <c r="H9" s="34">
        <v>0.05</v>
      </c>
      <c r="I9" s="60">
        <f t="shared" si="1"/>
        <v>0</v>
      </c>
      <c r="J9" s="60">
        <f t="shared" si="2"/>
        <v>0</v>
      </c>
      <c r="K9" s="60">
        <f t="shared" si="3"/>
        <v>0</v>
      </c>
      <c r="L9" s="60">
        <f t="shared" si="4"/>
        <v>0</v>
      </c>
      <c r="M9" s="60">
        <f t="shared" si="5"/>
        <v>0</v>
      </c>
      <c r="N9" s="61">
        <f t="shared" si="6"/>
        <v>0</v>
      </c>
    </row>
    <row r="10" spans="1:14" ht="165" x14ac:dyDescent="0.25">
      <c r="A10" s="48">
        <v>4</v>
      </c>
      <c r="B10" s="57" t="s">
        <v>49</v>
      </c>
      <c r="C10" s="51"/>
      <c r="D10" s="48" t="s">
        <v>45</v>
      </c>
      <c r="E10" s="50">
        <v>30</v>
      </c>
      <c r="F10" s="49">
        <v>0</v>
      </c>
      <c r="G10" s="60">
        <f t="shared" si="0"/>
        <v>0</v>
      </c>
      <c r="H10" s="34">
        <v>0.05</v>
      </c>
      <c r="I10" s="60">
        <f t="shared" si="1"/>
        <v>0</v>
      </c>
      <c r="J10" s="60">
        <f t="shared" si="2"/>
        <v>0</v>
      </c>
      <c r="K10" s="60">
        <f t="shared" si="3"/>
        <v>0</v>
      </c>
      <c r="L10" s="60">
        <f t="shared" si="4"/>
        <v>0</v>
      </c>
      <c r="M10" s="60">
        <f t="shared" si="5"/>
        <v>0</v>
      </c>
      <c r="N10" s="61">
        <f t="shared" si="6"/>
        <v>0</v>
      </c>
    </row>
    <row r="11" spans="1:14" ht="180" x14ac:dyDescent="0.25">
      <c r="A11" s="48">
        <v>5</v>
      </c>
      <c r="B11" s="57" t="s">
        <v>50</v>
      </c>
      <c r="C11" s="51"/>
      <c r="D11" s="48" t="s">
        <v>45</v>
      </c>
      <c r="E11" s="50">
        <v>350</v>
      </c>
      <c r="F11" s="49">
        <v>0</v>
      </c>
      <c r="G11" s="60">
        <f t="shared" si="0"/>
        <v>0</v>
      </c>
      <c r="H11" s="34">
        <v>0.05</v>
      </c>
      <c r="I11" s="60">
        <f t="shared" si="1"/>
        <v>0</v>
      </c>
      <c r="J11" s="60">
        <f t="shared" si="2"/>
        <v>0</v>
      </c>
      <c r="K11" s="60">
        <f t="shared" si="3"/>
        <v>0</v>
      </c>
      <c r="L11" s="60">
        <f t="shared" si="4"/>
        <v>0</v>
      </c>
      <c r="M11" s="60">
        <f t="shared" si="5"/>
        <v>0</v>
      </c>
      <c r="N11" s="61">
        <f t="shared" si="6"/>
        <v>0</v>
      </c>
    </row>
    <row r="12" spans="1:14" ht="180" x14ac:dyDescent="0.25">
      <c r="A12" s="48">
        <v>6</v>
      </c>
      <c r="B12" s="57" t="s">
        <v>51</v>
      </c>
      <c r="C12" s="51"/>
      <c r="D12" s="48" t="s">
        <v>45</v>
      </c>
      <c r="E12" s="50">
        <v>1300</v>
      </c>
      <c r="F12" s="49">
        <v>0</v>
      </c>
      <c r="G12" s="60">
        <f t="shared" si="0"/>
        <v>0</v>
      </c>
      <c r="H12" s="34">
        <v>0.05</v>
      </c>
      <c r="I12" s="60">
        <f t="shared" si="1"/>
        <v>0</v>
      </c>
      <c r="J12" s="60">
        <f t="shared" si="2"/>
        <v>0</v>
      </c>
      <c r="K12" s="60">
        <f t="shared" si="3"/>
        <v>0</v>
      </c>
      <c r="L12" s="60">
        <f t="shared" si="4"/>
        <v>0</v>
      </c>
      <c r="M12" s="60">
        <f t="shared" si="5"/>
        <v>0</v>
      </c>
      <c r="N12" s="61">
        <f t="shared" si="6"/>
        <v>0</v>
      </c>
    </row>
    <row r="13" spans="1:14" x14ac:dyDescent="0.25">
      <c r="A13" s="48"/>
      <c r="B13" s="51"/>
      <c r="C13" s="51"/>
      <c r="D13" s="48"/>
      <c r="E13" s="50"/>
      <c r="F13" s="49" t="s">
        <v>7</v>
      </c>
      <c r="G13" s="70">
        <f>SUM(G7:G12)</f>
        <v>0</v>
      </c>
      <c r="H13" s="71"/>
      <c r="I13" s="71"/>
      <c r="J13" s="70">
        <f>SUM(J7:J12)</f>
        <v>0</v>
      </c>
      <c r="K13" s="60">
        <f t="shared" si="3"/>
        <v>0</v>
      </c>
      <c r="L13" s="60">
        <f t="shared" si="4"/>
        <v>0</v>
      </c>
      <c r="M13" s="60">
        <f t="shared" si="5"/>
        <v>0</v>
      </c>
      <c r="N13" s="61">
        <f t="shared" si="6"/>
        <v>0</v>
      </c>
    </row>
  </sheetData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Pakiet nr 1</vt:lpstr>
      <vt:lpstr>Pakiet nr 2</vt:lpstr>
      <vt:lpstr>Pakiet nr 3</vt:lpstr>
      <vt:lpstr>Pakiet nr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Stanek Justyna</dc:creator>
  <cp:lastModifiedBy>Magdziarz Justyna</cp:lastModifiedBy>
  <cp:lastPrinted>2025-01-07T12:10:41Z</cp:lastPrinted>
  <dcterms:created xsi:type="dcterms:W3CDTF">2015-06-05T18:19:34Z</dcterms:created>
  <dcterms:modified xsi:type="dcterms:W3CDTF">2025-01-07T12:31:37Z</dcterms:modified>
</cp:coreProperties>
</file>