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rmularz cenowy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<sst xmlns="http://schemas.openxmlformats.org/spreadsheetml/2006/main" count="291" uniqueCount="140">
  <si>
    <t>Zapotrzebowanie na materiały do Apteki Szpitalnej Samodzielnego Publicznego
Zakładu Opieki Zdrowotnej w Rypinie na okres 12 miesięcy
   - Materiały opatrunkowe</t>
  </si>
  <si>
    <t>PAKIET NR 1 – GAZA, LIGNINA, WATA</t>
  </si>
  <si>
    <t>Lp</t>
  </si>
  <si>
    <t>Wyszczególnienie</t>
  </si>
  <si>
    <t>J m</t>
  </si>
  <si>
    <t>Ilość</t>
  </si>
  <si>
    <t>Cena jedn netto</t>
  </si>
  <si>
    <t>Cena jedn brutto</t>
  </si>
  <si>
    <t>Wartość netto</t>
  </si>
  <si>
    <t>Wartość brutto</t>
  </si>
  <si>
    <t>producent/kraj nazwa produktu nr katalogowy</t>
  </si>
  <si>
    <t>Gaza bawełniana jałowa 0,25m2  13-nit, szybkochłonąca*, zapakowana w opakowanie typu peel - pack, dodatkowo zawinięta w papier wewnątrz opakowania</t>
  </si>
  <si>
    <t>szt</t>
  </si>
  <si>
    <t>Gaza bawełniana jałowa 0,5m2  13-nit szybkochłonąca*, zapakowana w opakowanie typu peel - pack, dodatkowo zawinięta w papier wewnątrz opakowania</t>
  </si>
  <si>
    <t>Gaza bawełniana jałowa 1m2  13-nit szybkochłonąca*, zapakowana w opakowanie typu peel - pack, dodatkowo zawinięta w papier wewnątrz opakowania</t>
  </si>
  <si>
    <t>Gaza bawełniana 90-95cm w składkach  13-nit szybkochłonąca*</t>
  </si>
  <si>
    <t>mb</t>
  </si>
  <si>
    <t>Serwety operacyjne, gazowe, 4-warstwowe, białe, niejałowe z tasiemką i kontrastem RTG    45cm x 45cm, szybkochłonąca*, kl. IIa reg. 7</t>
  </si>
  <si>
    <t>Kompresy gazowe jałowe 5 x 5 cm, gaza 17-nit 8-warst, szybkochłonące*, pakowane po 3 szt. w blister z marginesem ułatwiającym otwieranie oraz przebarwionym wskaźnikiem sterylizacji potwierdzącym skuteczność procesu, kl. IIa reg. 7</t>
  </si>
  <si>
    <t>op</t>
  </si>
  <si>
    <t>Kompresy gazowe jałowe 7-7,5 x       7-7,5cm 17-nit 8-warstwowe, szybkochłonące* pakowane po 3 szt. w blister z marginesem ułatwiającym otwieranie oraz przebarwionym wskaźnikiem sterylizacji potwierdzącym skuteczność procesu, kl. IIa reg. 7</t>
  </si>
  <si>
    <t>Kompresy gazowe jałowe 10 x10 cm    17-nit 8-warst., szybkochłonące* pakowane po 3 szt. w blister z marginesem ułatwiającym otwieranie oraz przebarwionym wskaźnikiem sterylizacji potwierdzącym skuteczność procesu, kl. IIa reg. 7</t>
  </si>
  <si>
    <t>Kompresy gazowe jałowe 10 x 10 cm    17-nit 8-warst., szybkochłonące*, pakowane po 5 szt. w blister z marginesem ułatwiającym otwieranie oraz przebarwionym wskaźnikiem sterylizacji potwierdzącym skuteczność procesu, kl. IIa reg. 7</t>
  </si>
  <si>
    <t>Kompresy gazowe niewyj 5x5cm  a 100szt 8w 17-nit, szybkochłonące*, klasa IIa reg.7</t>
  </si>
  <si>
    <t>Kompresy gazowe niewyj 7,5x7,5cm a 100szt 8w 17-nit, szybkochłonące*, kl. IIa reg. 7</t>
  </si>
  <si>
    <t>Kompresy gazowe niewyj 10x10cm a 100szt 8w 17-nit, szybkochłonące*, kl. IIa reg. 7</t>
  </si>
  <si>
    <t>Lignina rolki wyrób medyczny 150g</t>
  </si>
  <si>
    <t>Lignina bielona, w arkuszach o rozmiarze 40 x 60 cm, bielona, miękka, niepyląca, chłonność wody min. 12 g/g, czas tonięcia maks 2,3 s. Wyrób medyczny</t>
  </si>
  <si>
    <t>kg</t>
  </si>
  <si>
    <t>Podkłady z warstwą chłonną z rozdrobnionej celulozy 40 x 60cm, chłonność wg ISO 11 948 min. 500 g, zabezpieczony od spodu folią antypoślizgową, wyrób medyczny</t>
  </si>
  <si>
    <t>Podkłady z warstwą chłonną z rozdrobnionej celulozy 60 x 90cm,  chłonność wg ISO 11 948 min. 1600 g, zabezpieczony od spodu folią antypoślizgową, wyrób medyczny</t>
  </si>
  <si>
    <t>Opaska dziana podtrzymująca 4mx5cm pakowana a 1szt, wykonana z wiskozy 100%</t>
  </si>
  <si>
    <t>szt.</t>
  </si>
  <si>
    <t>Opaska dziana podtrzymująca 4mx10cm pakowana a 1szt, wykonana z wiskozy 100%</t>
  </si>
  <si>
    <t>Opaska dziana podtrzymująca 4mx 15cm pakowana a 1szt wykonana z wiskozy 100%</t>
  </si>
  <si>
    <t>Opaska elastyczna tkana, pojedyńczo pakowana, wielokrotnego użytku, min. 65% bawełny, masa powierzchniowa 103 g/m2 (+/- 6 g/m2) rozciągliwość min. 120%, zapinka wewnątrz opakowania, rozmiar 5 m x 12 cm</t>
  </si>
  <si>
    <t>Opaska elastyczna tkana, pojedyńczo pakowana, wielokrotnego użytku, min. 65% bawełny, masa powierzchniowa 103 g/m2 (+/- 6 g/m2) rozciągliwość min. 120%, zapinka wewnątrz opakowania, rozmiar 5 m x 15 cm</t>
  </si>
  <si>
    <t>Wata opatrunkowa bawełniana 100%, op. 500g</t>
  </si>
  <si>
    <t>Siatka elastyczna opatrunkowa służąca do podtrzymywania opatrunków; w stanie luźnym :</t>
  </si>
  <si>
    <t xml:space="preserve">a/ ręka/ramię/, noga/podudzie, kolano/głowa – szerokość rękawa  5 – 6  cm </t>
  </si>
  <si>
    <t>b/ tułów, udo – szerokość rękawa 7 – 9,5 cm</t>
  </si>
  <si>
    <t>Serwety operacyjne, gazowe, 4-warstwowe, białe, jałowe z kontrastem (nitką) RTG 45cm x 45cm, jałowe, wykonane z gazy 17n, szybkochłonącej*, pakowane po 1 szt. w torebkę papierowo - foliową ze zgrzewem w kształcie litery "V" ułatwiającym bezpyłowe otwieranie oraz przebarwionym wskaźnikiem sterylizacji, potwierdzającym skuteczność procesu, posiadające min. 2 naklejki do dokumentacji medycznej, kl. IIa reg. 7</t>
  </si>
  <si>
    <t>op.</t>
  </si>
  <si>
    <t>Serwety operacyjne, gazowe, 4-warstwowe, białe, jałowe z tasiemką i kontrastem RTG 45cm x 45cm, jałowe, wykonane z gazy 17n, szybkochłonącej*, pakowane po 3 szt. w torebkę papierowo - foliową ze zgrzewem w kształcie litery "V" ułatwiającym bezpyłowe otwieranie oraz przebarwionym wskaźnikiem sterylizacji, potwierdzającym skuteczność procesu, posiadające min. 2 naklejki do dokumentacji medycznej, kl. IIa reg. 7</t>
  </si>
  <si>
    <t>Serwety operacyjne, gazowe, 4-warstwowe, białe, jałowe z tasiemką i kontrastem RTG 45cm x 45cm, jałowe, wykonane z gazy 17n, szybkochłonącej*, pakowane po 5 szt. w torebkę papierowo - foliową ze zgrzewem w kształcie litery "V" ułatwiającym bezpyłowe otwieranie oraz przebarwionym wskaźnikiem sterylizacji, potwierdzającym skuteczność procesu, posiadające min. 2 naklejki do dokumentacji medycznej, kl IIa reg. 7</t>
  </si>
  <si>
    <t>Pakiet kompresów gazowych jałowych, 17-nitkowe, szybkochłonące* 8W, 10x10, op. 20 szt., przewiązane nitką 2 x 10 szt., z nitką RTG, opakowanie papier-folia z min. 2 naklejkami do dokumentacji, pakowane w torebkę papierowo - foliową ze zgrzewem w kształcie litery "V" ułatwiającym bezpyłowe otwieranie oraz przebarwionym wskaźnikiem sterylizacji, potwierdzającym skuteczność procesu, posiadające min. 2 naklejki do dokumentacji medycznej, kl. IIa reg. 7</t>
  </si>
  <si>
    <t>Pakiet kompresów gazowych jałowych, 17-nitkowe, szybkochłonące*, 8W, 10x10, op. 40 szt., przewiązane nitką 4 x 10 szt., z nitką RTG, pakowane w torebkę papierowo - foliową ze zgrzewem w kształcie litery "V" ułatwiającym bezpyłowe otwieranie oraz przebarwionym wskaźnikiem sterylizacji, potwierdzającym skuteczność procesu, posiadające min. 2 naklejki do dokumentacji medycznej, kl. IIa reg. 7</t>
  </si>
  <si>
    <t>Zestaw opatrunkowy duży, jałowy, w skład którego wchodzą: 
a)  pęseta plastikowa, anatomiczna, wąskie końcówki z nacięciami oraz stablilizator przesunięcia, zapewniające pewny chwyt, długość narzędzia 13cm - 1szt.
c) kompres gazowy  7,5cm x 7,5cm 8W 13N o masie min. 0,89 g/ szt. - 10 szt.
d) Kompresy na ranę jałowe 7,5cm x 10 cm, 16 warstwowy (naprzemiennie - 8 warstw gazy 17 - nitkowej oraz 8 warstw włókniny poliestrowo - wiskozowej 40 g/m2) - 3 szt.
Opakowanie: twardy blister jednokomorowy 10 x 20 x 4 cm, w którym ułożone są poszczególne elementy, pełniący funkcję pojemnika (np. na płyny) o jałowej powierzchni od wewnątrz. Na opakowaniu wskaźnik procesu sterylizacji, potwierdzający jego skuteczność.</t>
  </si>
  <si>
    <t>OP.</t>
  </si>
  <si>
    <t>Seton jałowy z gazy 17N, szybkochłonącej* 4-warstwowy, wymiary 5cm x 2m, pakowany po 1 szt. w blister z marginesem ułatwiającym otwieranie oraz przebarwionym wskaźnikiem sterylizacji potwierdzącym skuteczność procesu, kl. IIa reg. 7</t>
  </si>
  <si>
    <t>Seton jałowy z gazy 17N szybkochłonącej*, 4-warstwowy, wymiary 5cm x 2m, pakowany po 2 szt. w blister z marginesem ułatwiającym otwieranie oraz przebarwionym wskaźnikiem sterylizacji potwierdzącym skuteczność procesu, kl. IIa reg. 7</t>
  </si>
  <si>
    <t>Tupfer jałowy z gazy 17-nitkowej szybkochłonącej*, groszek, wykrój 12 x 12 cm, z nitką RTG, pakowany po 5 szt. w blister z marginesem ułatwiającym otwieranie oraz przebarwionym wskaźnikiem sterylizacji potwierdzącym skuteczność procesu, kl. IIa reg. 7</t>
  </si>
  <si>
    <t>Opaska elastyczna jałowa, rozciągliwość 120%, skład surowcowy min. 65% bawełny, jedwab poliamidowy, przędza elastomerowa, 15 cm x 5 m, pakowany po 1 szt. w torebkę papierowo - foliową ze zgrzewem w kształcie litery "V" ułatwiającym bezpyłowe otwieranie oraz przebarwionym wskaźnikiem sterylizacji, potwierdzającym skuteczność procesu, posiadające min. 2 naklejki do dokumentacji medycznej.</t>
  </si>
  <si>
    <t>Opaska elastyczna jałowa, rozciągliwość 120%, skład surowcowy min. 65% bawełny, jedwab poliamidowy, przędza elastomerowa, 15 cm x 5 m, pakowany po 2 szt. w torebkę papierowo - foliową ze zgrzewem w kształcie litery "V" ułatwiającym bezpyłowe otwieranie oraz przebarwionym wskaźnikiem sterylizacji, potwierdzającym skuteczność procesu, posiadające min. 2 naklejki do dokumentacji medycznej.</t>
  </si>
  <si>
    <t>Chusta trójkątna włókninowa 100 x 100 x 141 cm , chusta wykonana z włókniny trójwarstwowej typu SMS, gramatura min. 35g/m²</t>
  </si>
  <si>
    <t>Pieluchomajtki dla dorosłych do zastosowania na dzień, wykonane w całkości z warstw przepuszczających powietrze i parę wodną, w tym z zastosowaniem na całej powierzchni jako zewnętrznej warstwy izolacyjnej paroprzepuszczalnego laminatu (połączenie paroprzepuszczalnej folii i włókniny, również w obrębie bioder). Właściwości: system umożliwiający szybkie i równomierne rozprowadzenie wilogoci wewnątrz wkładu chłonnego w postaci paska włókniny dystrybucyjnej, dwa ściągacze taliowe- jeden z tyłu, jeden z przodu, cztery elastyczne (posiadające zdolność do rozciągania się o min. 1 cm pod wpływem siły działającej wzdłuż oraz samoistnego powrotu do pierwotnej długości)  przylepcorzepy umożliwjające wielokrotne zapinanie i odpinanie, podwójny wkład chłonny z superabsorbentem, system zapobiegający powstawaniu przykrego zapachu, indykator wilgotności podwójnego typu - min. jeden pasek zmniejający kolor wraz z napełnieniem produktu oraz inny, dodatkowy, innego typu, np. rozmywjący się pod wpływem cieczy napis, wzdłuż wkładu chłonnego osłonki boczne skierowane na zewnąttrz względem osi produktu. Pakowane po 30 sztuk. chłonności - min. 2600g w/g ISO 11 948</t>
  </si>
  <si>
    <t>szt rozmiar L</t>
  </si>
  <si>
    <t>szt rozmiar XL</t>
  </si>
  <si>
    <t>Pieluszki higieniczne dla noworodków ( 4-9 kg) posiadające trwały i pewny system wielokrotnego mocowania (przylepco-rzepy), posiadające anatomiczny kształt umożliwiający dopasowanie w okolicach nóżek, pleców i pępka</t>
  </si>
  <si>
    <t>RAZEM</t>
  </si>
  <si>
    <t>* czas tonięcia gazy wg PN EN 14 079 maks.1,05 s</t>
  </si>
  <si>
    <t xml:space="preserve">     PAKIET NR 2 – GIPSY I PODKŁADY POD GIPS, OPATRUNKI RÓŻNE</t>
  </si>
  <si>
    <t>Opaska gipsowa nawinięta na rdzeń z ekologicznej tektury 3m x 10cm</t>
  </si>
  <si>
    <t>Opaska gipsowa nawinięta na rdzeń z ekologicznej tektury  3m x 12cm</t>
  </si>
  <si>
    <t>Opaska gipsowa nawinięta na rdzeń z ekologicznej tektury 3m x 14-15cm</t>
  </si>
  <si>
    <t>Opaska wyściełająca z waty – podkład pod gips 10cm</t>
  </si>
  <si>
    <t>Opaska wyściełająca z waty- podkład pod gips  15cm</t>
  </si>
  <si>
    <t xml:space="preserve">Włókninowy przylepiec chirurgiczny, pokryty hipoalergicznym klejem ze sztucznego kauczuku. Wykonany z miękkiej, rozciągliwej włókniny. Stosowany do mocowania opatrunku na stawach, zaokrąglonych i stożkowatych częściach ciała. </t>
  </si>
  <si>
    <t>5cm x 10m</t>
  </si>
  <si>
    <t>10cm x 10m</t>
  </si>
  <si>
    <t>Płatek z włókniny naśaczony 70% alkoholem izopropylowym, rozmiar 30mmx60mm, niejałowy.</t>
  </si>
  <si>
    <t>op a 100 szt</t>
  </si>
  <si>
    <t xml:space="preserve">PAKIET NR 3 – PLASTRY </t>
  </si>
  <si>
    <t>Przylepiec na tkaninie 2,5cm</t>
  </si>
  <si>
    <t>op. a 12 szt. (1 szt. = 2,5cmx5m)</t>
  </si>
  <si>
    <t>Przylepiec na tkaninie 5cm</t>
  </si>
  <si>
    <t>op. a 6 szt. (1 szt. = 5cmx5m)</t>
  </si>
  <si>
    <t>Przylepiec na włókninie 1,25cm</t>
  </si>
  <si>
    <t>op. a 24 szt. (1 szt. = 1,25cmx5m)</t>
  </si>
  <si>
    <t>Przylepiec na włókninie 2,5cm</t>
  </si>
  <si>
    <t>Plaster z opatrunkiem na tkaninie 6cm-szer</t>
  </si>
  <si>
    <t>op. 5 m</t>
  </si>
  <si>
    <t xml:space="preserve">Przylepiec foliowy hypoalergiczny  9,14 m x 2,5cm          </t>
  </si>
  <si>
    <t xml:space="preserve">op. a 12 szt. </t>
  </si>
  <si>
    <t xml:space="preserve">Przylepiec foliowy hypoalergiczny  5 m x 5cm          </t>
  </si>
  <si>
    <t xml:space="preserve">op. 6 szt. </t>
  </si>
  <si>
    <t>Plaster do umocowania kaniul (pod venflon) 80mm x 60mm</t>
  </si>
  <si>
    <t>op. a 100 szt</t>
  </si>
  <si>
    <t xml:space="preserve">Przylepiec włókninowy hipoalergiczny do nieinwazyjnego zamykania małych ran i nacięć chir.,zastępujący nici chirurgiczne, pokryty klejem akrylowym, łączący   i zbliżający brzegi rany formatu :          </t>
  </si>
  <si>
    <t>a/ 3 x 75-76mm (1x5pasków) x 50</t>
  </si>
  <si>
    <t>b/ 6 x 38mm (1x6pasków) x 50</t>
  </si>
  <si>
    <t>Przeźroczysty opatrunek foliowy do zabezpieczania kaniul założonych do naczyń centralnych u osób dorosłych z systemem aplikacji typu ramka , z jedna taśmą do opisu z klejem akrylowym nakładanym metodą ciągłą; opakowanie papier-papier     I klasa sterylna ; rozmiar 15cm x 10cm</t>
  </si>
  <si>
    <t xml:space="preserve">Samoprzylepny jałowy opatrunek chirurgiczny z wkładem chłonnym wykonany z hydrofobowej włókniny do pokrywania ran pooperacyjnych w rozmiarze 5cm x 7,2cm </t>
  </si>
  <si>
    <t>Kompres celulozowy z perforacją(płaty waty celulozowej w zwoju z regularną perforacją ułatwiającą odrywanie pojedynczych części w postaci małych kompresów,hipoalergiczny,niejałowy4cm x 5cm (2x rolka a 500szt)</t>
  </si>
  <si>
    <t xml:space="preserve">                               PAKIET NR 4 – OPATRUNKI RÓŻNE 1</t>
  </si>
  <si>
    <t>Opatrunek jałowy w opakowaniach zgrzewanych po 1szt (opakowanie 25 sztuk)</t>
  </si>
  <si>
    <t>15cm x 8cm</t>
  </si>
  <si>
    <t>20cm x 8-10cm</t>
  </si>
  <si>
    <t>Kompres jałowy chłonny do silnie saczących się ran, 4-warstwowy, 10cm x 10cm</t>
  </si>
  <si>
    <t>PAKIET NR 5– OPATRUNKI SPECJALISTYCZNE I WORKI STOMIJNE</t>
  </si>
  <si>
    <t>Samoprzylepny opatrunek hydrokoloidowy. Kompozycja trzech hydrokoloidów zawieszonych w macierzy polimerowej. Zapewniając odpowiednie wilgotne środowisko leczenia ran,pochłania równocześnie nadmiar wysięku. Jest przeznaczony do leczenia ran zarówno przewlekłych jak i ostrych pod warunkiem, że nie wykazują cech infekcji. Jest idealnym opatrunkiem w ranach na etapie oczyszczania, ziarninujących i naskórójących,  rozmiar 10cm x 10cm</t>
  </si>
  <si>
    <t>Cienki i półprzezroczysty samoprzylepny opatrunek hydrokoloidowy. Kompozycja trzech hydrokoloidów zawieszonych w macierzy polimerowej. Zapewnia odpowiednie wilgotne środowisko leczenia ran. Jest przeznaczony do leczenia ran zarówno przewlekłych jak i ostrych pod warunkiem, że nie wykazują cech infekcji, oraz w profilaktyce przeciwodleżynowej. Rozmiar 10x10</t>
  </si>
  <si>
    <t>Sterylny, przezroczysty hydrokoloidowy żel jednorazowego użytku. Jest przeznaczony do leczenia ran głębokich suchych mało/umiarkowanie sączących z martwicą suchą lub rozpływną. Dzięki dużej zawartości płynu uwadnia martwe tkanki i pobudza mechanizmy autolizy w ranie, co prowadzi do oczyszczania z martwicy. Stymuluje aktywność makrofagów, przez co pobudza proces ziarninowania. Tuba 15g</t>
  </si>
  <si>
    <t xml:space="preserve">Opatrunek alginianowy w postaci sterylnego kompresu. Wchłania wysięk z rany i stopniowo żeluje. Przekształca się w trwały żel lub włóknisto-żelową warstwę. Bardzo dodrze wchłania wysięk i kontroluje krwawienie. Posiada szeroki zakres zastosowań w leczeniu ran przewlekłych i ostrych, w tym zwłaszcza krwawiących ran głębokich. rozmiar 7,5cm x 12cm  </t>
  </si>
  <si>
    <t xml:space="preserve">Opatrunek sterylny regulujący poziom wilgoci w ranie, składający się z wodoodpornej zewnętrznej błony poliuretanowej oraz wielowarstwowej części chłonnej. Wielowarstwowa część chłonna zawiera warstwę pianki poliuretanowej oraz warstwę kontaktową wykonaną w Technologii Hydrofiber (karboksymetyloceluloza sodowa), wersja nieprzylepna w rozmiarze 10cm x 10cm </t>
  </si>
  <si>
    <t xml:space="preserve">Opatrunek sterylny regulujący poziom wilgoci w ranie, składający się z wodoodpornej zewnętrznej błony poliuretanowej oraz wielowarstwowej części chłonnej. Wielowarstwowa część chłonna zawiera warstwę pianki poliuretanowej oraz warstwę kontaktową wykonaną w Technologii Hydrofiber (karboksymetyloceluloza sodowa), wersja nieprzylepna w rozmiarze 15cm x 15cm </t>
  </si>
  <si>
    <r>
      <rPr>
        <sz val="11"/>
        <color indexed="8"/>
        <rFont val="Times New Roman"/>
        <family val="1"/>
      </rPr>
      <t>Opatrunek przeciwbakteryjny, antybiofilmowy, łączący zalety opatrunków wykonanych w Technologii Hydrofiber</t>
    </r>
    <r>
      <rPr>
        <vertAlign val="superscript"/>
        <sz val="11"/>
        <color indexed="8"/>
        <rFont val="Times New Roman"/>
        <family val="1"/>
      </rPr>
      <t>®</t>
    </r>
    <r>
      <rPr>
        <sz val="11"/>
        <color indexed="8"/>
        <rFont val="Times New Roman"/>
        <family val="1"/>
      </rPr>
      <t xml:space="preserve"> z antybakteryjnym działaniem srebra jonowego wbudowanego w strukturę włókien (1,2%), spotęgowanym dodatkiem EDTA oraz BEC. Dwie warstwy chłonne opatrunku, wykonane w Technologii Hydrofiber</t>
    </r>
    <r>
      <rPr>
        <vertAlign val="superscript"/>
        <sz val="11"/>
        <color indexed="8"/>
        <rFont val="Times New Roman"/>
        <family val="1"/>
      </rPr>
      <t>®</t>
    </r>
    <r>
      <rPr>
        <sz val="11"/>
        <color indexed="8"/>
        <rFont val="Times New Roman"/>
        <family val="1"/>
      </rPr>
      <t>, połączone są ze sobą poprzecznymi przeszyciami, które wzmacniają opatrunek, ułatwiają jego zmianę i zmniejszają ból przy usuwaniu. Do stosowania na rany ostre i przwlekłe, z cechami infekcji lub biofilmu, wydzielające dużą ilość wysięku. Rozmiar 10x10</t>
    </r>
  </si>
  <si>
    <t>Worek kolostomijny jednoczęściowy, samoprzylepny beżowy, zamknięty z filtrem gazów  neutralizującym zapachy, przeznaczony do zaopatrzenia kolostomii ( z wyjątkiem stomii wklęsłej).Przylepiec przytwierdzony do worka na stałe wykonany z materiału posiadającego właściwości ochronne i gojące, zabezpieczające skórę wokół stomii przed działaniem treści jelitowej, nie powodując alergii i odparzeń. Od strony ciała pokryty delikatną siateczką z dodatkiem bawełny, dzięki czemu nie odparza skóry. Rozmiar uniwersalny - 19 mm (do docinania)</t>
  </si>
  <si>
    <t>Worek kolostomijny jednoczęściowy 500 ml esteem+ileo 20 mm przezroczysty śreni z pojemnikiem filtrem i zapinką  REF 416718</t>
  </si>
  <si>
    <t>PAKIET NR 6– MATERIAŁY DO LECZENIA RAN</t>
  </si>
  <si>
    <t>Sterylny, trójwarstwowy opatrunek z pianki poliuretanowej do ran z małym i srednim wysiękiem i z cechami infekcji. Z kontaktową warstwą z miękkiego silikonu i siarczanem srebra na całej powierzchni opatrunku, z cienkim filmem poliuretanowym w górnej warstwie opatrunku z możliwością docinania do wybranego kształtu/rozmiaru. Wykazujący wysoką paro- i gazoprzepuszczalnością. Z węglem aktywowanym w celu pochłąnięcia nieprzyjemnego zapachu z rany. Pakowany pojedynczo. Wielkość opatrunku 12,5cm x 12,5cm.</t>
  </si>
  <si>
    <t>Opatrunek włóknisty z gęsto splecionych włókien alkoholu poliwynylowego z siarczanem srebra. W kontakcie z wysiękiem żeluje zachowując trwałą strukturę, dzięki czemu może być usunięty z rany w jednym kawałku. Opatrunek o bardzo dużej absorbcji i retencji. Zastosowanie opatrunku do ran z cechami infekcji, płaskich i głębokich w tym tuneli, kieszeni, przetok. Opatrunek o działaniu bójczym wobec szerokiej gamy drobnoustrojów nawet w siódmej dobie. Wielkość opatrunku 10cm x 10cm z możliwością docinania.</t>
  </si>
  <si>
    <t>Sterylny, transparentny opatrunek kontaktowy z siatki poliamidowej z mikroporami, obustronnie pokryty warstwą miękkiego silikonu na całej powierzchni, bez przeciwskazań do stosowania w połączeniu z lekami i maściami, do zaopatrywania ran o wysięku słabym do bardzo dużego jako opatrunek pierwotny, z maksymalna możliwośćią czasu aplikacji w łożysku rany - 14 dni, z możłiwością docinania, pakowany pojedynczo. Wielkość opatrunku 7,5cm x 10cm.</t>
  </si>
  <si>
    <t>Wyrób medyczny klasy IIB, samobuforujący się roztwór wodny kwasu podchlorawego 50 ppm i podchlorynu sodu 50 ppm do płukania pola operacyjnego i jam ciała w trakcie operacji, terapii ran pooperacyjnych oraz do terapii podciśnieniowej trudno gojących się ran. Produkt otrzymywany drogą elektrolizy; o pH zbliżonym do fizjologicznego pH 6-7,5. Produkt nie wymagający wypłukania/ neutralizacji z ran czy jam ciała. Możliwe podgrzewanie r-ru do 60C. Szeroki zakres działania bakterio, grzybo-, sporo i wirusobójczego potwierdzony testami (normy: EN 13727, EN 13624, EN 13704, EN 14476), w tym na drobnoustroje oporne na antybiotyki – MRSA – 15 s. Pełne spektrum – 5 min. Stabilny przez 60  dni od otwarcia. Wielkość opakowania 250ml - z atomizerem.</t>
  </si>
  <si>
    <t>Wyrób medyczny klasy IIB, samobuforujący się roztwór wodny kwasu podchlorawego 50 ppm i podchlorynu sodu 50 ppm do płukania pola operacyjnego i jam ciała w trakcie operacji, terapii ran pooperacyjnych oraz do terapii podciśnieniowej trudno gojących się ran. Produkt otrzymywany drogą elektrolizy; o pH zbliżonym do fizjologicznego pH 6-7,5. Produkt nie wymagający wypłukania/ neutralizacji z ran czy jam ciała. Możliwe podgrzewanie r-ru do 60C. Szeroki zakres działania bakterio, grzybo-, sporo i wirusobójczego potwierdzony testami (normy: EN 13727, EN 13624, EN 13704, EN 14476), w tym na drobnoustroje oporne na antybiotyki – MRSA – 15 s. Pełne spektrum – 5 min. Stabilny przez 60  dni od otwarcia. Wielkość opakoania 1000ml.</t>
  </si>
  <si>
    <t>PAKIET NR 7 – TERAPIA PODCIŚNIENIOWA</t>
  </si>
  <si>
    <t>Jm</t>
  </si>
  <si>
    <t>Cena jedn</t>
  </si>
  <si>
    <t>Wartość</t>
  </si>
  <si>
    <t>producent/kraj</t>
  </si>
  <si>
    <t>netto</t>
  </si>
  <si>
    <t>brutto</t>
  </si>
  <si>
    <t xml:space="preserve"> nazwa produktu     nr katalogowy </t>
  </si>
  <si>
    <t>Jałowy zbiornik  na wydzielinę  300 ml połączony z dwuświatłowym drenem z silikonu o długości 180cm</t>
  </si>
  <si>
    <t>Zestaw opatrunkowy do podciśnieniowej terapii leczenia ran, składający się z: opatrunku piankowego z elastycznej,czarnej pianki hydrofobowej o wymiarach 10cm x 7,5cm x 3,3cm ; samoprzylepnej podkładki z portem , połączonej z  dwuświatłowym drenem z silikonu  ;3 x samoprzylepnej, transparentnej  folii poliuretanowej 15cm x 20 cm. Całość jałowo pakowana.</t>
  </si>
  <si>
    <t>Zestaw opatrunkowy składający się z: opatrunku piankowego z elastycznej,czarnej pianki hydrofobowej o wymiarach 18cm x 12,5cm x 3,3cm ; samoprzylepnej podkładki z portem , połączonej z dwuświatłowym drenem z silikonu ;2 x samoprzylepnej, transparentnej  folii poliuretanowej 20cm x 30 cm. Całość jałowo pakowana.</t>
  </si>
  <si>
    <t>Port do terapii podciśnieniowej</t>
  </si>
  <si>
    <t xml:space="preserve">Sterylny, biały hydrofilowy opatruinek z pianki PVA (polialkohol winylowy) o wymiarach 15 x 10 cm do ochrony tkanek </t>
  </si>
  <si>
    <t>*Zamawiający wymaga użyczenia trzech urządzeń do podciśnieniowej terapii ran czas trwania umowy.</t>
  </si>
  <si>
    <t>PAKIET NR 8- OPATRUNKI RÓŻNE 2</t>
  </si>
  <si>
    <t xml:space="preserve">Opatrunek piankowy z hydrożelem. Podstawą opatrunku jest pianka poliuretanowa. Warstwa hydrożelu w postaci siatki, dzięki temu zapewnione jest swobodne przejście wysięku do chłonnej warstwy piankowej. Warstwę opatrunku od strony rany stanowi hydrożel. 10Cm x 10cm 
</t>
  </si>
  <si>
    <t>Opatrunek aktywowany płynem Ringera z zawartością antydrobnoustrojowej substancji PHMB (chlorowodorek poliheksametylenu biguanidyny). Do ran powierzchniowych, nie wymaga opatrunku wtórnego, mocowany plastrem, opaską mocującą bądź rękawem opatrunkowym. W jałowych opakowaniach po 1 sztuce 7,5cm x 7,5cm.</t>
  </si>
  <si>
    <t>Hydroaktywny opatrunek specjalistyczny z unikatowym mechanizmem płucząco absorpcyjnym oraz antydrobnoustrojową substancją PHMB (chlorowodorek poliheksametylenu biguanidyny).  Do ran głębokich, szczelinowych, podminowanych, wymaga opatrunku wtórnego, mocowany plastrem, opaską mocującą bądź rękawem opatrunkowym. W jałowych opakowaniach po 1 sztuce 7,5cm x 7,5cm.</t>
  </si>
  <si>
    <t>Amorficzny, przezroczysty hydrożel., rozmiękcza suchą tkankę martwiczą ułatwia jej usunięcie. Dozownik w formie strzykawki z podwójną podziałką, 15 g żelu  w jałowym dozowniku..</t>
  </si>
  <si>
    <t>Opatrunek z siatki bawełnianej o du­żych oczkach, impregnowanej neu­tralną maścią, nie zawierającą skład­ników czynnych i uczulających. Można go ciąć na kawałki, w opakowaniach jałowych po 1 sztuce. Wymiar: 10 x 10 cm</t>
  </si>
  <si>
    <t>Opatrunek ze srebrem na trudno gojące się rany. Materiał nośny składa się z włókien piliamidowych pokrytych srebrem elementarnym. Impregnowany maścią na bazie triglicerydów (tłuszczów obojętnych) niezawierającą substancji czynnych. Maść zawiera (według INCI): Caprylic/Capric/Myristik/Stearic Triglyceride; Bis-diglyceryl Polyacyladipate-2, Macrogol 2000.    Wymiar 10cm x 10 cm</t>
  </si>
  <si>
    <t>Nr 9- Wyroby medyczne do leczenia ran</t>
  </si>
  <si>
    <t>BurnTec hydrożelowy opatrunek do zastosowania w ratownictwie medycznym. Wzmocniony włókniną. Skład identyczny jak Aqua-Gel 12x12</t>
  </si>
  <si>
    <t>BurnTec hydrożelowy opatrunek do zastosowania w ratownictwie medycznym. Wzmocniony włókniną. Skład identyczny jak Aqua-Gel  12x24</t>
  </si>
  <si>
    <t>Endoform. Naturalna matryca skóry z czystego kolagenu zawierająca białka athezyjne. Redukuje ilość proteaz w ranach i tworzy macierz pozakomórkową i ułatwia rewaskularyzację tkanki. 10 x12,7 cm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</si>
</sst>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7">
    <font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 applyAlignment="1">
      <alignment vertical="center"/>
      <protection/>
    </xf>
    <xf numFmtId="0" fontId="3" fillId="0" borderId="0" xfId="44" applyFont="1" applyAlignment="1">
      <alignment vertical="center"/>
      <protection/>
    </xf>
    <xf numFmtId="0" fontId="2" fillId="33" borderId="0" xfId="44" applyFont="1" applyFill="1" applyBorder="1" applyAlignment="1">
      <alignment vertical="center"/>
      <protection/>
    </xf>
    <xf numFmtId="4" fontId="2" fillId="0" borderId="0" xfId="44" applyNumberFormat="1" applyFont="1" applyAlignment="1">
      <alignment horizontal="right" vertical="center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2" fillId="33" borderId="10" xfId="44" applyFont="1" applyFill="1" applyBorder="1" applyAlignment="1">
      <alignment horizontal="center" vertical="center" wrapText="1"/>
      <protection/>
    </xf>
    <xf numFmtId="4" fontId="2" fillId="0" borderId="10" xfId="44" applyNumberFormat="1" applyFont="1" applyBorder="1" applyAlignment="1">
      <alignment horizontal="center" vertical="center" wrapText="1"/>
      <protection/>
    </xf>
    <xf numFmtId="0" fontId="1" fillId="0" borderId="10" xfId="44" applyFont="1" applyBorder="1" applyAlignment="1">
      <alignment vertical="center" wrapText="1"/>
      <protection/>
    </xf>
    <xf numFmtId="0" fontId="1" fillId="0" borderId="10" xfId="44" applyFont="1" applyBorder="1" applyAlignment="1">
      <alignment horizontal="center" vertical="center" wrapText="1"/>
      <protection/>
    </xf>
    <xf numFmtId="0" fontId="1" fillId="33" borderId="10" xfId="44" applyFont="1" applyFill="1" applyBorder="1" applyAlignment="1">
      <alignment horizontal="center" vertical="center" wrapText="1"/>
      <protection/>
    </xf>
    <xf numFmtId="0" fontId="1" fillId="0" borderId="10" xfId="44" applyFont="1" applyFill="1" applyBorder="1" applyAlignment="1">
      <alignment vertical="center" wrapText="1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1" fillId="0" borderId="10" xfId="44" applyFont="1" applyFill="1" applyBorder="1" applyAlignment="1">
      <alignment horizontal="center" vertical="center" wrapText="1"/>
      <protection/>
    </xf>
    <xf numFmtId="0" fontId="1" fillId="0" borderId="10" xfId="44" applyFont="1" applyFill="1" applyBorder="1" applyAlignment="1">
      <alignment horizontal="left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4" fontId="5" fillId="0" borderId="10" xfId="44" applyNumberFormat="1" applyFont="1" applyBorder="1" applyAlignment="1">
      <alignment horizontal="right" vertical="center" wrapText="1"/>
      <protection/>
    </xf>
    <xf numFmtId="0" fontId="2" fillId="0" borderId="0" xfId="44" applyFont="1" applyAlignment="1">
      <alignment horizontal="center" vertical="center" wrapText="1"/>
      <protection/>
    </xf>
    <xf numFmtId="0" fontId="2" fillId="33" borderId="0" xfId="44" applyFont="1" applyFill="1" applyBorder="1" applyAlignment="1">
      <alignment horizontal="center" vertical="center" wrapText="1"/>
      <protection/>
    </xf>
    <xf numFmtId="4" fontId="2" fillId="0" borderId="0" xfId="44" applyNumberFormat="1" applyFont="1" applyAlignment="1">
      <alignment horizontal="right" vertical="center" wrapText="1"/>
      <protection/>
    </xf>
    <xf numFmtId="0" fontId="6" fillId="0" borderId="0" xfId="44" applyFont="1" applyAlignment="1">
      <alignment horizontal="center" vertical="center" wrapText="1"/>
      <protection/>
    </xf>
    <xf numFmtId="0" fontId="6" fillId="33" borderId="0" xfId="44" applyFont="1" applyFill="1" applyBorder="1" applyAlignment="1">
      <alignment horizontal="center" vertical="center" wrapText="1"/>
      <protection/>
    </xf>
    <xf numFmtId="4" fontId="6" fillId="0" borderId="0" xfId="44" applyNumberFormat="1" applyFont="1" applyAlignment="1">
      <alignment horizontal="right" vertical="center" wrapText="1"/>
      <protection/>
    </xf>
    <xf numFmtId="0" fontId="7" fillId="0" borderId="0" xfId="44" applyFont="1" applyAlignment="1">
      <alignment vertical="center"/>
      <protection/>
    </xf>
    <xf numFmtId="4" fontId="7" fillId="0" borderId="0" xfId="44" applyNumberFormat="1" applyFont="1" applyAlignment="1">
      <alignment horizontal="center" vertical="center"/>
      <protection/>
    </xf>
    <xf numFmtId="0" fontId="7" fillId="0" borderId="0" xfId="44" applyFont="1" applyAlignment="1">
      <alignment horizontal="center" vertical="center"/>
      <protection/>
    </xf>
    <xf numFmtId="0" fontId="8" fillId="0" borderId="0" xfId="44" applyFont="1" applyAlignment="1">
      <alignment horizontal="center" vertical="center"/>
      <protection/>
    </xf>
    <xf numFmtId="0" fontId="8" fillId="33" borderId="0" xfId="44" applyFont="1" applyFill="1" applyBorder="1" applyAlignment="1">
      <alignment horizontal="center" vertical="center"/>
      <protection/>
    </xf>
    <xf numFmtId="0" fontId="6" fillId="0" borderId="11" xfId="44" applyFont="1" applyBorder="1" applyAlignment="1">
      <alignment horizontal="center" vertical="center" wrapText="1"/>
      <protection/>
    </xf>
    <xf numFmtId="0" fontId="6" fillId="33" borderId="11" xfId="44" applyFont="1" applyFill="1" applyBorder="1" applyAlignment="1">
      <alignment horizontal="center" vertical="center" wrapText="1"/>
      <protection/>
    </xf>
    <xf numFmtId="4" fontId="6" fillId="0" borderId="11" xfId="44" applyNumberFormat="1" applyFont="1" applyBorder="1" applyAlignment="1">
      <alignment horizontal="center" vertical="center" wrapText="1"/>
      <protection/>
    </xf>
    <xf numFmtId="0" fontId="6" fillId="0" borderId="11" xfId="44" applyFont="1" applyBorder="1" applyAlignment="1">
      <alignment vertical="center" wrapText="1"/>
      <protection/>
    </xf>
    <xf numFmtId="2" fontId="6" fillId="0" borderId="11" xfId="44" applyNumberFormat="1" applyFont="1" applyBorder="1" applyAlignment="1">
      <alignment horizontal="center" vertical="center" wrapText="1"/>
      <protection/>
    </xf>
    <xf numFmtId="4" fontId="6" fillId="0" borderId="11" xfId="44" applyNumberFormat="1" applyFont="1" applyBorder="1" applyAlignment="1">
      <alignment horizontal="right" vertical="center" wrapText="1"/>
      <protection/>
    </xf>
    <xf numFmtId="0" fontId="6" fillId="0" borderId="11" xfId="44" applyFont="1" applyBorder="1" applyAlignment="1">
      <alignment horizontal="left" vertical="center" wrapText="1"/>
      <protection/>
    </xf>
    <xf numFmtId="0" fontId="8" fillId="0" borderId="11" xfId="44" applyFont="1" applyBorder="1" applyAlignment="1">
      <alignment horizontal="center" vertical="center" wrapText="1"/>
      <protection/>
    </xf>
    <xf numFmtId="4" fontId="8" fillId="0" borderId="11" xfId="44" applyNumberFormat="1" applyFont="1" applyBorder="1" applyAlignment="1">
      <alignment horizontal="right" vertical="center" wrapText="1"/>
      <protection/>
    </xf>
    <xf numFmtId="0" fontId="6" fillId="0" borderId="0" xfId="44" applyFont="1" applyAlignment="1">
      <alignment vertical="center"/>
      <protection/>
    </xf>
    <xf numFmtId="0" fontId="6" fillId="33" borderId="0" xfId="44" applyFont="1" applyFill="1" applyBorder="1" applyAlignment="1">
      <alignment vertical="center"/>
      <protection/>
    </xf>
    <xf numFmtId="4" fontId="6" fillId="0" borderId="0" xfId="44" applyNumberFormat="1" applyFont="1" applyAlignment="1">
      <alignment horizontal="right" vertical="center"/>
      <protection/>
    </xf>
    <xf numFmtId="10" fontId="8" fillId="0" borderId="0" xfId="44" applyNumberFormat="1" applyFont="1" applyAlignment="1">
      <alignment vertical="center"/>
      <protection/>
    </xf>
    <xf numFmtId="0" fontId="9" fillId="0" borderId="11" xfId="44" applyFont="1" applyBorder="1" applyAlignment="1">
      <alignment vertical="center" wrapText="1"/>
      <protection/>
    </xf>
    <xf numFmtId="4" fontId="8" fillId="0" borderId="0" xfId="44" applyNumberFormat="1" applyFont="1" applyAlignment="1">
      <alignment horizontal="right" vertical="center" wrapText="1"/>
      <protection/>
    </xf>
    <xf numFmtId="0" fontId="8" fillId="0" borderId="0" xfId="44" applyFont="1" applyAlignment="1">
      <alignment horizontal="center" vertical="center" wrapText="1"/>
      <protection/>
    </xf>
    <xf numFmtId="0" fontId="6" fillId="0" borderId="0" xfId="44" applyFont="1" applyBorder="1" applyAlignment="1">
      <alignment horizontal="left" vertical="center" wrapText="1"/>
      <protection/>
    </xf>
    <xf numFmtId="0" fontId="6" fillId="0" borderId="11" xfId="44" applyFont="1" applyBorder="1" applyAlignment="1">
      <alignment horizontal="center" vertical="center"/>
      <protection/>
    </xf>
    <xf numFmtId="2" fontId="6" fillId="0" borderId="11" xfId="44" applyNumberFormat="1" applyFont="1" applyBorder="1" applyAlignment="1">
      <alignment horizontal="center" vertical="center"/>
      <protection/>
    </xf>
    <xf numFmtId="0" fontId="9" fillId="0" borderId="11" xfId="44" applyFont="1" applyBorder="1" applyAlignment="1">
      <alignment horizontal="left" vertical="center" wrapText="1"/>
      <protection/>
    </xf>
    <xf numFmtId="0" fontId="6" fillId="0" borderId="0" xfId="44" applyFont="1" applyAlignment="1">
      <alignment horizontal="center" vertical="center"/>
      <protection/>
    </xf>
    <xf numFmtId="0" fontId="7" fillId="33" borderId="0" xfId="44" applyFont="1" applyFill="1" applyBorder="1" applyAlignment="1">
      <alignment vertical="center"/>
      <protection/>
    </xf>
    <xf numFmtId="4" fontId="7" fillId="0" borderId="0" xfId="44" applyNumberFormat="1" applyFont="1" applyAlignment="1">
      <alignment horizontal="right" vertical="center"/>
      <protection/>
    </xf>
    <xf numFmtId="0" fontId="9" fillId="0" borderId="11" xfId="44" applyFont="1" applyBorder="1" applyAlignment="1">
      <alignment wrapText="1"/>
      <protection/>
    </xf>
    <xf numFmtId="0" fontId="6" fillId="0" borderId="11" xfId="44" applyFont="1" applyBorder="1" applyAlignment="1">
      <alignment horizontal="center" vertical="center" wrapText="1"/>
      <protection/>
    </xf>
    <xf numFmtId="0" fontId="6" fillId="33" borderId="11" xfId="44" applyFont="1" applyFill="1" applyBorder="1" applyAlignment="1">
      <alignment horizontal="center" vertical="center" wrapText="1"/>
      <protection/>
    </xf>
    <xf numFmtId="2" fontId="6" fillId="0" borderId="11" xfId="44" applyNumberFormat="1" applyFont="1" applyBorder="1" applyAlignment="1">
      <alignment horizontal="center" vertical="center" wrapText="1"/>
      <protection/>
    </xf>
    <xf numFmtId="4" fontId="6" fillId="0" borderId="11" xfId="44" applyNumberFormat="1" applyFont="1" applyBorder="1" applyAlignment="1">
      <alignment horizontal="right" vertical="center" wrapText="1"/>
      <protection/>
    </xf>
    <xf numFmtId="0" fontId="11" fillId="0" borderId="0" xfId="44" applyFont="1" applyBorder="1" applyAlignment="1">
      <alignment horizontal="center" vertical="center" wrapText="1"/>
      <protection/>
    </xf>
    <xf numFmtId="0" fontId="11" fillId="33" borderId="0" xfId="44" applyFont="1" applyFill="1" applyBorder="1" applyAlignment="1">
      <alignment horizontal="center" vertical="center" wrapText="1"/>
      <protection/>
    </xf>
    <xf numFmtId="0" fontId="6" fillId="0" borderId="0" xfId="44" applyFont="1" applyBorder="1" applyAlignment="1">
      <alignment horizontal="center" vertical="center" wrapText="1"/>
      <protection/>
    </xf>
    <xf numFmtId="2" fontId="6" fillId="0" borderId="0" xfId="44" applyNumberFormat="1" applyFont="1" applyBorder="1" applyAlignment="1">
      <alignment horizontal="center" vertical="center" wrapText="1"/>
      <protection/>
    </xf>
    <xf numFmtId="4" fontId="6" fillId="0" borderId="0" xfId="44" applyNumberFormat="1" applyFont="1" applyBorder="1" applyAlignment="1">
      <alignment horizontal="center" vertical="center" wrapText="1"/>
      <protection/>
    </xf>
    <xf numFmtId="2" fontId="6" fillId="0" borderId="0" xfId="44" applyNumberFormat="1" applyFont="1" applyAlignment="1">
      <alignment vertical="center"/>
      <protection/>
    </xf>
    <xf numFmtId="0" fontId="6" fillId="0" borderId="11" xfId="44" applyFont="1" applyBorder="1" applyAlignment="1">
      <alignment horizontal="left" vertical="center"/>
      <protection/>
    </xf>
    <xf numFmtId="0" fontId="7" fillId="0" borderId="11" xfId="44" applyFont="1" applyBorder="1" applyAlignment="1">
      <alignment horizontal="center" vertical="center"/>
      <protection/>
    </xf>
    <xf numFmtId="0" fontId="8" fillId="0" borderId="11" xfId="44" applyFont="1" applyBorder="1" applyAlignment="1">
      <alignment horizontal="center" vertical="center"/>
      <protection/>
    </xf>
    <xf numFmtId="0" fontId="7" fillId="0" borderId="11" xfId="44" applyFont="1" applyBorder="1" applyAlignment="1">
      <alignment vertical="center"/>
      <protection/>
    </xf>
    <xf numFmtId="0" fontId="7" fillId="33" borderId="11" xfId="44" applyFont="1" applyFill="1" applyBorder="1" applyAlignment="1">
      <alignment vertical="center"/>
      <protection/>
    </xf>
    <xf numFmtId="4" fontId="7" fillId="0" borderId="11" xfId="44" applyNumberFormat="1" applyFont="1" applyBorder="1" applyAlignment="1">
      <alignment horizontal="right" vertical="center"/>
      <protection/>
    </xf>
    <xf numFmtId="4" fontId="8" fillId="0" borderId="11" xfId="44" applyNumberFormat="1" applyFont="1" applyBorder="1" applyAlignment="1">
      <alignment horizontal="right" vertical="center"/>
      <protection/>
    </xf>
    <xf numFmtId="4" fontId="8" fillId="0" borderId="11" xfId="44" applyNumberFormat="1" applyFont="1" applyBorder="1" applyAlignment="1">
      <alignment vertical="center"/>
      <protection/>
    </xf>
    <xf numFmtId="4" fontId="8" fillId="0" borderId="0" xfId="44" applyNumberFormat="1" applyFont="1" applyAlignment="1">
      <alignment horizontal="right" vertical="center"/>
      <protection/>
    </xf>
    <xf numFmtId="0" fontId="3" fillId="33" borderId="0" xfId="44" applyFont="1" applyFill="1" applyBorder="1" applyAlignment="1">
      <alignment vertical="center"/>
      <protection/>
    </xf>
    <xf numFmtId="4" fontId="3" fillId="0" borderId="0" xfId="44" applyNumberFormat="1" applyFont="1" applyAlignment="1">
      <alignment horizontal="right" vertical="center"/>
      <protection/>
    </xf>
    <xf numFmtId="4" fontId="12" fillId="0" borderId="0" xfId="44" applyNumberFormat="1" applyFont="1" applyAlignment="1">
      <alignment horizontal="right" vertical="center"/>
      <protection/>
    </xf>
    <xf numFmtId="0" fontId="12" fillId="0" borderId="0" xfId="44" applyFont="1" applyAlignment="1">
      <alignment vertical="center"/>
      <protection/>
    </xf>
    <xf numFmtId="0" fontId="8" fillId="0" borderId="0" xfId="44" applyFont="1" applyFill="1" applyBorder="1" applyAlignment="1">
      <alignment horizontal="center" vertical="center"/>
      <protection/>
    </xf>
    <xf numFmtId="0" fontId="6" fillId="0" borderId="0" xfId="44" applyFont="1" applyFill="1" applyBorder="1" applyAlignment="1">
      <alignment horizontal="center" vertical="center" wrapText="1"/>
      <protection/>
    </xf>
    <xf numFmtId="0" fontId="6" fillId="0" borderId="0" xfId="44" applyFont="1" applyFill="1" applyBorder="1" applyAlignment="1">
      <alignment vertical="center" wrapText="1"/>
      <protection/>
    </xf>
    <xf numFmtId="2" fontId="6" fillId="0" borderId="0" xfId="44" applyNumberFormat="1" applyFont="1" applyFill="1" applyBorder="1" applyAlignment="1">
      <alignment horizontal="center" vertical="center" wrapText="1"/>
      <protection/>
    </xf>
    <xf numFmtId="4" fontId="8" fillId="0" borderId="12" xfId="44" applyNumberFormat="1" applyFont="1" applyFill="1" applyBorder="1" applyAlignment="1">
      <alignment horizontal="right" vertical="center" wrapText="1"/>
      <protection/>
    </xf>
    <xf numFmtId="4" fontId="8" fillId="0" borderId="11" xfId="44" applyNumberFormat="1" applyFont="1" applyFill="1" applyBorder="1" applyAlignment="1">
      <alignment horizontal="right" vertical="center" wrapText="1"/>
      <protection/>
    </xf>
    <xf numFmtId="4" fontId="6" fillId="0" borderId="0" xfId="44" applyNumberFormat="1" applyFont="1" applyFill="1" applyBorder="1" applyAlignment="1">
      <alignment horizontal="right" vertical="center" wrapText="1"/>
      <protection/>
    </xf>
    <xf numFmtId="4" fontId="6" fillId="0" borderId="0" xfId="44" applyNumberFormat="1" applyFont="1" applyFill="1" applyBorder="1" applyAlignment="1">
      <alignment horizontal="center" vertical="center" wrapText="1"/>
      <protection/>
    </xf>
    <xf numFmtId="0" fontId="6" fillId="0" borderId="11" xfId="44" applyFont="1" applyFill="1" applyBorder="1" applyAlignment="1">
      <alignment horizontal="center" vertical="center" wrapText="1"/>
      <protection/>
    </xf>
    <xf numFmtId="0" fontId="6" fillId="0" borderId="0" xfId="44" applyFont="1" applyFill="1" applyBorder="1" applyAlignment="1">
      <alignment horizontal="center" vertical="center"/>
      <protection/>
    </xf>
    <xf numFmtId="4" fontId="8" fillId="0" borderId="0" xfId="44" applyNumberFormat="1" applyFont="1" applyFill="1" applyBorder="1" applyAlignment="1">
      <alignment horizontal="right" vertical="center" wrapText="1"/>
      <protection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4" fontId="2" fillId="0" borderId="13" xfId="44" applyNumberFormat="1" applyFont="1" applyBorder="1" applyAlignment="1">
      <alignment horizontal="center" vertical="center" wrapText="1"/>
      <protection/>
    </xf>
    <xf numFmtId="0" fontId="1" fillId="0" borderId="14" xfId="44" applyFont="1" applyBorder="1" applyAlignment="1">
      <alignment horizontal="center" vertical="center" wrapText="1"/>
      <protection/>
    </xf>
    <xf numFmtId="4" fontId="6" fillId="0" borderId="15" xfId="44" applyNumberFormat="1" applyFont="1" applyBorder="1" applyAlignment="1">
      <alignment horizontal="right" vertical="center" wrapText="1"/>
      <protection/>
    </xf>
    <xf numFmtId="4" fontId="6" fillId="0" borderId="16" xfId="44" applyNumberFormat="1" applyFont="1" applyBorder="1" applyAlignment="1">
      <alignment horizontal="right" vertical="center" wrapText="1"/>
      <protection/>
    </xf>
    <xf numFmtId="4" fontId="6" fillId="0" borderId="17" xfId="44" applyNumberFormat="1" applyFont="1" applyBorder="1" applyAlignment="1">
      <alignment horizontal="right" vertical="center" wrapText="1"/>
      <protection/>
    </xf>
    <xf numFmtId="4" fontId="6" fillId="0" borderId="18" xfId="44" applyNumberFormat="1" applyFont="1" applyBorder="1" applyAlignment="1">
      <alignment horizontal="right" vertical="center" wrapText="1"/>
      <protection/>
    </xf>
    <xf numFmtId="4" fontId="6" fillId="0" borderId="19" xfId="44" applyNumberFormat="1" applyFont="1" applyBorder="1" applyAlignment="1">
      <alignment horizontal="right" vertical="center" wrapText="1"/>
      <protection/>
    </xf>
    <xf numFmtId="0" fontId="1" fillId="0" borderId="14" xfId="44" applyFont="1" applyFill="1" applyBorder="1" applyAlignment="1">
      <alignment horizontal="center" vertical="center" wrapText="1"/>
      <protection/>
    </xf>
    <xf numFmtId="4" fontId="6" fillId="0" borderId="20" xfId="44" applyNumberFormat="1" applyFont="1" applyBorder="1" applyAlignment="1">
      <alignment horizontal="right" vertical="center" wrapText="1"/>
      <protection/>
    </xf>
    <xf numFmtId="4" fontId="6" fillId="0" borderId="21" xfId="44" applyNumberFormat="1" applyFont="1" applyBorder="1" applyAlignment="1">
      <alignment horizontal="right" vertical="center" wrapText="1"/>
      <protection/>
    </xf>
    <xf numFmtId="4" fontId="6" fillId="0" borderId="22" xfId="44" applyNumberFormat="1" applyFont="1" applyBorder="1" applyAlignment="1">
      <alignment horizontal="right" vertical="center" wrapText="1"/>
      <protection/>
    </xf>
    <xf numFmtId="0" fontId="6" fillId="0" borderId="11" xfId="44" applyFont="1" applyBorder="1" applyAlignment="1">
      <alignment horizontal="center" vertical="center" wrapText="1"/>
      <protection/>
    </xf>
    <xf numFmtId="0" fontId="6" fillId="33" borderId="11" xfId="44" applyFont="1" applyFill="1" applyBorder="1" applyAlignment="1">
      <alignment horizontal="center" vertical="center" wrapText="1"/>
      <protection/>
    </xf>
    <xf numFmtId="4" fontId="6" fillId="0" borderId="11" xfId="44" applyNumberFormat="1" applyFont="1" applyBorder="1" applyAlignment="1">
      <alignment horizontal="center" vertical="center" wrapText="1"/>
      <protection/>
    </xf>
    <xf numFmtId="0" fontId="8" fillId="0" borderId="0" xfId="44" applyFont="1" applyBorder="1" applyAlignment="1">
      <alignment horizontal="center" vertical="center"/>
      <protection/>
    </xf>
    <xf numFmtId="0" fontId="8" fillId="0" borderId="0" xfId="44" applyFont="1" applyBorder="1" applyAlignment="1">
      <alignment horizontal="center" vertical="center" wrapText="1"/>
      <protection/>
    </xf>
    <xf numFmtId="0" fontId="6" fillId="0" borderId="0" xfId="44" applyFont="1" applyBorder="1" applyAlignment="1">
      <alignment horizontal="left" vertical="center" wrapText="1"/>
      <protection/>
    </xf>
    <xf numFmtId="4" fontId="6" fillId="0" borderId="11" xfId="44" applyNumberFormat="1" applyFont="1" applyBorder="1" applyAlignment="1">
      <alignment horizontal="center" vertical="center"/>
      <protection/>
    </xf>
    <xf numFmtId="0" fontId="6" fillId="0" borderId="11" xfId="44" applyFont="1" applyBorder="1" applyAlignment="1">
      <alignment horizontal="center" vertical="center"/>
      <protection/>
    </xf>
    <xf numFmtId="4" fontId="8" fillId="0" borderId="0" xfId="44" applyNumberFormat="1" applyFont="1" applyBorder="1" applyAlignment="1">
      <alignment horizontal="right" vertical="center" wrapText="1"/>
      <protection/>
    </xf>
    <xf numFmtId="0" fontId="1" fillId="0" borderId="10" xfId="44" applyFont="1" applyBorder="1" applyAlignment="1">
      <alignment horizontal="center" vertical="center" wrapText="1"/>
      <protection/>
    </xf>
    <xf numFmtId="0" fontId="1" fillId="0" borderId="14" xfId="44" applyFont="1" applyBorder="1" applyAlignment="1">
      <alignment vertical="center" wrapText="1"/>
      <protection/>
    </xf>
    <xf numFmtId="0" fontId="1" fillId="0" borderId="10" xfId="44" applyFont="1" applyBorder="1" applyAlignment="1">
      <alignment horizontal="left" vertical="center" wrapText="1"/>
      <protection/>
    </xf>
    <xf numFmtId="0" fontId="2" fillId="0" borderId="10" xfId="44" applyFont="1" applyBorder="1" applyAlignment="1">
      <alignment horizontal="center" vertical="center" wrapText="1"/>
      <protection/>
    </xf>
    <xf numFmtId="0" fontId="1" fillId="0" borderId="10" xfId="44" applyFont="1" applyBorder="1" applyAlignment="1">
      <alignment vertical="center" wrapText="1"/>
      <protection/>
    </xf>
    <xf numFmtId="0" fontId="2" fillId="33" borderId="10" xfId="44" applyFont="1" applyFill="1" applyBorder="1" applyAlignment="1">
      <alignment horizontal="center" vertical="center" wrapText="1"/>
      <protection/>
    </xf>
    <xf numFmtId="4" fontId="2" fillId="0" borderId="10" xfId="44" applyNumberFormat="1" applyFont="1" applyBorder="1" applyAlignment="1">
      <alignment horizontal="center" vertical="center" wrapText="1"/>
      <protection/>
    </xf>
    <xf numFmtId="0" fontId="1" fillId="0" borderId="13" xfId="44" applyFont="1" applyBorder="1" applyAlignment="1">
      <alignment vertical="center" wrapText="1"/>
      <protection/>
    </xf>
    <xf numFmtId="0" fontId="2" fillId="0" borderId="0" xfId="44" applyFont="1" applyBorder="1" applyAlignment="1">
      <alignment horizontal="center" vertical="center" wrapText="1"/>
      <protection/>
    </xf>
    <xf numFmtId="0" fontId="4" fillId="34" borderId="0" xfId="44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wrapText="1"/>
    </xf>
    <xf numFmtId="0" fontId="29" fillId="0" borderId="0" xfId="44" applyFont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E2F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5"/>
  <sheetViews>
    <sheetView tabSelected="1" zoomScalePageLayoutView="0" workbookViewId="0" topLeftCell="A138">
      <selection activeCell="N224" sqref="N224"/>
    </sheetView>
  </sheetViews>
  <sheetFormatPr defaultColWidth="13.140625" defaultRowHeight="12.75"/>
  <cols>
    <col min="1" max="1" width="4.421875" style="1" customWidth="1"/>
    <col min="2" max="2" width="45.57421875" style="1" customWidth="1"/>
    <col min="3" max="3" width="17.8515625" style="1" customWidth="1"/>
    <col min="4" max="4" width="6.7109375" style="1" customWidth="1"/>
    <col min="5" max="5" width="12.8515625" style="1" customWidth="1"/>
    <col min="6" max="6" width="14.421875" style="1" customWidth="1"/>
    <col min="7" max="7" width="10.140625" style="1" customWidth="1"/>
    <col min="8" max="8" width="14.00390625" style="1" customWidth="1"/>
    <col min="9" max="9" width="17.57421875" style="1" customWidth="1"/>
    <col min="10" max="10" width="10.421875" style="1" customWidth="1"/>
    <col min="11" max="11" width="8.00390625" style="1" customWidth="1"/>
    <col min="12" max="25" width="7.28125" style="1" customWidth="1"/>
    <col min="26" max="16384" width="13.140625" style="1" customWidth="1"/>
  </cols>
  <sheetData>
    <row r="1" spans="1:25" ht="12.75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2"/>
      <c r="B3" s="2"/>
      <c r="C3" s="2"/>
      <c r="D3" s="4"/>
      <c r="E3" s="2"/>
      <c r="F3" s="2"/>
      <c r="G3" s="5"/>
      <c r="H3" s="5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 customHeight="1">
      <c r="A4" s="112" t="s">
        <v>2</v>
      </c>
      <c r="B4" s="112" t="s">
        <v>3</v>
      </c>
      <c r="C4" s="112" t="s">
        <v>4</v>
      </c>
      <c r="D4" s="114" t="s">
        <v>5</v>
      </c>
      <c r="E4" s="112" t="s">
        <v>6</v>
      </c>
      <c r="F4" s="112" t="s">
        <v>7</v>
      </c>
      <c r="G4" s="115" t="s">
        <v>8</v>
      </c>
      <c r="H4" s="115" t="s">
        <v>9</v>
      </c>
      <c r="I4" s="112" t="s">
        <v>10</v>
      </c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>
      <c r="A5" s="112"/>
      <c r="B5" s="112"/>
      <c r="C5" s="112"/>
      <c r="D5" s="112"/>
      <c r="E5" s="112"/>
      <c r="F5" s="112"/>
      <c r="G5" s="112"/>
      <c r="H5" s="112"/>
      <c r="I5" s="11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>
      <c r="A6" s="112"/>
      <c r="B6" s="112"/>
      <c r="C6" s="112"/>
      <c r="D6" s="112"/>
      <c r="E6" s="112"/>
      <c r="F6" s="112"/>
      <c r="G6" s="112"/>
      <c r="H6" s="112"/>
      <c r="I6" s="112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63" customHeight="1">
      <c r="A7" s="6">
        <v>1</v>
      </c>
      <c r="B7" s="9" t="s">
        <v>11</v>
      </c>
      <c r="C7" s="6" t="s">
        <v>12</v>
      </c>
      <c r="D7" s="7">
        <v>2</v>
      </c>
      <c r="E7" s="8"/>
      <c r="F7" s="8"/>
      <c r="G7" s="34">
        <f>D7*E7</f>
        <v>0</v>
      </c>
      <c r="H7" s="34">
        <f>F7*D7</f>
        <v>0</v>
      </c>
      <c r="I7" s="10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64.5" customHeight="1">
      <c r="A8" s="6">
        <v>2</v>
      </c>
      <c r="B8" s="9" t="s">
        <v>13</v>
      </c>
      <c r="C8" s="6" t="s">
        <v>12</v>
      </c>
      <c r="D8" s="7">
        <v>700</v>
      </c>
      <c r="E8" s="8"/>
      <c r="F8" s="8"/>
      <c r="G8" s="34">
        <f aca="true" t="shared" si="0" ref="G8:G28">D8*E8</f>
        <v>0</v>
      </c>
      <c r="H8" s="34">
        <f aca="true" t="shared" si="1" ref="H8:H28">F8*D8</f>
        <v>0</v>
      </c>
      <c r="I8" s="10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45.75" customHeight="1">
      <c r="A9" s="6">
        <v>3</v>
      </c>
      <c r="B9" s="9" t="s">
        <v>14</v>
      </c>
      <c r="C9" s="6" t="s">
        <v>12</v>
      </c>
      <c r="D9" s="7">
        <v>1300</v>
      </c>
      <c r="E9" s="8"/>
      <c r="F9" s="8"/>
      <c r="G9" s="34">
        <f t="shared" si="0"/>
        <v>0</v>
      </c>
      <c r="H9" s="34">
        <f t="shared" si="1"/>
        <v>0</v>
      </c>
      <c r="I9" s="10"/>
      <c r="J9" s="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0" customHeight="1">
      <c r="A10" s="6">
        <v>4</v>
      </c>
      <c r="B10" s="9" t="s">
        <v>15</v>
      </c>
      <c r="C10" s="6" t="s">
        <v>16</v>
      </c>
      <c r="D10" s="7">
        <v>400</v>
      </c>
      <c r="E10" s="8"/>
      <c r="F10" s="8"/>
      <c r="G10" s="34">
        <f t="shared" si="0"/>
        <v>0</v>
      </c>
      <c r="H10" s="34">
        <f t="shared" si="1"/>
        <v>0</v>
      </c>
      <c r="I10" s="10"/>
      <c r="J10" s="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47.25" customHeight="1">
      <c r="A11" s="6">
        <v>5</v>
      </c>
      <c r="B11" s="9" t="s">
        <v>17</v>
      </c>
      <c r="C11" s="6" t="s">
        <v>12</v>
      </c>
      <c r="D11" s="7">
        <v>50</v>
      </c>
      <c r="E11" s="8"/>
      <c r="F11" s="8"/>
      <c r="G11" s="91">
        <f t="shared" si="0"/>
        <v>0</v>
      </c>
      <c r="H11" s="91">
        <f t="shared" si="1"/>
        <v>0</v>
      </c>
      <c r="I11" s="10"/>
      <c r="J11" s="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96" customHeight="1">
      <c r="A12" s="6">
        <v>6</v>
      </c>
      <c r="B12" s="9" t="s">
        <v>18</v>
      </c>
      <c r="C12" s="6" t="s">
        <v>19</v>
      </c>
      <c r="D12" s="7">
        <v>3000</v>
      </c>
      <c r="E12" s="8"/>
      <c r="F12" s="89"/>
      <c r="G12" s="97">
        <f t="shared" si="0"/>
        <v>0</v>
      </c>
      <c r="H12" s="98">
        <f t="shared" si="1"/>
        <v>0</v>
      </c>
      <c r="I12" s="90"/>
      <c r="J12" s="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78" customHeight="1">
      <c r="A13" s="6">
        <v>7</v>
      </c>
      <c r="B13" s="9" t="s">
        <v>20</v>
      </c>
      <c r="C13" s="6" t="s">
        <v>19</v>
      </c>
      <c r="D13" s="7">
        <v>3100</v>
      </c>
      <c r="E13" s="8"/>
      <c r="F13" s="89"/>
      <c r="G13" s="97">
        <f t="shared" si="0"/>
        <v>0</v>
      </c>
      <c r="H13" s="98">
        <f t="shared" si="1"/>
        <v>0</v>
      </c>
      <c r="I13" s="90"/>
      <c r="J13" s="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91.5" customHeight="1">
      <c r="A14" s="6">
        <v>8</v>
      </c>
      <c r="B14" s="9" t="s">
        <v>21</v>
      </c>
      <c r="C14" s="6" t="s">
        <v>12</v>
      </c>
      <c r="D14" s="7">
        <v>11225</v>
      </c>
      <c r="E14" s="8"/>
      <c r="F14" s="8"/>
      <c r="G14" s="99">
        <f t="shared" si="0"/>
        <v>0</v>
      </c>
      <c r="H14" s="98">
        <f t="shared" si="1"/>
        <v>0</v>
      </c>
      <c r="I14" s="90"/>
      <c r="J14" s="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78.75" customHeight="1">
      <c r="A15" s="6">
        <v>9</v>
      </c>
      <c r="B15" s="9" t="s">
        <v>22</v>
      </c>
      <c r="C15" s="6" t="s">
        <v>12</v>
      </c>
      <c r="D15" s="7">
        <v>6000</v>
      </c>
      <c r="E15" s="8"/>
      <c r="F15" s="89"/>
      <c r="G15" s="93">
        <f t="shared" si="0"/>
        <v>0</v>
      </c>
      <c r="H15" s="94">
        <f t="shared" si="1"/>
        <v>0</v>
      </c>
      <c r="I15" s="90"/>
      <c r="J15" s="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2.25" customHeight="1">
      <c r="A16" s="6">
        <v>10</v>
      </c>
      <c r="B16" s="9" t="s">
        <v>23</v>
      </c>
      <c r="C16" s="6" t="s">
        <v>19</v>
      </c>
      <c r="D16" s="7">
        <v>5050</v>
      </c>
      <c r="E16" s="8"/>
      <c r="F16" s="89"/>
      <c r="G16" s="93">
        <f t="shared" si="0"/>
        <v>0</v>
      </c>
      <c r="H16" s="94">
        <f t="shared" si="1"/>
        <v>0</v>
      </c>
      <c r="I16" s="90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37.5" customHeight="1">
      <c r="A17" s="6">
        <v>11</v>
      </c>
      <c r="B17" s="9" t="s">
        <v>24</v>
      </c>
      <c r="C17" s="6" t="s">
        <v>19</v>
      </c>
      <c r="D17" s="7">
        <v>565</v>
      </c>
      <c r="E17" s="8"/>
      <c r="F17" s="89"/>
      <c r="G17" s="93">
        <f t="shared" si="0"/>
        <v>0</v>
      </c>
      <c r="H17" s="94">
        <f t="shared" si="1"/>
        <v>0</v>
      </c>
      <c r="I17" s="90"/>
      <c r="J17" s="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45.75" customHeight="1">
      <c r="A18" s="6">
        <v>12</v>
      </c>
      <c r="B18" s="9" t="s">
        <v>25</v>
      </c>
      <c r="C18" s="6" t="s">
        <v>19</v>
      </c>
      <c r="D18" s="7">
        <v>1500</v>
      </c>
      <c r="E18" s="8"/>
      <c r="F18" s="89"/>
      <c r="G18" s="93">
        <f t="shared" si="0"/>
        <v>0</v>
      </c>
      <c r="H18" s="94">
        <f t="shared" si="1"/>
        <v>0</v>
      </c>
      <c r="I18" s="90"/>
      <c r="J18" s="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29.25" customHeight="1">
      <c r="A19" s="6">
        <v>13</v>
      </c>
      <c r="B19" s="9" t="s">
        <v>26</v>
      </c>
      <c r="C19" s="6" t="s">
        <v>12</v>
      </c>
      <c r="D19" s="7">
        <v>100</v>
      </c>
      <c r="E19" s="8"/>
      <c r="F19" s="89"/>
      <c r="G19" s="93">
        <f t="shared" si="0"/>
        <v>0</v>
      </c>
      <c r="H19" s="94">
        <f t="shared" si="1"/>
        <v>0</v>
      </c>
      <c r="I19" s="90"/>
      <c r="J19" s="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55.5" customHeight="1">
      <c r="A20" s="6">
        <v>14</v>
      </c>
      <c r="B20" s="9" t="s">
        <v>27</v>
      </c>
      <c r="C20" s="6" t="s">
        <v>28</v>
      </c>
      <c r="D20" s="7">
        <v>800</v>
      </c>
      <c r="E20" s="8"/>
      <c r="F20" s="8"/>
      <c r="G20" s="92">
        <f t="shared" si="0"/>
        <v>0</v>
      </c>
      <c r="H20" s="92">
        <f t="shared" si="1"/>
        <v>0</v>
      </c>
      <c r="I20" s="10"/>
      <c r="J20" s="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56.25" customHeight="1">
      <c r="A21" s="6">
        <v>15</v>
      </c>
      <c r="B21" s="9" t="s">
        <v>29</v>
      </c>
      <c r="C21" s="6" t="s">
        <v>12</v>
      </c>
      <c r="D21" s="7">
        <v>700</v>
      </c>
      <c r="E21" s="8"/>
      <c r="F21" s="8"/>
      <c r="G21" s="34">
        <f t="shared" si="0"/>
        <v>0</v>
      </c>
      <c r="H21" s="34">
        <f t="shared" si="1"/>
        <v>0</v>
      </c>
      <c r="I21" s="11"/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72.75" customHeight="1">
      <c r="A22" s="6">
        <v>16</v>
      </c>
      <c r="B22" s="9" t="s">
        <v>30</v>
      </c>
      <c r="C22" s="6" t="s">
        <v>12</v>
      </c>
      <c r="D22" s="7">
        <v>1200</v>
      </c>
      <c r="E22" s="8"/>
      <c r="F22" s="8"/>
      <c r="G22" s="91">
        <f t="shared" si="0"/>
        <v>0</v>
      </c>
      <c r="H22" s="91">
        <f t="shared" si="1"/>
        <v>0</v>
      </c>
      <c r="I22" s="10"/>
      <c r="J22" s="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30" customHeight="1">
      <c r="A23" s="6">
        <v>17</v>
      </c>
      <c r="B23" s="9" t="s">
        <v>31</v>
      </c>
      <c r="C23" s="6" t="s">
        <v>32</v>
      </c>
      <c r="D23" s="7">
        <v>70</v>
      </c>
      <c r="E23" s="8"/>
      <c r="F23" s="89"/>
      <c r="G23" s="93">
        <f t="shared" si="0"/>
        <v>0</v>
      </c>
      <c r="H23" s="94">
        <f t="shared" si="1"/>
        <v>0</v>
      </c>
      <c r="I23" s="90"/>
      <c r="J23" s="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32.25" customHeight="1">
      <c r="A24" s="6">
        <v>18</v>
      </c>
      <c r="B24" s="9" t="s">
        <v>33</v>
      </c>
      <c r="C24" s="6" t="s">
        <v>12</v>
      </c>
      <c r="D24" s="7">
        <v>7000</v>
      </c>
      <c r="E24" s="8"/>
      <c r="F24" s="89"/>
      <c r="G24" s="93">
        <f t="shared" si="0"/>
        <v>0</v>
      </c>
      <c r="H24" s="94">
        <f t="shared" si="1"/>
        <v>0</v>
      </c>
      <c r="I24" s="90"/>
      <c r="J24" s="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52.5" customHeight="1">
      <c r="A25" s="6">
        <v>19</v>
      </c>
      <c r="B25" s="9" t="s">
        <v>34</v>
      </c>
      <c r="C25" s="6" t="s">
        <v>12</v>
      </c>
      <c r="D25" s="7">
        <v>3800</v>
      </c>
      <c r="E25" s="8"/>
      <c r="F25" s="89"/>
      <c r="G25" s="93">
        <f t="shared" si="0"/>
        <v>0</v>
      </c>
      <c r="H25" s="94">
        <f t="shared" si="1"/>
        <v>0</v>
      </c>
      <c r="I25" s="90"/>
      <c r="J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79.5" customHeight="1">
      <c r="A26" s="6">
        <v>20</v>
      </c>
      <c r="B26" s="9" t="s">
        <v>35</v>
      </c>
      <c r="C26" s="6" t="s">
        <v>12</v>
      </c>
      <c r="D26" s="7">
        <v>2</v>
      </c>
      <c r="E26" s="8"/>
      <c r="F26" s="89"/>
      <c r="G26" s="93">
        <f t="shared" si="0"/>
        <v>0</v>
      </c>
      <c r="H26" s="94">
        <f t="shared" si="1"/>
        <v>0</v>
      </c>
      <c r="I26" s="90"/>
      <c r="J26" s="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66.75" customHeight="1">
      <c r="A27" s="6">
        <v>21</v>
      </c>
      <c r="B27" s="9" t="s">
        <v>36</v>
      </c>
      <c r="C27" s="6" t="s">
        <v>12</v>
      </c>
      <c r="D27" s="7">
        <v>3000</v>
      </c>
      <c r="E27" s="8"/>
      <c r="F27" s="89"/>
      <c r="G27" s="93">
        <f t="shared" si="0"/>
        <v>0</v>
      </c>
      <c r="H27" s="94">
        <f t="shared" si="1"/>
        <v>0</v>
      </c>
      <c r="I27" s="90"/>
      <c r="J27" s="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3" customHeight="1">
      <c r="A28" s="6">
        <v>22</v>
      </c>
      <c r="B28" s="9" t="s">
        <v>37</v>
      </c>
      <c r="C28" s="6" t="s">
        <v>12</v>
      </c>
      <c r="D28" s="7">
        <v>2</v>
      </c>
      <c r="E28" s="8"/>
      <c r="F28" s="8"/>
      <c r="G28" s="92">
        <f t="shared" si="0"/>
        <v>0</v>
      </c>
      <c r="H28" s="92">
        <f t="shared" si="1"/>
        <v>0</v>
      </c>
      <c r="I28" s="10"/>
      <c r="J28" s="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 customHeight="1">
      <c r="A29" s="112">
        <v>23</v>
      </c>
      <c r="B29" s="111" t="s">
        <v>38</v>
      </c>
      <c r="C29" s="112"/>
      <c r="D29" s="112"/>
      <c r="E29" s="112"/>
      <c r="F29" s="112"/>
      <c r="G29" s="112"/>
      <c r="H29" s="112"/>
      <c r="I29" s="109"/>
      <c r="J29" s="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">
      <c r="A30" s="112"/>
      <c r="B30" s="111"/>
      <c r="C30" s="112"/>
      <c r="D30" s="112"/>
      <c r="E30" s="112"/>
      <c r="F30" s="112"/>
      <c r="G30" s="112"/>
      <c r="H30" s="112"/>
      <c r="I30" s="109"/>
      <c r="J30" s="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 customHeight="1">
      <c r="A31" s="112"/>
      <c r="B31" s="113" t="s">
        <v>39</v>
      </c>
      <c r="C31" s="112" t="s">
        <v>16</v>
      </c>
      <c r="D31" s="114">
        <v>70</v>
      </c>
      <c r="E31" s="115"/>
      <c r="F31" s="115"/>
      <c r="G31" s="91"/>
      <c r="H31" s="91"/>
      <c r="I31" s="109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.75">
      <c r="A32" s="112"/>
      <c r="B32" s="113"/>
      <c r="C32" s="113"/>
      <c r="D32" s="113"/>
      <c r="E32" s="113"/>
      <c r="F32" s="116"/>
      <c r="G32" s="93">
        <f aca="true" t="shared" si="2" ref="G32:G48">D32*E32</f>
        <v>0</v>
      </c>
      <c r="H32" s="94">
        <f aca="true" t="shared" si="3" ref="H32:H48">F32*D32</f>
        <v>0</v>
      </c>
      <c r="I32" s="110"/>
      <c r="J32" s="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.75">
      <c r="A33" s="112"/>
      <c r="B33" s="9" t="s">
        <v>40</v>
      </c>
      <c r="C33" s="6" t="s">
        <v>16</v>
      </c>
      <c r="D33" s="7">
        <v>100</v>
      </c>
      <c r="E33" s="8"/>
      <c r="F33" s="8"/>
      <c r="G33" s="95">
        <f t="shared" si="2"/>
        <v>0</v>
      </c>
      <c r="H33" s="95">
        <f t="shared" si="3"/>
        <v>0</v>
      </c>
      <c r="I33" s="10"/>
      <c r="J33" s="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0" customHeight="1">
      <c r="A34" s="6">
        <v>24</v>
      </c>
      <c r="B34" s="9" t="s">
        <v>41</v>
      </c>
      <c r="C34" s="6" t="s">
        <v>42</v>
      </c>
      <c r="D34" s="7">
        <f>360*12</f>
        <v>4320</v>
      </c>
      <c r="E34" s="8"/>
      <c r="F34" s="89"/>
      <c r="G34" s="93">
        <f t="shared" si="2"/>
        <v>0</v>
      </c>
      <c r="H34" s="94">
        <f t="shared" si="3"/>
        <v>0</v>
      </c>
      <c r="I34" s="90"/>
      <c r="J34" s="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05.75" customHeight="1">
      <c r="A35" s="6">
        <v>25</v>
      </c>
      <c r="B35" s="9" t="s">
        <v>43</v>
      </c>
      <c r="C35" s="6" t="s">
        <v>19</v>
      </c>
      <c r="D35" s="7">
        <v>500</v>
      </c>
      <c r="E35" s="8"/>
      <c r="F35" s="89"/>
      <c r="G35" s="93">
        <f t="shared" si="2"/>
        <v>0</v>
      </c>
      <c r="H35" s="94">
        <f t="shared" si="3"/>
        <v>0</v>
      </c>
      <c r="I35" s="90"/>
      <c r="J35" s="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08.75" customHeight="1">
      <c r="A36" s="6">
        <v>26</v>
      </c>
      <c r="B36" s="9" t="s">
        <v>44</v>
      </c>
      <c r="C36" s="6" t="s">
        <v>19</v>
      </c>
      <c r="D36" s="7">
        <v>870</v>
      </c>
      <c r="E36" s="8"/>
      <c r="F36" s="8"/>
      <c r="G36" s="95">
        <f t="shared" si="2"/>
        <v>0</v>
      </c>
      <c r="H36" s="95">
        <f t="shared" si="3"/>
        <v>0</v>
      </c>
      <c r="I36" s="10"/>
      <c r="J36" s="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29.75" customHeight="1">
      <c r="A37" s="6">
        <v>27</v>
      </c>
      <c r="B37" s="12" t="s">
        <v>45</v>
      </c>
      <c r="C37" s="13" t="s">
        <v>19</v>
      </c>
      <c r="D37" s="13">
        <v>1000</v>
      </c>
      <c r="E37" s="8"/>
      <c r="F37" s="89"/>
      <c r="G37" s="93">
        <f t="shared" si="2"/>
        <v>0</v>
      </c>
      <c r="H37" s="94">
        <f t="shared" si="3"/>
        <v>0</v>
      </c>
      <c r="I37" s="96"/>
      <c r="J37" s="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05.75" customHeight="1">
      <c r="A38" s="6">
        <v>28</v>
      </c>
      <c r="B38" s="12" t="s">
        <v>46</v>
      </c>
      <c r="C38" s="13" t="s">
        <v>19</v>
      </c>
      <c r="D38" s="13">
        <v>800</v>
      </c>
      <c r="E38" s="8"/>
      <c r="F38" s="89"/>
      <c r="G38" s="93">
        <f t="shared" si="2"/>
        <v>0</v>
      </c>
      <c r="H38" s="94">
        <f t="shared" si="3"/>
        <v>0</v>
      </c>
      <c r="I38" s="90"/>
      <c r="J38" s="2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240.75" customHeight="1">
      <c r="A39" s="6">
        <v>29</v>
      </c>
      <c r="B39" s="9" t="s">
        <v>47</v>
      </c>
      <c r="C39" s="6" t="s">
        <v>48</v>
      </c>
      <c r="D39" s="7">
        <v>500</v>
      </c>
      <c r="E39" s="8"/>
      <c r="F39" s="89"/>
      <c r="G39" s="93">
        <f t="shared" si="2"/>
        <v>0</v>
      </c>
      <c r="H39" s="94">
        <f t="shared" si="3"/>
        <v>0</v>
      </c>
      <c r="I39" s="90"/>
      <c r="J39" s="2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74.25" customHeight="1">
      <c r="A40" s="6">
        <v>30</v>
      </c>
      <c r="B40" s="9" t="s">
        <v>49</v>
      </c>
      <c r="C40" s="6" t="s">
        <v>19</v>
      </c>
      <c r="D40" s="7">
        <v>60</v>
      </c>
      <c r="E40" s="8"/>
      <c r="F40" s="89"/>
      <c r="G40" s="93">
        <f t="shared" si="2"/>
        <v>0</v>
      </c>
      <c r="H40" s="94">
        <f t="shared" si="3"/>
        <v>0</v>
      </c>
      <c r="I40" s="90"/>
      <c r="J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87" customHeight="1">
      <c r="A41" s="6">
        <v>31</v>
      </c>
      <c r="B41" s="9" t="s">
        <v>50</v>
      </c>
      <c r="C41" s="6" t="s">
        <v>19</v>
      </c>
      <c r="D41" s="7">
        <v>10</v>
      </c>
      <c r="E41" s="8"/>
      <c r="F41" s="8"/>
      <c r="G41" s="95">
        <f t="shared" si="2"/>
        <v>0</v>
      </c>
      <c r="H41" s="95">
        <f t="shared" si="3"/>
        <v>0</v>
      </c>
      <c r="I41" s="10"/>
      <c r="J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80.25" customHeight="1">
      <c r="A42" s="6">
        <v>32</v>
      </c>
      <c r="B42" s="9" t="s">
        <v>51</v>
      </c>
      <c r="C42" s="6" t="s">
        <v>19</v>
      </c>
      <c r="D42" s="7">
        <v>350</v>
      </c>
      <c r="E42" s="8"/>
      <c r="F42" s="89"/>
      <c r="G42" s="93">
        <f t="shared" si="2"/>
        <v>0</v>
      </c>
      <c r="H42" s="94">
        <f t="shared" si="3"/>
        <v>0</v>
      </c>
      <c r="I42" s="90"/>
      <c r="J42" s="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27.5" customHeight="1">
      <c r="A43" s="6">
        <v>33</v>
      </c>
      <c r="B43" s="9" t="s">
        <v>52</v>
      </c>
      <c r="C43" s="6" t="s">
        <v>19</v>
      </c>
      <c r="D43" s="7">
        <v>375</v>
      </c>
      <c r="E43" s="8"/>
      <c r="F43" s="89"/>
      <c r="G43" s="93">
        <f t="shared" si="2"/>
        <v>0</v>
      </c>
      <c r="H43" s="94">
        <f t="shared" si="3"/>
        <v>0</v>
      </c>
      <c r="I43" s="90"/>
      <c r="J43" s="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1.25" customHeight="1">
      <c r="A44" s="6">
        <v>34</v>
      </c>
      <c r="B44" s="9" t="s">
        <v>53</v>
      </c>
      <c r="C44" s="6" t="s">
        <v>19</v>
      </c>
      <c r="D44" s="7">
        <v>300</v>
      </c>
      <c r="E44" s="8"/>
      <c r="F44" s="89"/>
      <c r="G44" s="93">
        <f t="shared" si="2"/>
        <v>0</v>
      </c>
      <c r="H44" s="94">
        <f t="shared" si="3"/>
        <v>0</v>
      </c>
      <c r="I44" s="90"/>
      <c r="J44" s="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60.75" customHeight="1">
      <c r="A45" s="6">
        <v>35</v>
      </c>
      <c r="B45" s="9" t="s">
        <v>54</v>
      </c>
      <c r="C45" s="6" t="s">
        <v>12</v>
      </c>
      <c r="D45" s="7">
        <v>320</v>
      </c>
      <c r="E45" s="8"/>
      <c r="F45" s="89"/>
      <c r="G45" s="93">
        <f t="shared" si="2"/>
        <v>0</v>
      </c>
      <c r="H45" s="94">
        <f t="shared" si="3"/>
        <v>0</v>
      </c>
      <c r="I45" s="90"/>
      <c r="J45" s="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96.75" customHeight="1">
      <c r="A46" s="6">
        <v>36</v>
      </c>
      <c r="B46" s="111" t="s">
        <v>55</v>
      </c>
      <c r="C46" s="6" t="s">
        <v>56</v>
      </c>
      <c r="D46" s="7">
        <v>28200</v>
      </c>
      <c r="E46" s="8"/>
      <c r="F46" s="89"/>
      <c r="G46" s="93">
        <f t="shared" si="2"/>
        <v>0</v>
      </c>
      <c r="H46" s="94">
        <f t="shared" si="3"/>
        <v>0</v>
      </c>
      <c r="I46" s="90"/>
      <c r="J46" s="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210" customHeight="1">
      <c r="A47" s="6">
        <v>37</v>
      </c>
      <c r="B47" s="111"/>
      <c r="C47" s="6" t="s">
        <v>57</v>
      </c>
      <c r="D47" s="7">
        <v>600</v>
      </c>
      <c r="E47" s="8"/>
      <c r="F47" s="89"/>
      <c r="G47" s="93">
        <f t="shared" si="2"/>
        <v>0</v>
      </c>
      <c r="H47" s="94">
        <f t="shared" si="3"/>
        <v>0</v>
      </c>
      <c r="I47" s="90"/>
      <c r="J47" s="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84" customHeight="1">
      <c r="A48" s="6">
        <v>38</v>
      </c>
      <c r="B48" s="15" t="s">
        <v>58</v>
      </c>
      <c r="C48" s="6" t="s">
        <v>12</v>
      </c>
      <c r="D48" s="7">
        <v>30</v>
      </c>
      <c r="E48" s="8"/>
      <c r="F48" s="8"/>
      <c r="G48" s="92">
        <f t="shared" si="2"/>
        <v>0</v>
      </c>
      <c r="H48" s="92">
        <f t="shared" si="3"/>
        <v>0</v>
      </c>
      <c r="I48" s="14"/>
      <c r="J48" s="2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">
      <c r="A49" s="6"/>
      <c r="B49" s="16" t="s">
        <v>59</v>
      </c>
      <c r="C49" s="6"/>
      <c r="D49" s="11"/>
      <c r="E49" s="10"/>
      <c r="F49" s="10"/>
      <c r="G49" s="17">
        <f>G48+G47+G46+G45+G44+G43+G42+G41+G40+G39+G38+G37+G36+G35+G34+G33+G31+G28+G27+G26+G25+G24+G23+G21+G20+G19+G18+G17+G16+G15+G14+G13+G12+G11+G10+G9+G8+G7</f>
        <v>0</v>
      </c>
      <c r="H49" s="17">
        <f>SUM(H31:H48,H7:H28)</f>
        <v>0</v>
      </c>
      <c r="I49" s="10"/>
      <c r="J49" s="2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">
      <c r="A50" s="18"/>
      <c r="B50" s="18"/>
      <c r="C50" s="18"/>
      <c r="D50" s="19"/>
      <c r="E50" s="18"/>
      <c r="F50" s="18"/>
      <c r="G50" s="20"/>
      <c r="H50" s="20"/>
      <c r="I50" s="18"/>
      <c r="J50" s="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5">
      <c r="A51" s="18"/>
      <c r="B51" s="18"/>
      <c r="C51" s="18"/>
      <c r="D51" s="19"/>
      <c r="E51" s="18"/>
      <c r="F51" s="18"/>
      <c r="G51" s="20"/>
      <c r="H51" s="20"/>
      <c r="I51" s="18"/>
      <c r="J51" s="2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5">
      <c r="A52" s="18"/>
      <c r="B52" s="18"/>
      <c r="C52" s="18"/>
      <c r="D52" s="19"/>
      <c r="E52" s="18"/>
      <c r="F52" s="18"/>
      <c r="G52" s="20"/>
      <c r="H52" s="20"/>
      <c r="I52" s="18"/>
      <c r="J52" s="2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5">
      <c r="A53" s="18"/>
      <c r="B53" s="18" t="s">
        <v>60</v>
      </c>
      <c r="C53" s="18"/>
      <c r="D53" s="19"/>
      <c r="E53" s="18"/>
      <c r="F53" s="18"/>
      <c r="G53" s="20"/>
      <c r="H53" s="20"/>
      <c r="I53" s="18"/>
      <c r="J53" s="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5.75">
      <c r="A54" s="21"/>
      <c r="B54" s="21"/>
      <c r="C54" s="21"/>
      <c r="D54" s="22"/>
      <c r="E54" s="21"/>
      <c r="F54" s="21"/>
      <c r="G54" s="23"/>
      <c r="H54" s="23"/>
      <c r="I54" s="21"/>
      <c r="J54" s="24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5.75">
      <c r="A55" s="21"/>
      <c r="B55" s="21"/>
      <c r="C55" s="21"/>
      <c r="D55" s="22"/>
      <c r="E55" s="21"/>
      <c r="F55" s="21"/>
      <c r="G55" s="23"/>
      <c r="H55" s="23"/>
      <c r="I55" s="21"/>
      <c r="J55" s="24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5.75">
      <c r="A56" s="21"/>
      <c r="B56" s="103" t="s">
        <v>61</v>
      </c>
      <c r="C56" s="103"/>
      <c r="D56" s="103"/>
      <c r="E56" s="103"/>
      <c r="F56" s="103"/>
      <c r="G56" s="103"/>
      <c r="H56" s="25"/>
      <c r="I56" s="26"/>
      <c r="J56" s="24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5.75">
      <c r="A57" s="26"/>
      <c r="B57" s="27"/>
      <c r="C57" s="27"/>
      <c r="D57" s="28"/>
      <c r="E57" s="27"/>
      <c r="F57" s="27"/>
      <c r="G57" s="27"/>
      <c r="H57" s="27"/>
      <c r="I57" s="27"/>
      <c r="J57" s="24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2.75" customHeight="1">
      <c r="A58" s="100" t="s">
        <v>2</v>
      </c>
      <c r="B58" s="100" t="s">
        <v>3</v>
      </c>
      <c r="C58" s="100" t="s">
        <v>4</v>
      </c>
      <c r="D58" s="101" t="s">
        <v>5</v>
      </c>
      <c r="E58" s="100" t="s">
        <v>6</v>
      </c>
      <c r="F58" s="100" t="s">
        <v>7</v>
      </c>
      <c r="G58" s="102" t="s">
        <v>8</v>
      </c>
      <c r="H58" s="106" t="s">
        <v>9</v>
      </c>
      <c r="I58" s="100" t="s">
        <v>10</v>
      </c>
      <c r="J58" s="24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5">
      <c r="A59" s="100"/>
      <c r="B59" s="100"/>
      <c r="C59" s="100"/>
      <c r="D59" s="100"/>
      <c r="E59" s="100"/>
      <c r="F59" s="100"/>
      <c r="G59" s="100"/>
      <c r="H59" s="107"/>
      <c r="I59" s="100"/>
      <c r="J59" s="24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5">
      <c r="A60" s="100"/>
      <c r="B60" s="100"/>
      <c r="C60" s="100"/>
      <c r="D60" s="100"/>
      <c r="E60" s="100"/>
      <c r="F60" s="100"/>
      <c r="G60" s="100"/>
      <c r="H60" s="107"/>
      <c r="I60" s="100"/>
      <c r="J60" s="24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33" customHeight="1">
      <c r="A61" s="29">
        <v>1</v>
      </c>
      <c r="B61" s="32" t="s">
        <v>62</v>
      </c>
      <c r="C61" s="29" t="s">
        <v>12</v>
      </c>
      <c r="D61" s="30">
        <v>600</v>
      </c>
      <c r="E61" s="29"/>
      <c r="F61" s="33"/>
      <c r="G61" s="34">
        <f>D61*E61</f>
        <v>0</v>
      </c>
      <c r="H61" s="34">
        <f>F61*D61</f>
        <v>0</v>
      </c>
      <c r="I61" s="29"/>
      <c r="J61" s="24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38.25" customHeight="1">
      <c r="A62" s="29">
        <v>2</v>
      </c>
      <c r="B62" s="32" t="s">
        <v>63</v>
      </c>
      <c r="C62" s="29" t="s">
        <v>12</v>
      </c>
      <c r="D62" s="30">
        <v>600</v>
      </c>
      <c r="E62" s="29"/>
      <c r="F62" s="33"/>
      <c r="G62" s="34">
        <f>D62*E62</f>
        <v>0</v>
      </c>
      <c r="H62" s="34">
        <f>F62*D62</f>
        <v>0</v>
      </c>
      <c r="I62" s="29"/>
      <c r="J62" s="24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43.5" customHeight="1">
      <c r="A63" s="29">
        <v>3</v>
      </c>
      <c r="B63" s="32" t="s">
        <v>64</v>
      </c>
      <c r="C63" s="29" t="s">
        <v>12</v>
      </c>
      <c r="D63" s="30">
        <v>650</v>
      </c>
      <c r="E63" s="33"/>
      <c r="F63" s="33"/>
      <c r="G63" s="34">
        <f>E63*D63</f>
        <v>0</v>
      </c>
      <c r="H63" s="34">
        <f>F63*D63</f>
        <v>0</v>
      </c>
      <c r="I63" s="29"/>
      <c r="J63" s="24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36.75" customHeight="1">
      <c r="A64" s="29">
        <v>4</v>
      </c>
      <c r="B64" s="32" t="s">
        <v>65</v>
      </c>
      <c r="C64" s="29" t="s">
        <v>16</v>
      </c>
      <c r="D64" s="30">
        <v>800</v>
      </c>
      <c r="E64" s="29"/>
      <c r="F64" s="33"/>
      <c r="G64" s="34">
        <f>D64*E64</f>
        <v>0</v>
      </c>
      <c r="H64" s="34">
        <f>D64*F64</f>
        <v>0</v>
      </c>
      <c r="I64" s="29"/>
      <c r="J64" s="24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27" customHeight="1">
      <c r="A65" s="29">
        <v>5</v>
      </c>
      <c r="B65" s="32" t="s">
        <v>66</v>
      </c>
      <c r="C65" s="29" t="s">
        <v>16</v>
      </c>
      <c r="D65" s="30">
        <v>700</v>
      </c>
      <c r="E65" s="29"/>
      <c r="F65" s="33"/>
      <c r="G65" s="34">
        <f>D65*E65</f>
        <v>0</v>
      </c>
      <c r="H65" s="34">
        <f>D65*F65</f>
        <v>0</v>
      </c>
      <c r="I65" s="29"/>
      <c r="J65" s="24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94.5" customHeight="1">
      <c r="A66" s="29">
        <v>6</v>
      </c>
      <c r="B66" s="35" t="s">
        <v>67</v>
      </c>
      <c r="C66" s="29"/>
      <c r="D66" s="30"/>
      <c r="E66" s="29"/>
      <c r="F66" s="33"/>
      <c r="G66" s="34"/>
      <c r="H66" s="34"/>
      <c r="I66" s="29"/>
      <c r="J66" s="24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42.75" customHeight="1">
      <c r="A67" s="29">
        <v>7</v>
      </c>
      <c r="B67" s="32" t="s">
        <v>68</v>
      </c>
      <c r="C67" s="29" t="s">
        <v>12</v>
      </c>
      <c r="D67" s="30">
        <v>100</v>
      </c>
      <c r="E67" s="33"/>
      <c r="F67" s="33"/>
      <c r="G67" s="34">
        <f>E67*D67</f>
        <v>0</v>
      </c>
      <c r="H67" s="34">
        <f>F67*D67</f>
        <v>0</v>
      </c>
      <c r="I67" s="29"/>
      <c r="J67" s="24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45" customHeight="1">
      <c r="A68" s="29">
        <v>8</v>
      </c>
      <c r="B68" s="32" t="s">
        <v>69</v>
      </c>
      <c r="C68" s="29" t="s">
        <v>12</v>
      </c>
      <c r="D68" s="30">
        <v>450</v>
      </c>
      <c r="E68" s="33"/>
      <c r="F68" s="33"/>
      <c r="G68" s="34">
        <f>D68*E68</f>
        <v>0</v>
      </c>
      <c r="H68" s="34">
        <f>D68*F68</f>
        <v>0</v>
      </c>
      <c r="I68" s="29"/>
      <c r="J68" s="24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49.5" customHeight="1">
      <c r="A69" s="29">
        <v>9</v>
      </c>
      <c r="B69" s="32" t="s">
        <v>70</v>
      </c>
      <c r="C69" s="29" t="s">
        <v>71</v>
      </c>
      <c r="D69" s="30">
        <v>10</v>
      </c>
      <c r="E69" s="33"/>
      <c r="F69" s="33"/>
      <c r="G69" s="34">
        <f>D69*E69</f>
        <v>0</v>
      </c>
      <c r="H69" s="34">
        <f>F69*D69</f>
        <v>0</v>
      </c>
      <c r="I69" s="29"/>
      <c r="J69" s="24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>
      <c r="A70" s="29"/>
      <c r="B70" s="36" t="s">
        <v>59</v>
      </c>
      <c r="C70" s="29"/>
      <c r="D70" s="30"/>
      <c r="E70" s="29"/>
      <c r="F70" s="29"/>
      <c r="G70" s="37">
        <f>G61+G62+G63+G64+G65+G67+G68+G69</f>
        <v>0</v>
      </c>
      <c r="H70" s="37">
        <f>H61+H62+H63+H64+H65+H67+H68+H69</f>
        <v>0</v>
      </c>
      <c r="I70" s="29"/>
      <c r="J70" s="24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>
      <c r="A71" s="21"/>
      <c r="B71" s="38"/>
      <c r="C71" s="38"/>
      <c r="D71" s="39"/>
      <c r="E71" s="38"/>
      <c r="F71" s="38"/>
      <c r="G71" s="23"/>
      <c r="H71" s="40"/>
      <c r="I71" s="24"/>
      <c r="J71" s="24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6.5" customHeight="1">
      <c r="A72" s="21"/>
      <c r="B72" s="38"/>
      <c r="C72" s="38"/>
      <c r="D72" s="39"/>
      <c r="E72" s="38"/>
      <c r="F72" s="41"/>
      <c r="G72" s="108"/>
      <c r="H72" s="108">
        <f>I70*20%</f>
        <v>0</v>
      </c>
      <c r="I72" s="24"/>
      <c r="J72" s="24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>
      <c r="A73" s="21"/>
      <c r="B73" s="38"/>
      <c r="C73" s="38"/>
      <c r="D73" s="39"/>
      <c r="E73" s="38"/>
      <c r="F73" s="38"/>
      <c r="G73" s="23"/>
      <c r="H73" s="40"/>
      <c r="I73" s="24"/>
      <c r="J73" s="24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>
      <c r="A74" s="103" t="s">
        <v>72</v>
      </c>
      <c r="B74" s="103"/>
      <c r="C74" s="103"/>
      <c r="D74" s="103"/>
      <c r="E74" s="103"/>
      <c r="F74" s="103"/>
      <c r="G74" s="103"/>
      <c r="H74" s="103"/>
      <c r="I74" s="103"/>
      <c r="J74" s="24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>
      <c r="A75" s="26"/>
      <c r="B75" s="27"/>
      <c r="C75" s="27"/>
      <c r="D75" s="28"/>
      <c r="E75" s="27"/>
      <c r="F75" s="27"/>
      <c r="G75" s="27"/>
      <c r="H75" s="27"/>
      <c r="I75" s="27"/>
      <c r="J75" s="24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2.75" customHeight="1">
      <c r="A76" s="100" t="s">
        <v>2</v>
      </c>
      <c r="B76" s="100" t="s">
        <v>3</v>
      </c>
      <c r="C76" s="100" t="s">
        <v>4</v>
      </c>
      <c r="D76" s="101" t="s">
        <v>5</v>
      </c>
      <c r="E76" s="100" t="s">
        <v>6</v>
      </c>
      <c r="F76" s="100" t="s">
        <v>7</v>
      </c>
      <c r="G76" s="102" t="s">
        <v>8</v>
      </c>
      <c r="H76" s="102" t="s">
        <v>9</v>
      </c>
      <c r="I76" s="100" t="s">
        <v>10</v>
      </c>
      <c r="J76" s="24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">
      <c r="A77" s="100"/>
      <c r="B77" s="100"/>
      <c r="C77" s="100"/>
      <c r="D77" s="100"/>
      <c r="E77" s="100"/>
      <c r="F77" s="100"/>
      <c r="G77" s="100"/>
      <c r="H77" s="100"/>
      <c r="I77" s="100"/>
      <c r="J77" s="24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">
      <c r="A78" s="100"/>
      <c r="B78" s="100"/>
      <c r="C78" s="100"/>
      <c r="D78" s="100"/>
      <c r="E78" s="100"/>
      <c r="F78" s="100"/>
      <c r="G78" s="100"/>
      <c r="H78" s="100"/>
      <c r="I78" s="100"/>
      <c r="J78" s="24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28.5" customHeight="1">
      <c r="A79" s="29">
        <v>1</v>
      </c>
      <c r="B79" s="42" t="s">
        <v>73</v>
      </c>
      <c r="C79" s="29" t="s">
        <v>74</v>
      </c>
      <c r="D79" s="30">
        <v>2</v>
      </c>
      <c r="E79" s="33"/>
      <c r="F79" s="29"/>
      <c r="G79" s="34">
        <f>E79*D79</f>
        <v>0</v>
      </c>
      <c r="H79" s="34">
        <f>F79*D79</f>
        <v>0</v>
      </c>
      <c r="I79" s="29"/>
      <c r="J79" s="24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27" customHeight="1">
      <c r="A80" s="29">
        <v>2</v>
      </c>
      <c r="B80" s="42" t="s">
        <v>75</v>
      </c>
      <c r="C80" s="29" t="s">
        <v>76</v>
      </c>
      <c r="D80" s="30">
        <v>2</v>
      </c>
      <c r="E80" s="33"/>
      <c r="F80" s="29"/>
      <c r="G80" s="34">
        <f>E80*D80</f>
        <v>0</v>
      </c>
      <c r="H80" s="34">
        <f>F80*2</f>
        <v>0</v>
      </c>
      <c r="I80" s="29"/>
      <c r="J80" s="24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29.25" customHeight="1">
      <c r="A81" s="29">
        <v>3</v>
      </c>
      <c r="B81" s="42" t="s">
        <v>77</v>
      </c>
      <c r="C81" s="29" t="s">
        <v>78</v>
      </c>
      <c r="D81" s="30">
        <v>5</v>
      </c>
      <c r="E81" s="33"/>
      <c r="F81" s="29"/>
      <c r="G81" s="34">
        <f>E81*D81</f>
        <v>0</v>
      </c>
      <c r="H81" s="34">
        <f>F81*D81</f>
        <v>0</v>
      </c>
      <c r="I81" s="29"/>
      <c r="J81" s="24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36.75" customHeight="1">
      <c r="A82" s="29">
        <v>4</v>
      </c>
      <c r="B82" s="42" t="s">
        <v>79</v>
      </c>
      <c r="C82" s="29" t="s">
        <v>74</v>
      </c>
      <c r="D82" s="30">
        <v>250</v>
      </c>
      <c r="E82" s="33"/>
      <c r="F82" s="33"/>
      <c r="G82" s="34">
        <f>D82*E82</f>
        <v>0</v>
      </c>
      <c r="H82" s="34">
        <f>D82*F82</f>
        <v>0</v>
      </c>
      <c r="I82" s="29"/>
      <c r="J82" s="24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35.25" customHeight="1">
      <c r="A83" s="29">
        <v>5</v>
      </c>
      <c r="B83" s="42" t="s">
        <v>80</v>
      </c>
      <c r="C83" s="29" t="s">
        <v>81</v>
      </c>
      <c r="D83" s="30">
        <v>27</v>
      </c>
      <c r="E83" s="33"/>
      <c r="F83" s="29"/>
      <c r="G83" s="34">
        <f>E83*D83</f>
        <v>0</v>
      </c>
      <c r="H83" s="34">
        <f>F83*D83</f>
        <v>0</v>
      </c>
      <c r="I83" s="29"/>
      <c r="J83" s="24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61.5" customHeight="1">
      <c r="A84" s="29">
        <v>6</v>
      </c>
      <c r="B84" s="42" t="s">
        <v>82</v>
      </c>
      <c r="C84" s="29" t="s">
        <v>83</v>
      </c>
      <c r="D84" s="30">
        <v>20</v>
      </c>
      <c r="E84" s="33"/>
      <c r="F84" s="29"/>
      <c r="G84" s="34">
        <f>D84*E84</f>
        <v>0</v>
      </c>
      <c r="H84" s="34">
        <f>D84*F84</f>
        <v>0</v>
      </c>
      <c r="I84" s="29"/>
      <c r="J84" s="24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27" customHeight="1">
      <c r="A85" s="29">
        <v>7</v>
      </c>
      <c r="B85" s="42" t="s">
        <v>84</v>
      </c>
      <c r="C85" s="29" t="s">
        <v>85</v>
      </c>
      <c r="D85" s="30">
        <v>5</v>
      </c>
      <c r="E85" s="33"/>
      <c r="F85" s="29"/>
      <c r="G85" s="34">
        <f>D85*E85</f>
        <v>0</v>
      </c>
      <c r="H85" s="34">
        <f>F85*D85</f>
        <v>0</v>
      </c>
      <c r="I85" s="29"/>
      <c r="J85" s="24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38.25" customHeight="1">
      <c r="A86" s="29">
        <v>8</v>
      </c>
      <c r="B86" s="42" t="s">
        <v>86</v>
      </c>
      <c r="C86" s="29" t="s">
        <v>87</v>
      </c>
      <c r="D86" s="30">
        <v>180</v>
      </c>
      <c r="E86" s="33"/>
      <c r="F86" s="33"/>
      <c r="G86" s="34">
        <f>D86*E86</f>
        <v>0</v>
      </c>
      <c r="H86" s="34">
        <f>D86*F86</f>
        <v>0</v>
      </c>
      <c r="I86" s="29"/>
      <c r="J86" s="24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65.25" customHeight="1">
      <c r="A87" s="29">
        <v>9</v>
      </c>
      <c r="B87" s="42" t="s">
        <v>88</v>
      </c>
      <c r="C87" s="29"/>
      <c r="D87" s="30"/>
      <c r="E87" s="29"/>
      <c r="F87" s="29"/>
      <c r="G87" s="34"/>
      <c r="H87" s="34"/>
      <c r="I87" s="29"/>
      <c r="J87" s="24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>
      <c r="A88" s="29"/>
      <c r="B88" s="42" t="s">
        <v>89</v>
      </c>
      <c r="C88" s="29" t="s">
        <v>19</v>
      </c>
      <c r="D88" s="30">
        <v>3</v>
      </c>
      <c r="E88" s="33"/>
      <c r="F88" s="29"/>
      <c r="G88" s="34">
        <f>D88*E88</f>
        <v>0</v>
      </c>
      <c r="H88" s="34">
        <f>D88*F88</f>
        <v>0</v>
      </c>
      <c r="I88" s="29"/>
      <c r="J88" s="24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33.75" customHeight="1">
      <c r="A89" s="29"/>
      <c r="B89" s="42" t="s">
        <v>90</v>
      </c>
      <c r="C89" s="29" t="s">
        <v>19</v>
      </c>
      <c r="D89" s="30">
        <v>2</v>
      </c>
      <c r="E89" s="33"/>
      <c r="F89" s="29"/>
      <c r="G89" s="34">
        <f>D89*E89</f>
        <v>0</v>
      </c>
      <c r="H89" s="34">
        <f>D89*F89</f>
        <v>0</v>
      </c>
      <c r="I89" s="29"/>
      <c r="J89" s="24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85.5" customHeight="1">
      <c r="A90" s="29">
        <v>10</v>
      </c>
      <c r="B90" s="42" t="s">
        <v>91</v>
      </c>
      <c r="C90" s="29" t="s">
        <v>87</v>
      </c>
      <c r="D90" s="30">
        <v>3</v>
      </c>
      <c r="E90" s="33"/>
      <c r="F90" s="33"/>
      <c r="G90" s="34">
        <f>D90*E90</f>
        <v>0</v>
      </c>
      <c r="H90" s="34">
        <f>D90*F90</f>
        <v>0</v>
      </c>
      <c r="I90" s="29"/>
      <c r="J90" s="24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63.75" customHeight="1">
      <c r="A91" s="29">
        <v>11</v>
      </c>
      <c r="B91" s="42" t="s">
        <v>92</v>
      </c>
      <c r="C91" s="29" t="s">
        <v>87</v>
      </c>
      <c r="D91" s="30">
        <v>20</v>
      </c>
      <c r="E91" s="33"/>
      <c r="F91" s="33"/>
      <c r="G91" s="34">
        <f>D91*E91</f>
        <v>0</v>
      </c>
      <c r="H91" s="34">
        <f>D91*F91</f>
        <v>0</v>
      </c>
      <c r="I91" s="29"/>
      <c r="J91" s="24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75" customHeight="1">
      <c r="A92" s="29">
        <v>12</v>
      </c>
      <c r="B92" s="42" t="s">
        <v>93</v>
      </c>
      <c r="C92" s="29" t="s">
        <v>19</v>
      </c>
      <c r="D92" s="30">
        <v>19</v>
      </c>
      <c r="E92" s="33"/>
      <c r="F92" s="33"/>
      <c r="G92" s="34">
        <f>D92*E92</f>
        <v>0</v>
      </c>
      <c r="H92" s="34">
        <f>D92*F92</f>
        <v>0</v>
      </c>
      <c r="I92" s="29"/>
      <c r="J92" s="24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>
      <c r="A93" s="29"/>
      <c r="B93" s="36" t="s">
        <v>59</v>
      </c>
      <c r="C93" s="29"/>
      <c r="D93" s="30"/>
      <c r="E93" s="29"/>
      <c r="F93" s="29"/>
      <c r="G93" s="37">
        <f>G79+G80+G81+G82+G83+G84+G85+G86+G88+G89+G90+G91+G92</f>
        <v>0</v>
      </c>
      <c r="H93" s="37">
        <f>H79+H80+H81+H82+H83+H84+H85+H86+H88+H89+H90+H91+H92</f>
        <v>0</v>
      </c>
      <c r="I93" s="29"/>
      <c r="J93" s="24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>
      <c r="A94" s="21"/>
      <c r="B94" s="21"/>
      <c r="C94" s="21"/>
      <c r="D94" s="22"/>
      <c r="E94" s="21"/>
      <c r="F94" s="21"/>
      <c r="G94" s="23"/>
      <c r="H94" s="23"/>
      <c r="I94" s="21"/>
      <c r="J94" s="24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>
      <c r="A95" s="21"/>
      <c r="B95" s="21"/>
      <c r="C95" s="21"/>
      <c r="D95" s="22"/>
      <c r="E95" s="21"/>
      <c r="F95" s="21"/>
      <c r="G95" s="23"/>
      <c r="H95" s="43"/>
      <c r="I95" s="21"/>
      <c r="J95" s="24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>
      <c r="A96" s="21"/>
      <c r="B96" s="21"/>
      <c r="C96" s="21"/>
      <c r="D96" s="22"/>
      <c r="E96" s="21"/>
      <c r="F96" s="21"/>
      <c r="G96" s="23"/>
      <c r="H96" s="23"/>
      <c r="I96" s="21"/>
      <c r="J96" s="24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>
      <c r="A97" s="21"/>
      <c r="B97" s="21"/>
      <c r="C97" s="21"/>
      <c r="D97" s="22"/>
      <c r="E97" s="21"/>
      <c r="F97" s="21"/>
      <c r="G97" s="23"/>
      <c r="H97" s="23"/>
      <c r="I97" s="21"/>
      <c r="J97" s="24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>
      <c r="A98" s="21"/>
      <c r="B98" s="44"/>
      <c r="C98" s="21"/>
      <c r="D98" s="22"/>
      <c r="E98" s="21"/>
      <c r="F98" s="21"/>
      <c r="G98" s="23"/>
      <c r="H98" s="23"/>
      <c r="I98" s="21"/>
      <c r="J98" s="24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2.75" customHeight="1">
      <c r="A99" s="21"/>
      <c r="B99" s="105"/>
      <c r="C99" s="105"/>
      <c r="D99" s="105"/>
      <c r="E99" s="105"/>
      <c r="F99" s="105"/>
      <c r="G99" s="105"/>
      <c r="H99" s="105"/>
      <c r="I99" s="21"/>
      <c r="J99" s="24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2.75" customHeight="1">
      <c r="A100" s="104" t="s">
        <v>94</v>
      </c>
      <c r="B100" s="104"/>
      <c r="C100" s="104"/>
      <c r="D100" s="104"/>
      <c r="E100" s="104"/>
      <c r="F100" s="104"/>
      <c r="G100" s="104"/>
      <c r="H100" s="104"/>
      <c r="I100" s="104"/>
      <c r="J100" s="24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>
      <c r="A101" s="21"/>
      <c r="B101" s="27"/>
      <c r="C101" s="27"/>
      <c r="D101" s="28"/>
      <c r="E101" s="27"/>
      <c r="F101" s="27"/>
      <c r="G101" s="27"/>
      <c r="H101" s="27"/>
      <c r="I101" s="27"/>
      <c r="J101" s="24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2.75" customHeight="1">
      <c r="A102" s="100" t="s">
        <v>2</v>
      </c>
      <c r="B102" s="100" t="s">
        <v>3</v>
      </c>
      <c r="C102" s="100" t="s">
        <v>4</v>
      </c>
      <c r="D102" s="101" t="s">
        <v>5</v>
      </c>
      <c r="E102" s="100" t="s">
        <v>6</v>
      </c>
      <c r="F102" s="100" t="s">
        <v>7</v>
      </c>
      <c r="G102" s="102" t="s">
        <v>8</v>
      </c>
      <c r="H102" s="102" t="s">
        <v>9</v>
      </c>
      <c r="I102" s="100" t="s">
        <v>10</v>
      </c>
      <c r="J102" s="24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">
      <c r="A103" s="100"/>
      <c r="B103" s="100"/>
      <c r="C103" s="100"/>
      <c r="D103" s="100"/>
      <c r="E103" s="100"/>
      <c r="F103" s="100"/>
      <c r="G103" s="100"/>
      <c r="H103" s="100"/>
      <c r="I103" s="100"/>
      <c r="J103" s="24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">
      <c r="A104" s="100"/>
      <c r="B104" s="100"/>
      <c r="C104" s="100"/>
      <c r="D104" s="100"/>
      <c r="E104" s="100"/>
      <c r="F104" s="100"/>
      <c r="G104" s="100"/>
      <c r="H104" s="100"/>
      <c r="I104" s="100"/>
      <c r="J104" s="24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45.75" customHeight="1">
      <c r="A105" s="29">
        <v>1</v>
      </c>
      <c r="B105" s="32" t="s">
        <v>95</v>
      </c>
      <c r="C105" s="100"/>
      <c r="D105" s="100"/>
      <c r="E105" s="100"/>
      <c r="F105" s="100"/>
      <c r="G105" s="100"/>
      <c r="H105" s="100"/>
      <c r="I105" s="46"/>
      <c r="J105" s="24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52.5" customHeight="1">
      <c r="A106" s="29"/>
      <c r="B106" s="32" t="s">
        <v>96</v>
      </c>
      <c r="C106" s="29" t="s">
        <v>19</v>
      </c>
      <c r="D106" s="30">
        <v>75</v>
      </c>
      <c r="E106" s="46"/>
      <c r="F106" s="46"/>
      <c r="G106" s="34">
        <f>D106*E106</f>
        <v>0</v>
      </c>
      <c r="H106" s="34">
        <f>F106*D106</f>
        <v>0</v>
      </c>
      <c r="I106" s="46"/>
      <c r="J106" s="24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57" customHeight="1">
      <c r="A107" s="100">
        <v>2</v>
      </c>
      <c r="B107" s="32" t="s">
        <v>97</v>
      </c>
      <c r="C107" s="29" t="s">
        <v>19</v>
      </c>
      <c r="D107" s="30">
        <v>85</v>
      </c>
      <c r="E107" s="47"/>
      <c r="F107" s="46"/>
      <c r="G107" s="34">
        <f>D107*E107</f>
        <v>0</v>
      </c>
      <c r="H107" s="34">
        <f>F107*D107</f>
        <v>0</v>
      </c>
      <c r="I107" s="46"/>
      <c r="J107" s="24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92.25" customHeight="1">
      <c r="A108" s="100"/>
      <c r="B108" s="35" t="s">
        <v>98</v>
      </c>
      <c r="C108" s="29" t="s">
        <v>12</v>
      </c>
      <c r="D108" s="30">
        <v>2000</v>
      </c>
      <c r="E108" s="33"/>
      <c r="F108" s="47"/>
      <c r="G108" s="34">
        <f>E108*D108</f>
        <v>0</v>
      </c>
      <c r="H108" s="34">
        <f>D108*F108</f>
        <v>0</v>
      </c>
      <c r="I108" s="29"/>
      <c r="J108" s="24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>
      <c r="A109" s="100"/>
      <c r="B109" s="36" t="s">
        <v>59</v>
      </c>
      <c r="C109" s="29"/>
      <c r="D109" s="30"/>
      <c r="E109" s="29"/>
      <c r="F109" s="29"/>
      <c r="G109" s="37">
        <f>G106+G107+G108</f>
        <v>0</v>
      </c>
      <c r="H109" s="37">
        <f>H108+H107+H106</f>
        <v>0</v>
      </c>
      <c r="I109" s="29"/>
      <c r="J109" s="24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>
      <c r="A110" s="21"/>
      <c r="B110" s="21"/>
      <c r="C110" s="21"/>
      <c r="D110" s="22"/>
      <c r="E110" s="21"/>
      <c r="F110" s="21"/>
      <c r="G110" s="23"/>
      <c r="H110" s="23"/>
      <c r="I110" s="21"/>
      <c r="J110" s="24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>
      <c r="A111" s="21"/>
      <c r="B111" s="21"/>
      <c r="C111" s="21"/>
      <c r="D111" s="22"/>
      <c r="E111" s="21"/>
      <c r="F111" s="21"/>
      <c r="G111" s="23"/>
      <c r="H111" s="43"/>
      <c r="I111" s="21"/>
      <c r="J111" s="24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>
      <c r="A112" s="21"/>
      <c r="B112" s="21"/>
      <c r="C112" s="21"/>
      <c r="D112" s="22"/>
      <c r="E112" s="21"/>
      <c r="F112" s="21"/>
      <c r="G112" s="23"/>
      <c r="H112" s="23"/>
      <c r="I112" s="21"/>
      <c r="J112" s="24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>
      <c r="A113" s="21"/>
      <c r="B113" s="21"/>
      <c r="C113" s="21"/>
      <c r="D113" s="22"/>
      <c r="E113" s="21"/>
      <c r="F113" s="21"/>
      <c r="G113" s="23"/>
      <c r="H113" s="23"/>
      <c r="I113" s="21"/>
      <c r="J113" s="24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>
      <c r="A114" s="21"/>
      <c r="B114" s="21"/>
      <c r="C114" s="21"/>
      <c r="D114" s="22"/>
      <c r="E114" s="21"/>
      <c r="F114" s="21"/>
      <c r="G114" s="23"/>
      <c r="H114" s="23"/>
      <c r="I114" s="21"/>
      <c r="J114" s="24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>
      <c r="A115" s="21"/>
      <c r="B115" s="21"/>
      <c r="C115" s="21"/>
      <c r="D115" s="22"/>
      <c r="E115" s="21"/>
      <c r="F115" s="21"/>
      <c r="G115" s="23"/>
      <c r="H115" s="23"/>
      <c r="I115" s="21"/>
      <c r="J115" s="24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>
      <c r="A116" s="21"/>
      <c r="B116" s="21"/>
      <c r="C116" s="21"/>
      <c r="D116" s="22"/>
      <c r="E116" s="21"/>
      <c r="F116" s="21"/>
      <c r="G116" s="23"/>
      <c r="H116" s="23"/>
      <c r="I116" s="21"/>
      <c r="J116" s="24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>
      <c r="A117" s="21"/>
      <c r="B117" s="21"/>
      <c r="C117" s="21"/>
      <c r="D117" s="22"/>
      <c r="E117" s="21"/>
      <c r="F117" s="21"/>
      <c r="G117" s="23"/>
      <c r="H117" s="23"/>
      <c r="I117" s="21"/>
      <c r="J117" s="24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>
      <c r="A118" s="21"/>
      <c r="B118" s="21"/>
      <c r="C118" s="21"/>
      <c r="D118" s="22"/>
      <c r="E118" s="21"/>
      <c r="F118" s="21"/>
      <c r="G118" s="23"/>
      <c r="H118" s="23"/>
      <c r="I118" s="21"/>
      <c r="J118" s="24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>
      <c r="A119" s="21"/>
      <c r="B119" s="44"/>
      <c r="C119" s="21"/>
      <c r="D119" s="22"/>
      <c r="E119" s="21"/>
      <c r="F119" s="21"/>
      <c r="G119" s="23"/>
      <c r="H119" s="23"/>
      <c r="I119" s="21"/>
      <c r="J119" s="24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2.75" customHeight="1">
      <c r="A120" s="21"/>
      <c r="B120" s="104"/>
      <c r="C120" s="104"/>
      <c r="D120" s="104"/>
      <c r="E120" s="104"/>
      <c r="F120" s="104"/>
      <c r="G120" s="104"/>
      <c r="H120" s="104"/>
      <c r="I120" s="104"/>
      <c r="J120" s="24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>
      <c r="A121" s="3"/>
      <c r="B121" s="3"/>
      <c r="C121" s="3"/>
      <c r="D121" s="22"/>
      <c r="E121" s="27" t="s">
        <v>99</v>
      </c>
      <c r="F121" s="27"/>
      <c r="G121" s="27"/>
      <c r="H121" s="27"/>
      <c r="I121" s="27"/>
      <c r="J121" s="24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>
      <c r="A122" s="21"/>
      <c r="B122" s="27"/>
      <c r="C122" s="27"/>
      <c r="D122" s="28"/>
      <c r="E122" s="27"/>
      <c r="F122" s="27"/>
      <c r="G122" s="27"/>
      <c r="H122" s="27"/>
      <c r="I122" s="27"/>
      <c r="J122" s="24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2.75" customHeight="1">
      <c r="A123" s="100" t="s">
        <v>2</v>
      </c>
      <c r="B123" s="100" t="s">
        <v>3</v>
      </c>
      <c r="C123" s="100" t="s">
        <v>4</v>
      </c>
      <c r="D123" s="101" t="s">
        <v>5</v>
      </c>
      <c r="E123" s="100" t="s">
        <v>6</v>
      </c>
      <c r="F123" s="100" t="s">
        <v>7</v>
      </c>
      <c r="G123" s="102" t="s">
        <v>8</v>
      </c>
      <c r="H123" s="102" t="s">
        <v>9</v>
      </c>
      <c r="I123" s="100" t="s">
        <v>10</v>
      </c>
      <c r="J123" s="24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">
      <c r="A124" s="100"/>
      <c r="B124" s="100"/>
      <c r="C124" s="100"/>
      <c r="D124" s="100"/>
      <c r="E124" s="100"/>
      <c r="F124" s="100"/>
      <c r="G124" s="100"/>
      <c r="H124" s="100"/>
      <c r="I124" s="100"/>
      <c r="J124" s="24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">
      <c r="A125" s="100"/>
      <c r="B125" s="100"/>
      <c r="C125" s="100"/>
      <c r="D125" s="100"/>
      <c r="E125" s="100"/>
      <c r="F125" s="100"/>
      <c r="G125" s="100"/>
      <c r="H125" s="100"/>
      <c r="I125" s="100"/>
      <c r="J125" s="24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72.5" customHeight="1">
      <c r="A126" s="29">
        <v>1</v>
      </c>
      <c r="B126" s="32" t="s">
        <v>100</v>
      </c>
      <c r="C126" s="29" t="s">
        <v>12</v>
      </c>
      <c r="D126" s="30">
        <v>500</v>
      </c>
      <c r="E126" s="29"/>
      <c r="F126" s="33"/>
      <c r="G126" s="34">
        <f>D126*E126</f>
        <v>0</v>
      </c>
      <c r="H126" s="34">
        <f>F126*D126</f>
        <v>0</v>
      </c>
      <c r="I126" s="29"/>
      <c r="J126" s="24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41.75" customHeight="1">
      <c r="A127" s="29">
        <v>2</v>
      </c>
      <c r="B127" s="32" t="s">
        <v>101</v>
      </c>
      <c r="C127" s="29" t="s">
        <v>12</v>
      </c>
      <c r="D127" s="30">
        <v>20</v>
      </c>
      <c r="E127" s="29"/>
      <c r="F127" s="33"/>
      <c r="G127" s="34">
        <f>D127*E127</f>
        <v>0</v>
      </c>
      <c r="H127" s="34">
        <v>104.4</v>
      </c>
      <c r="I127" s="29"/>
      <c r="J127" s="24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77.75" customHeight="1">
      <c r="A128" s="29">
        <v>3</v>
      </c>
      <c r="B128" s="35" t="s">
        <v>102</v>
      </c>
      <c r="C128" s="29" t="s">
        <v>19</v>
      </c>
      <c r="D128" s="30">
        <v>30</v>
      </c>
      <c r="E128" s="29"/>
      <c r="F128" s="33"/>
      <c r="G128" s="34">
        <f>D128*E128</f>
        <v>0</v>
      </c>
      <c r="H128" s="34">
        <f>F128*D128</f>
        <v>0</v>
      </c>
      <c r="I128" s="29"/>
      <c r="J128" s="24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09.5" customHeight="1">
      <c r="A129" s="29">
        <v>4</v>
      </c>
      <c r="B129" s="32" t="s">
        <v>103</v>
      </c>
      <c r="C129" s="29" t="s">
        <v>12</v>
      </c>
      <c r="D129" s="30">
        <v>90</v>
      </c>
      <c r="E129" s="29"/>
      <c r="F129" s="33"/>
      <c r="G129" s="34">
        <f>E129*D129</f>
        <v>0</v>
      </c>
      <c r="H129" s="34">
        <f>D129*F129</f>
        <v>0</v>
      </c>
      <c r="I129" s="29"/>
      <c r="J129" s="24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0.75" customHeight="1">
      <c r="A130" s="29">
        <v>5</v>
      </c>
      <c r="B130" s="32" t="s">
        <v>104</v>
      </c>
      <c r="C130" s="29" t="s">
        <v>12</v>
      </c>
      <c r="D130" s="30">
        <v>80</v>
      </c>
      <c r="E130" s="33"/>
      <c r="F130" s="33"/>
      <c r="G130" s="34">
        <f>D130*E130</f>
        <v>0</v>
      </c>
      <c r="H130" s="34">
        <f>D130*F130</f>
        <v>0</v>
      </c>
      <c r="I130" s="29"/>
      <c r="J130" s="24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2.25" customHeight="1">
      <c r="A131" s="29">
        <v>6</v>
      </c>
      <c r="B131" s="32" t="s">
        <v>105</v>
      </c>
      <c r="C131" s="29" t="s">
        <v>12</v>
      </c>
      <c r="D131" s="30">
        <v>2</v>
      </c>
      <c r="E131" s="33"/>
      <c r="F131" s="33"/>
      <c r="G131" s="34">
        <f>D131*E131</f>
        <v>0</v>
      </c>
      <c r="H131" s="34">
        <f>D131*F131</f>
        <v>0</v>
      </c>
      <c r="I131" s="29"/>
      <c r="J131" s="24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214.5" customHeight="1">
      <c r="A132" s="29">
        <v>7</v>
      </c>
      <c r="B132" s="48" t="s">
        <v>106</v>
      </c>
      <c r="C132" s="29" t="s">
        <v>12</v>
      </c>
      <c r="D132" s="30">
        <v>500</v>
      </c>
      <c r="E132" s="29"/>
      <c r="F132" s="33"/>
      <c r="G132" s="34">
        <f>E132*D132</f>
        <v>0</v>
      </c>
      <c r="H132" s="34">
        <f>F132*D132</f>
        <v>0</v>
      </c>
      <c r="I132" s="29"/>
      <c r="J132" s="24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98.75" customHeight="1">
      <c r="A133" s="29">
        <v>8</v>
      </c>
      <c r="B133" s="32" t="s">
        <v>107</v>
      </c>
      <c r="C133" s="29" t="s">
        <v>12</v>
      </c>
      <c r="D133" s="30">
        <v>2</v>
      </c>
      <c r="E133" s="33"/>
      <c r="F133" s="33"/>
      <c r="G133" s="34">
        <f>D133*E133</f>
        <v>0</v>
      </c>
      <c r="H133" s="34">
        <f>F133*D133</f>
        <v>0</v>
      </c>
      <c r="I133" s="29"/>
      <c r="J133" s="24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99.75" customHeight="1">
      <c r="A134" s="29"/>
      <c r="B134" s="32" t="s">
        <v>108</v>
      </c>
      <c r="C134" s="29" t="s">
        <v>12</v>
      </c>
      <c r="D134" s="30">
        <v>300</v>
      </c>
      <c r="E134" s="33"/>
      <c r="F134" s="33"/>
      <c r="G134" s="34">
        <f>D134*E134</f>
        <v>0</v>
      </c>
      <c r="H134" s="34">
        <f>F134*D134</f>
        <v>0</v>
      </c>
      <c r="I134" s="29"/>
      <c r="J134" s="24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>
      <c r="A135" s="29"/>
      <c r="B135" s="36" t="s">
        <v>59</v>
      </c>
      <c r="C135" s="29"/>
      <c r="D135" s="30"/>
      <c r="E135" s="29"/>
      <c r="F135" s="29"/>
      <c r="G135" s="37">
        <f>G134+G133+G132+G131+G130+G129+G128+G127+G126</f>
        <v>0</v>
      </c>
      <c r="H135" s="37"/>
      <c r="I135" s="29"/>
      <c r="J135" s="24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>
      <c r="A136" s="49"/>
      <c r="B136" s="38"/>
      <c r="C136" s="38"/>
      <c r="D136" s="39"/>
      <c r="E136" s="38"/>
      <c r="F136" s="38"/>
      <c r="G136" s="40"/>
      <c r="H136" s="40"/>
      <c r="I136" s="24"/>
      <c r="J136" s="24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">
      <c r="A137" s="26"/>
      <c r="B137" s="24"/>
      <c r="C137" s="24"/>
      <c r="D137" s="50"/>
      <c r="E137" s="24"/>
      <c r="F137" s="24"/>
      <c r="G137" s="51"/>
      <c r="H137" s="51"/>
      <c r="I137" s="24"/>
      <c r="J137" s="24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">
      <c r="A138" s="26"/>
      <c r="B138" s="24"/>
      <c r="C138" s="24"/>
      <c r="D138" s="50"/>
      <c r="E138" s="24"/>
      <c r="F138" s="24"/>
      <c r="G138" s="51"/>
      <c r="H138" s="51"/>
      <c r="I138" s="24"/>
      <c r="J138" s="24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>
      <c r="A139" s="3"/>
      <c r="B139" s="3"/>
      <c r="C139" s="3"/>
      <c r="D139" s="22"/>
      <c r="E139" s="27" t="s">
        <v>109</v>
      </c>
      <c r="F139" s="27"/>
      <c r="G139" s="27"/>
      <c r="H139" s="27"/>
      <c r="I139" s="27"/>
      <c r="J139" s="24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>
      <c r="A140" s="21"/>
      <c r="B140" s="27"/>
      <c r="C140" s="27"/>
      <c r="D140" s="28"/>
      <c r="E140" s="27"/>
      <c r="F140" s="27"/>
      <c r="G140" s="27"/>
      <c r="H140" s="27"/>
      <c r="I140" s="27"/>
      <c r="J140" s="24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6.5" customHeight="1">
      <c r="A141" s="100" t="s">
        <v>2</v>
      </c>
      <c r="B141" s="100" t="s">
        <v>3</v>
      </c>
      <c r="C141" s="100" t="s">
        <v>4</v>
      </c>
      <c r="D141" s="101" t="s">
        <v>5</v>
      </c>
      <c r="E141" s="100" t="s">
        <v>6</v>
      </c>
      <c r="F141" s="100" t="s">
        <v>7</v>
      </c>
      <c r="G141" s="102" t="s">
        <v>8</v>
      </c>
      <c r="H141" s="102" t="s">
        <v>9</v>
      </c>
      <c r="I141" s="100" t="s">
        <v>10</v>
      </c>
      <c r="J141" s="24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">
      <c r="A142" s="100"/>
      <c r="B142" s="100"/>
      <c r="C142" s="100"/>
      <c r="D142" s="100"/>
      <c r="E142" s="100"/>
      <c r="F142" s="100"/>
      <c r="G142" s="100"/>
      <c r="H142" s="100"/>
      <c r="I142" s="100"/>
      <c r="J142" s="24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">
      <c r="A143" s="100"/>
      <c r="B143" s="100"/>
      <c r="C143" s="100"/>
      <c r="D143" s="100"/>
      <c r="E143" s="100"/>
      <c r="F143" s="100"/>
      <c r="G143" s="100"/>
      <c r="H143" s="100"/>
      <c r="I143" s="100"/>
      <c r="J143" s="24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80">
      <c r="A144" s="29">
        <v>1</v>
      </c>
      <c r="B144" s="52" t="s">
        <v>110</v>
      </c>
      <c r="C144" s="53" t="s">
        <v>12</v>
      </c>
      <c r="D144" s="54">
        <v>40</v>
      </c>
      <c r="E144" s="55"/>
      <c r="F144" s="55"/>
      <c r="G144" s="56">
        <f>D144*E144</f>
        <v>0</v>
      </c>
      <c r="H144" s="56">
        <f>F144*D144</f>
        <v>0</v>
      </c>
      <c r="I144" s="29"/>
      <c r="J144" s="24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65">
      <c r="A145" s="29">
        <v>2</v>
      </c>
      <c r="B145" s="52" t="s">
        <v>111</v>
      </c>
      <c r="C145" s="53" t="s">
        <v>12</v>
      </c>
      <c r="D145" s="54">
        <v>102</v>
      </c>
      <c r="E145" s="53"/>
      <c r="F145" s="55"/>
      <c r="G145" s="56">
        <f>D145*E145</f>
        <v>0</v>
      </c>
      <c r="H145" s="56">
        <f>F145*D145</f>
        <v>0</v>
      </c>
      <c r="I145" s="29"/>
      <c r="J145" s="24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0">
      <c r="A146" s="29">
        <v>3</v>
      </c>
      <c r="B146" s="52" t="s">
        <v>112</v>
      </c>
      <c r="C146" s="53" t="s">
        <v>19</v>
      </c>
      <c r="D146" s="54">
        <v>31</v>
      </c>
      <c r="E146" s="53"/>
      <c r="F146" s="55"/>
      <c r="G146" s="56">
        <f>D146*E146</f>
        <v>0</v>
      </c>
      <c r="H146" s="56">
        <f>F146*D146</f>
        <v>0</v>
      </c>
      <c r="I146" s="29"/>
      <c r="J146" s="24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255">
      <c r="A147" s="29">
        <v>4</v>
      </c>
      <c r="B147" s="52" t="s">
        <v>113</v>
      </c>
      <c r="C147" s="53" t="s">
        <v>12</v>
      </c>
      <c r="D147" s="54">
        <v>15</v>
      </c>
      <c r="E147" s="55"/>
      <c r="F147" s="55"/>
      <c r="G147" s="56">
        <f>D147*E147</f>
        <v>0</v>
      </c>
      <c r="H147" s="56">
        <f>F147*D147</f>
        <v>0</v>
      </c>
      <c r="I147" s="29"/>
      <c r="J147" s="24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240">
      <c r="A148" s="29">
        <v>5</v>
      </c>
      <c r="B148" s="52" t="s">
        <v>114</v>
      </c>
      <c r="C148" s="53" t="s">
        <v>12</v>
      </c>
      <c r="D148" s="54">
        <v>6</v>
      </c>
      <c r="E148" s="55"/>
      <c r="F148" s="55"/>
      <c r="G148" s="56">
        <f>D148*E148</f>
        <v>0</v>
      </c>
      <c r="H148" s="56">
        <f>F148*D148</f>
        <v>0</v>
      </c>
      <c r="I148" s="29"/>
      <c r="J148" s="24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>
      <c r="A149" s="29"/>
      <c r="B149" s="36" t="s">
        <v>59</v>
      </c>
      <c r="C149" s="29"/>
      <c r="D149" s="30"/>
      <c r="E149" s="29"/>
      <c r="F149" s="29"/>
      <c r="G149" s="37"/>
      <c r="H149" s="37"/>
      <c r="I149" s="29"/>
      <c r="J149" s="24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>
      <c r="A150" s="26"/>
      <c r="B150" s="57"/>
      <c r="C150" s="57"/>
      <c r="D150" s="58"/>
      <c r="E150" s="57"/>
      <c r="F150" s="57"/>
      <c r="G150" s="57"/>
      <c r="H150" s="57"/>
      <c r="I150" s="57"/>
      <c r="J150" s="24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>
      <c r="A151" s="26"/>
      <c r="B151" s="57"/>
      <c r="C151" s="57"/>
      <c r="D151" s="58"/>
      <c r="E151" s="57"/>
      <c r="F151" s="57"/>
      <c r="G151" s="57"/>
      <c r="H151" s="57"/>
      <c r="I151" s="57"/>
      <c r="J151" s="24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>
      <c r="A152" s="26"/>
      <c r="B152" s="57"/>
      <c r="C152" s="57"/>
      <c r="D152" s="58"/>
      <c r="E152" s="57"/>
      <c r="F152" s="57"/>
      <c r="G152" s="57"/>
      <c r="H152" s="57"/>
      <c r="I152" s="57"/>
      <c r="J152" s="24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>
      <c r="A153" s="26"/>
      <c r="B153" s="57"/>
      <c r="C153" s="57"/>
      <c r="D153" s="58"/>
      <c r="E153" s="57"/>
      <c r="F153" s="57"/>
      <c r="G153" s="57"/>
      <c r="H153" s="57"/>
      <c r="I153" s="57"/>
      <c r="J153" s="24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>
      <c r="A154" s="26"/>
      <c r="B154" s="57"/>
      <c r="C154" s="57"/>
      <c r="D154" s="58"/>
      <c r="E154" s="57"/>
      <c r="F154" s="57"/>
      <c r="G154" s="57"/>
      <c r="H154" s="57"/>
      <c r="I154" s="57"/>
      <c r="J154" s="24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>
      <c r="A155" s="26"/>
      <c r="B155" s="57"/>
      <c r="C155" s="57"/>
      <c r="D155" s="58"/>
      <c r="E155" s="57"/>
      <c r="F155" s="57"/>
      <c r="G155" s="57"/>
      <c r="H155" s="57"/>
      <c r="I155" s="57"/>
      <c r="J155" s="24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>
      <c r="A156" s="26"/>
      <c r="B156" s="57"/>
      <c r="C156" s="57"/>
      <c r="D156" s="58"/>
      <c r="E156" s="57"/>
      <c r="F156" s="57"/>
      <c r="G156" s="57"/>
      <c r="H156" s="57"/>
      <c r="I156" s="57"/>
      <c r="J156" s="24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>
      <c r="A157" s="26"/>
      <c r="B157" s="57"/>
      <c r="C157" s="57"/>
      <c r="D157" s="58"/>
      <c r="E157" s="57"/>
      <c r="F157" s="57"/>
      <c r="G157" s="57"/>
      <c r="H157" s="57"/>
      <c r="I157" s="57"/>
      <c r="J157" s="24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>
      <c r="A158" s="26"/>
      <c r="B158" s="57"/>
      <c r="C158" s="57"/>
      <c r="D158" s="58"/>
      <c r="E158" s="57"/>
      <c r="F158" s="57"/>
      <c r="G158" s="57"/>
      <c r="H158" s="57"/>
      <c r="I158" s="57"/>
      <c r="J158" s="24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>
      <c r="A159" s="26"/>
      <c r="B159" s="57"/>
      <c r="C159" s="57"/>
      <c r="D159" s="58"/>
      <c r="E159" s="57"/>
      <c r="F159" s="57"/>
      <c r="G159" s="57"/>
      <c r="H159" s="57"/>
      <c r="I159" s="57"/>
      <c r="J159" s="24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>
      <c r="A160" s="26"/>
      <c r="B160" s="57"/>
      <c r="C160" s="57"/>
      <c r="D160" s="58"/>
      <c r="E160" s="57"/>
      <c r="F160" s="57"/>
      <c r="G160" s="57"/>
      <c r="H160" s="57"/>
      <c r="I160" s="57"/>
      <c r="J160" s="24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>
      <c r="A161" s="26"/>
      <c r="B161" s="57"/>
      <c r="C161" s="57"/>
      <c r="D161" s="58"/>
      <c r="E161" s="57"/>
      <c r="F161" s="57"/>
      <c r="G161" s="57"/>
      <c r="H161" s="57"/>
      <c r="I161" s="57"/>
      <c r="J161" s="24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>
      <c r="A162" s="26"/>
      <c r="B162" s="57"/>
      <c r="C162" s="57"/>
      <c r="D162" s="58"/>
      <c r="E162" s="57"/>
      <c r="F162" s="57"/>
      <c r="G162" s="57"/>
      <c r="H162" s="57"/>
      <c r="I162" s="57"/>
      <c r="J162" s="24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4.25" customHeight="1">
      <c r="A163" s="59"/>
      <c r="B163" s="45"/>
      <c r="C163" s="59"/>
      <c r="D163" s="22"/>
      <c r="E163" s="59"/>
      <c r="F163" s="60"/>
      <c r="G163" s="61"/>
      <c r="H163" s="61"/>
      <c r="I163" s="59"/>
      <c r="J163" s="24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>
      <c r="A164" s="26"/>
      <c r="B164" s="38"/>
      <c r="C164" s="24"/>
      <c r="D164" s="50"/>
      <c r="E164" s="24"/>
      <c r="F164" s="24"/>
      <c r="G164" s="62"/>
      <c r="H164" s="62"/>
      <c r="I164" s="24"/>
      <c r="J164" s="24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>
      <c r="A165" s="26"/>
      <c r="B165" s="38"/>
      <c r="C165" s="24"/>
      <c r="D165" s="50"/>
      <c r="E165" s="24"/>
      <c r="F165" s="24"/>
      <c r="G165" s="62"/>
      <c r="H165" s="62"/>
      <c r="I165" s="24"/>
      <c r="J165" s="24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>
      <c r="A166" s="26"/>
      <c r="B166" s="38"/>
      <c r="C166" s="24"/>
      <c r="D166" s="50"/>
      <c r="E166" s="24"/>
      <c r="F166" s="24"/>
      <c r="G166" s="62"/>
      <c r="H166" s="62"/>
      <c r="I166" s="24"/>
      <c r="J166" s="24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>
      <c r="A167" s="26"/>
      <c r="B167" s="38"/>
      <c r="C167" s="24"/>
      <c r="D167" s="50"/>
      <c r="E167" s="24"/>
      <c r="F167" s="24"/>
      <c r="G167" s="62"/>
      <c r="H167" s="62"/>
      <c r="I167" s="24"/>
      <c r="J167" s="24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>
      <c r="A168" s="26"/>
      <c r="B168" s="38"/>
      <c r="C168" s="24"/>
      <c r="D168" s="50"/>
      <c r="E168" s="24"/>
      <c r="F168" s="24"/>
      <c r="G168" s="62"/>
      <c r="H168" s="62"/>
      <c r="I168" s="24"/>
      <c r="J168" s="24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>
      <c r="A169" s="26"/>
      <c r="B169" s="38"/>
      <c r="C169" s="24"/>
      <c r="D169" s="50"/>
      <c r="E169" s="24"/>
      <c r="F169" s="24"/>
      <c r="G169" s="62"/>
      <c r="H169" s="62"/>
      <c r="I169" s="24"/>
      <c r="J169" s="24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>
      <c r="A170" s="26"/>
      <c r="B170" s="38"/>
      <c r="C170" s="24"/>
      <c r="D170" s="50"/>
      <c r="E170" s="24"/>
      <c r="F170" s="24"/>
      <c r="G170" s="62"/>
      <c r="H170" s="62"/>
      <c r="I170" s="24"/>
      <c r="J170" s="24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>
      <c r="A171" s="26"/>
      <c r="B171" s="38"/>
      <c r="C171" s="24"/>
      <c r="D171" s="50"/>
      <c r="E171" s="24"/>
      <c r="F171" s="24"/>
      <c r="G171" s="62"/>
      <c r="H171" s="62"/>
      <c r="I171" s="24"/>
      <c r="J171" s="24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>
      <c r="A172" s="26"/>
      <c r="B172" s="38"/>
      <c r="C172" s="24"/>
      <c r="D172" s="50"/>
      <c r="E172" s="24"/>
      <c r="F172" s="24"/>
      <c r="G172" s="62"/>
      <c r="H172" s="62"/>
      <c r="I172" s="24"/>
      <c r="J172" s="24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>
      <c r="A173" s="26"/>
      <c r="B173" s="38"/>
      <c r="C173" s="24"/>
      <c r="D173" s="50"/>
      <c r="E173" s="24"/>
      <c r="F173" s="24"/>
      <c r="G173" s="62"/>
      <c r="H173" s="62"/>
      <c r="I173" s="24"/>
      <c r="J173" s="24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">
      <c r="A174" s="3"/>
      <c r="B174" s="24"/>
      <c r="C174" s="24"/>
      <c r="D174" s="50"/>
      <c r="E174" s="24"/>
      <c r="F174" s="24"/>
      <c r="G174" s="24"/>
      <c r="H174" s="24"/>
      <c r="I174" s="24"/>
      <c r="J174" s="24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>
      <c r="A175" s="26"/>
      <c r="B175" s="103" t="s">
        <v>115</v>
      </c>
      <c r="C175" s="103"/>
      <c r="D175" s="103"/>
      <c r="E175" s="103"/>
      <c r="F175" s="103"/>
      <c r="G175" s="103"/>
      <c r="H175" s="103"/>
      <c r="I175" s="103"/>
      <c r="J175" s="10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">
      <c r="A176" s="26"/>
      <c r="B176" s="24"/>
      <c r="C176" s="24"/>
      <c r="D176" s="50"/>
      <c r="E176" s="24"/>
      <c r="F176" s="24"/>
      <c r="G176" s="24"/>
      <c r="H176" s="51"/>
      <c r="I176" s="51"/>
      <c r="J176" s="24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2.75" customHeight="1">
      <c r="A177" s="100" t="s">
        <v>2</v>
      </c>
      <c r="B177" s="100" t="s">
        <v>3</v>
      </c>
      <c r="C177" s="100" t="s">
        <v>116</v>
      </c>
      <c r="D177" s="101" t="s">
        <v>5</v>
      </c>
      <c r="E177" s="29" t="s">
        <v>117</v>
      </c>
      <c r="F177" s="29" t="s">
        <v>117</v>
      </c>
      <c r="G177" s="31" t="s">
        <v>118</v>
      </c>
      <c r="H177" s="31" t="s">
        <v>118</v>
      </c>
      <c r="I177" s="29" t="s">
        <v>119</v>
      </c>
      <c r="J177" s="24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36" customHeight="1">
      <c r="A178" s="100"/>
      <c r="B178" s="100"/>
      <c r="C178" s="100"/>
      <c r="D178" s="100"/>
      <c r="E178" s="29" t="s">
        <v>120</v>
      </c>
      <c r="F178" s="29" t="s">
        <v>121</v>
      </c>
      <c r="G178" s="31" t="s">
        <v>120</v>
      </c>
      <c r="H178" s="31" t="s">
        <v>121</v>
      </c>
      <c r="I178" s="29" t="s">
        <v>122</v>
      </c>
      <c r="J178" s="24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45" customHeight="1">
      <c r="A179" s="46">
        <v>1</v>
      </c>
      <c r="B179" s="32" t="s">
        <v>123</v>
      </c>
      <c r="C179" s="29" t="s">
        <v>12</v>
      </c>
      <c r="D179" s="30">
        <v>99</v>
      </c>
      <c r="E179" s="47"/>
      <c r="F179" s="47"/>
      <c r="G179" s="34"/>
      <c r="H179" s="34"/>
      <c r="I179" s="46"/>
      <c r="J179" s="24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3" customHeight="1">
      <c r="A180" s="29">
        <v>2</v>
      </c>
      <c r="B180" s="35" t="s">
        <v>124</v>
      </c>
      <c r="C180" s="29" t="s">
        <v>12</v>
      </c>
      <c r="D180" s="30">
        <v>99</v>
      </c>
      <c r="E180" s="47"/>
      <c r="F180" s="47"/>
      <c r="G180" s="34"/>
      <c r="H180" s="34"/>
      <c r="I180" s="46"/>
      <c r="J180" s="24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99" customHeight="1">
      <c r="A181" s="29">
        <v>3</v>
      </c>
      <c r="B181" s="35" t="s">
        <v>125</v>
      </c>
      <c r="C181" s="29" t="s">
        <v>12</v>
      </c>
      <c r="D181" s="30">
        <v>54</v>
      </c>
      <c r="E181" s="47"/>
      <c r="F181" s="47"/>
      <c r="G181" s="34"/>
      <c r="H181" s="34"/>
      <c r="I181" s="46"/>
      <c r="J181" s="24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56.25" customHeight="1">
      <c r="A182" s="29">
        <v>4</v>
      </c>
      <c r="B182" s="63" t="s">
        <v>126</v>
      </c>
      <c r="C182" s="29" t="s">
        <v>12</v>
      </c>
      <c r="D182" s="30">
        <v>3</v>
      </c>
      <c r="E182" s="47"/>
      <c r="F182" s="47"/>
      <c r="G182" s="34"/>
      <c r="H182" s="34"/>
      <c r="I182" s="46"/>
      <c r="J182" s="24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71.25" customHeight="1">
      <c r="A183" s="29">
        <v>5</v>
      </c>
      <c r="B183" s="32" t="s">
        <v>127</v>
      </c>
      <c r="C183" s="29" t="s">
        <v>12</v>
      </c>
      <c r="D183" s="30">
        <v>2</v>
      </c>
      <c r="E183" s="47"/>
      <c r="F183" s="47"/>
      <c r="G183" s="34"/>
      <c r="H183" s="34"/>
      <c r="I183" s="46"/>
      <c r="J183" s="24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>
      <c r="A184" s="64"/>
      <c r="B184" s="65" t="s">
        <v>59</v>
      </c>
      <c r="C184" s="66"/>
      <c r="D184" s="67"/>
      <c r="E184" s="66"/>
      <c r="F184" s="68"/>
      <c r="G184" s="69">
        <f>G179+G180+G181+G182+G183</f>
        <v>0</v>
      </c>
      <c r="H184" s="70">
        <f>H179+H180+H181+H182+H183</f>
        <v>0</v>
      </c>
      <c r="I184" s="66"/>
      <c r="J184" s="24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>
      <c r="A185" s="26"/>
      <c r="B185" s="38"/>
      <c r="C185" s="24"/>
      <c r="D185" s="50"/>
      <c r="E185" s="24"/>
      <c r="F185" s="24"/>
      <c r="G185" s="40"/>
      <c r="H185" s="40"/>
      <c r="I185" s="24"/>
      <c r="J185" s="24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>
      <c r="A186" s="26"/>
      <c r="B186" s="24"/>
      <c r="C186" s="24"/>
      <c r="D186" s="50"/>
      <c r="E186" s="24"/>
      <c r="F186" s="24"/>
      <c r="G186" s="40"/>
      <c r="H186" s="71"/>
      <c r="I186" s="24"/>
      <c r="J186" s="24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">
      <c r="A187" s="26"/>
      <c r="B187" s="24"/>
      <c r="C187" s="24"/>
      <c r="D187" s="50"/>
      <c r="E187" s="24"/>
      <c r="F187" s="24"/>
      <c r="G187" s="51"/>
      <c r="H187" s="51"/>
      <c r="I187" s="24"/>
      <c r="J187" s="24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>
      <c r="A188" s="26"/>
      <c r="B188" s="38" t="s">
        <v>128</v>
      </c>
      <c r="C188" s="38"/>
      <c r="D188" s="39"/>
      <c r="E188" s="38"/>
      <c r="F188" s="38"/>
      <c r="G188" s="51"/>
      <c r="H188" s="51"/>
      <c r="I188" s="24"/>
      <c r="J188" s="24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>
      <c r="A189" s="26"/>
      <c r="B189" s="38"/>
      <c r="C189" s="38"/>
      <c r="D189" s="39"/>
      <c r="E189" s="38"/>
      <c r="F189" s="38"/>
      <c r="G189" s="51"/>
      <c r="H189" s="51"/>
      <c r="I189" s="24"/>
      <c r="J189" s="24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>
      <c r="A190" s="26"/>
      <c r="B190" s="38"/>
      <c r="C190" s="38"/>
      <c r="D190" s="39"/>
      <c r="E190" s="38"/>
      <c r="F190" s="38"/>
      <c r="G190" s="51"/>
      <c r="H190" s="51"/>
      <c r="I190" s="24"/>
      <c r="J190" s="24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>
      <c r="A191" s="26"/>
      <c r="B191" s="38"/>
      <c r="C191" s="38"/>
      <c r="D191" s="39"/>
      <c r="E191" s="38"/>
      <c r="F191" s="38"/>
      <c r="G191" s="51"/>
      <c r="H191" s="51"/>
      <c r="I191" s="24"/>
      <c r="J191" s="24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>
      <c r="A192" s="26"/>
      <c r="B192" s="38"/>
      <c r="C192" s="38"/>
      <c r="D192" s="39"/>
      <c r="E192" s="38"/>
      <c r="F192" s="38"/>
      <c r="G192" s="51"/>
      <c r="H192" s="51"/>
      <c r="I192" s="24"/>
      <c r="J192" s="24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>
      <c r="A193" s="26"/>
      <c r="B193" s="38"/>
      <c r="C193" s="38"/>
      <c r="D193" s="39"/>
      <c r="E193" s="38"/>
      <c r="F193" s="38"/>
      <c r="G193" s="51"/>
      <c r="H193" s="51"/>
      <c r="I193" s="24"/>
      <c r="J193" s="24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>
      <c r="A194" s="26"/>
      <c r="B194" s="38"/>
      <c r="C194" s="38"/>
      <c r="D194" s="39"/>
      <c r="E194" s="38"/>
      <c r="F194" s="38"/>
      <c r="G194" s="51"/>
      <c r="H194" s="51"/>
      <c r="I194" s="24"/>
      <c r="J194" s="24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>
      <c r="A195" s="26"/>
      <c r="B195" s="38"/>
      <c r="C195" s="38"/>
      <c r="D195" s="39"/>
      <c r="E195" s="38"/>
      <c r="F195" s="38"/>
      <c r="G195" s="51"/>
      <c r="H195" s="51"/>
      <c r="I195" s="24"/>
      <c r="J195" s="24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>
      <c r="A196" s="26"/>
      <c r="B196" s="38"/>
      <c r="C196" s="38"/>
      <c r="D196" s="39"/>
      <c r="E196" s="38"/>
      <c r="F196" s="38"/>
      <c r="G196" s="51"/>
      <c r="H196" s="51"/>
      <c r="I196" s="24"/>
      <c r="J196" s="24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">
      <c r="A197" s="26"/>
      <c r="B197" s="24"/>
      <c r="C197" s="24"/>
      <c r="D197" s="50"/>
      <c r="E197" s="24"/>
      <c r="F197" s="24"/>
      <c r="G197" s="51"/>
      <c r="H197" s="51"/>
      <c r="I197" s="24"/>
      <c r="J197" s="24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">
      <c r="A198" s="26"/>
      <c r="B198" s="3"/>
      <c r="C198" s="3"/>
      <c r="D198" s="72"/>
      <c r="E198" s="3"/>
      <c r="F198" s="3"/>
      <c r="G198" s="73"/>
      <c r="H198" s="7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>
      <c r="A199" s="3"/>
      <c r="B199" s="103" t="s">
        <v>129</v>
      </c>
      <c r="C199" s="103"/>
      <c r="D199" s="103"/>
      <c r="E199" s="103"/>
      <c r="F199" s="103"/>
      <c r="G199" s="103"/>
      <c r="H199" s="103"/>
      <c r="I199" s="103"/>
      <c r="J199" s="10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2.75">
      <c r="A200" s="3"/>
      <c r="B200" s="3"/>
      <c r="C200" s="3"/>
      <c r="D200" s="72"/>
      <c r="E200" s="3"/>
      <c r="F200" s="3"/>
      <c r="G200" s="73"/>
      <c r="H200" s="7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2.75" customHeight="1">
      <c r="A201" s="100" t="s">
        <v>2</v>
      </c>
      <c r="B201" s="100" t="s">
        <v>3</v>
      </c>
      <c r="C201" s="100" t="s">
        <v>4</v>
      </c>
      <c r="D201" s="101" t="s">
        <v>5</v>
      </c>
      <c r="E201" s="100" t="s">
        <v>6</v>
      </c>
      <c r="F201" s="100" t="s">
        <v>7</v>
      </c>
      <c r="G201" s="102" t="s">
        <v>8</v>
      </c>
      <c r="H201" s="102" t="s">
        <v>9</v>
      </c>
      <c r="I201" s="100" t="s">
        <v>10</v>
      </c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2.75">
      <c r="A202" s="100"/>
      <c r="B202" s="100"/>
      <c r="C202" s="100"/>
      <c r="D202" s="100"/>
      <c r="E202" s="100"/>
      <c r="F202" s="100"/>
      <c r="G202" s="100"/>
      <c r="H202" s="100"/>
      <c r="I202" s="100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2.75">
      <c r="A203" s="100"/>
      <c r="B203" s="100"/>
      <c r="C203" s="100"/>
      <c r="D203" s="100"/>
      <c r="E203" s="100"/>
      <c r="F203" s="100"/>
      <c r="G203" s="100"/>
      <c r="H203" s="100"/>
      <c r="I203" s="100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42.5" customHeight="1">
      <c r="A204" s="29">
        <v>1</v>
      </c>
      <c r="B204" s="32" t="s">
        <v>130</v>
      </c>
      <c r="C204" s="29" t="s">
        <v>12</v>
      </c>
      <c r="D204" s="30">
        <v>5</v>
      </c>
      <c r="E204" s="29"/>
      <c r="F204" s="33"/>
      <c r="G204" s="34"/>
      <c r="H204" s="34"/>
      <c r="I204" s="29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03.5" customHeight="1">
      <c r="A205" s="29">
        <v>2</v>
      </c>
      <c r="B205" s="32" t="s">
        <v>131</v>
      </c>
      <c r="C205" s="29" t="s">
        <v>12</v>
      </c>
      <c r="D205" s="30">
        <v>250</v>
      </c>
      <c r="E205" s="31"/>
      <c r="F205" s="33"/>
      <c r="G205" s="34"/>
      <c r="H205" s="34"/>
      <c r="I205" s="29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28.25" customHeight="1">
      <c r="A206" s="29">
        <v>3</v>
      </c>
      <c r="B206" s="32" t="s">
        <v>132</v>
      </c>
      <c r="C206" s="29" t="s">
        <v>12</v>
      </c>
      <c r="D206" s="30">
        <v>120</v>
      </c>
      <c r="E206" s="33"/>
      <c r="F206" s="33"/>
      <c r="G206" s="34"/>
      <c r="H206" s="34"/>
      <c r="I206" s="29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72" customHeight="1">
      <c r="A207" s="29">
        <v>4</v>
      </c>
      <c r="B207" s="35" t="s">
        <v>133</v>
      </c>
      <c r="C207" s="29" t="s">
        <v>12</v>
      </c>
      <c r="D207" s="30">
        <v>2</v>
      </c>
      <c r="E207" s="33"/>
      <c r="F207" s="33"/>
      <c r="G207" s="34"/>
      <c r="H207" s="34"/>
      <c r="I207" s="29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05.75" customHeight="1">
      <c r="A208" s="29">
        <v>5</v>
      </c>
      <c r="B208" s="32" t="s">
        <v>134</v>
      </c>
      <c r="C208" s="29" t="s">
        <v>12</v>
      </c>
      <c r="D208" s="30">
        <v>10</v>
      </c>
      <c r="E208" s="33"/>
      <c r="F208" s="33"/>
      <c r="G208" s="34"/>
      <c r="H208" s="34"/>
      <c r="I208" s="29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79.25" customHeight="1">
      <c r="A209" s="29">
        <v>6</v>
      </c>
      <c r="B209" s="32" t="s">
        <v>135</v>
      </c>
      <c r="C209" s="29" t="s">
        <v>12</v>
      </c>
      <c r="D209" s="30">
        <v>10</v>
      </c>
      <c r="E209" s="33"/>
      <c r="F209" s="33"/>
      <c r="G209" s="34"/>
      <c r="H209" s="34"/>
      <c r="I209" s="29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8.75" customHeight="1">
      <c r="A210" s="29"/>
      <c r="B210" s="65" t="s">
        <v>59</v>
      </c>
      <c r="C210" s="29"/>
      <c r="D210" s="30"/>
      <c r="E210" s="46"/>
      <c r="F210" s="46"/>
      <c r="G210" s="37">
        <f>G204+G205+G206+G207+G208+G209</f>
        <v>0</v>
      </c>
      <c r="H210" s="37">
        <f>H204+H205+H206+H207+H208+H209</f>
        <v>0</v>
      </c>
      <c r="I210" s="46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" customHeight="1">
      <c r="A211" s="26"/>
      <c r="B211" s="38"/>
      <c r="C211" s="24"/>
      <c r="D211" s="50"/>
      <c r="E211" s="24"/>
      <c r="F211" s="24"/>
      <c r="G211" s="40"/>
      <c r="H211" s="40"/>
      <c r="I211" s="24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26.25" customHeight="1">
      <c r="A212" s="26"/>
      <c r="B212" s="3"/>
      <c r="C212" s="3"/>
      <c r="D212" s="72"/>
      <c r="E212" s="3"/>
      <c r="F212" s="3"/>
      <c r="G212" s="73"/>
      <c r="H212" s="74"/>
      <c r="I212" s="75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9" customHeight="1">
      <c r="A213" s="26"/>
      <c r="B213" s="3"/>
      <c r="C213" s="3"/>
      <c r="D213" s="72"/>
      <c r="E213" s="3"/>
      <c r="F213" s="3"/>
      <c r="G213" s="73"/>
      <c r="H213" s="7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">
      <c r="A214" s="26"/>
      <c r="B214" s="3"/>
      <c r="C214" s="3"/>
      <c r="D214" s="72"/>
      <c r="E214" s="3"/>
      <c r="F214" s="3"/>
      <c r="G214" s="73"/>
      <c r="H214" s="7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">
      <c r="A215" s="26"/>
      <c r="B215" s="3"/>
      <c r="C215" s="3"/>
      <c r="D215" s="72"/>
      <c r="E215" s="3"/>
      <c r="F215" s="3"/>
      <c r="G215" s="73"/>
      <c r="H215" s="7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">
      <c r="A216" s="26"/>
      <c r="B216" s="3"/>
      <c r="C216" s="3"/>
      <c r="D216" s="72"/>
      <c r="E216" s="3"/>
      <c r="F216" s="3"/>
      <c r="G216" s="73"/>
      <c r="H216" s="7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">
      <c r="A217" s="26"/>
      <c r="B217" s="3"/>
      <c r="C217" s="3"/>
      <c r="D217" s="72"/>
      <c r="E217" s="3"/>
      <c r="F217" s="3"/>
      <c r="G217" s="73"/>
      <c r="H217" s="7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">
      <c r="A218" s="26"/>
      <c r="B218" s="3"/>
      <c r="C218" s="3"/>
      <c r="D218" s="72"/>
      <c r="E218" s="3"/>
      <c r="F218" s="3"/>
      <c r="G218" s="73"/>
      <c r="H218" s="7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>
      <c r="A219" s="120" t="s">
        <v>136</v>
      </c>
      <c r="B219" s="120"/>
      <c r="C219" s="120"/>
      <c r="D219" s="120"/>
      <c r="E219" s="120"/>
      <c r="F219" s="120"/>
      <c r="G219" s="120"/>
      <c r="H219" s="120"/>
      <c r="I219" s="120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2.75">
      <c r="A220" s="3"/>
      <c r="B220" s="3"/>
      <c r="C220" s="3"/>
      <c r="D220" s="72"/>
      <c r="E220" s="3"/>
      <c r="F220" s="3"/>
      <c r="G220" s="73"/>
      <c r="H220" s="7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2.75">
      <c r="A221" s="3"/>
      <c r="B221" s="3"/>
      <c r="C221" s="3"/>
      <c r="D221" s="72"/>
      <c r="E221" s="3"/>
      <c r="F221" s="3"/>
      <c r="G221" s="73"/>
      <c r="H221" s="7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6.5" customHeight="1">
      <c r="A222" s="100" t="s">
        <v>2</v>
      </c>
      <c r="B222" s="100" t="s">
        <v>3</v>
      </c>
      <c r="C222" s="100" t="s">
        <v>4</v>
      </c>
      <c r="D222" s="101" t="s">
        <v>5</v>
      </c>
      <c r="E222" s="100" t="s">
        <v>6</v>
      </c>
      <c r="F222" s="100" t="s">
        <v>7</v>
      </c>
      <c r="G222" s="102" t="s">
        <v>8</v>
      </c>
      <c r="H222" s="102" t="s">
        <v>9</v>
      </c>
      <c r="I222" s="100" t="s">
        <v>10</v>
      </c>
      <c r="J222" s="76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2.75">
      <c r="A223" s="100"/>
      <c r="B223" s="100"/>
      <c r="C223" s="100"/>
      <c r="D223" s="100"/>
      <c r="E223" s="100"/>
      <c r="F223" s="100"/>
      <c r="G223" s="100"/>
      <c r="H223" s="100"/>
      <c r="I223" s="100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2.75" customHeight="1">
      <c r="A224" s="100"/>
      <c r="B224" s="100"/>
      <c r="C224" s="100"/>
      <c r="D224" s="100"/>
      <c r="E224" s="100"/>
      <c r="F224" s="100"/>
      <c r="G224" s="100"/>
      <c r="H224" s="100"/>
      <c r="I224" s="100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47.25">
      <c r="A225" s="29">
        <v>1</v>
      </c>
      <c r="B225" s="32" t="s">
        <v>137</v>
      </c>
      <c r="C225" s="29" t="s">
        <v>12</v>
      </c>
      <c r="D225" s="30">
        <v>10</v>
      </c>
      <c r="E225" s="29"/>
      <c r="F225" s="33"/>
      <c r="G225" s="34"/>
      <c r="H225" s="34"/>
      <c r="I225" s="29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47.25">
      <c r="A226" s="29">
        <v>2</v>
      </c>
      <c r="B226" s="32" t="s">
        <v>138</v>
      </c>
      <c r="C226" s="29" t="s">
        <v>12</v>
      </c>
      <c r="D226" s="30">
        <v>10</v>
      </c>
      <c r="E226" s="29"/>
      <c r="F226" s="33"/>
      <c r="G226" s="34"/>
      <c r="H226" s="34"/>
      <c r="I226" s="29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78.75">
      <c r="A227" s="29">
        <v>3</v>
      </c>
      <c r="B227" s="32" t="s">
        <v>139</v>
      </c>
      <c r="C227" s="29" t="s">
        <v>12</v>
      </c>
      <c r="D227" s="30">
        <v>2</v>
      </c>
      <c r="E227" s="29"/>
      <c r="F227" s="33"/>
      <c r="G227" s="34"/>
      <c r="H227" s="34"/>
      <c r="I227" s="29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" customHeight="1">
      <c r="A228" s="77"/>
      <c r="B228" s="78"/>
      <c r="C228" s="77"/>
      <c r="D228" s="77"/>
      <c r="E228" s="79"/>
      <c r="F228" s="79"/>
      <c r="G228" s="80">
        <f>G225+G226+G227</f>
        <v>0</v>
      </c>
      <c r="H228" s="81">
        <f>H225+H226+H227</f>
        <v>0</v>
      </c>
      <c r="I228" s="77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9.5" customHeight="1">
      <c r="A229" s="77"/>
      <c r="B229" s="78"/>
      <c r="C229" s="77"/>
      <c r="D229" s="77"/>
      <c r="E229" s="79"/>
      <c r="F229" s="79"/>
      <c r="G229" s="82"/>
      <c r="H229" s="82"/>
      <c r="I229" s="77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8" customHeight="1">
      <c r="A230" s="77"/>
      <c r="B230" s="78"/>
      <c r="C230" s="77"/>
      <c r="D230" s="77"/>
      <c r="E230" s="77"/>
      <c r="F230" s="79"/>
      <c r="G230" s="82"/>
      <c r="H230" s="82"/>
      <c r="I230" s="77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" customHeight="1">
      <c r="A231" s="77"/>
      <c r="B231" s="78"/>
      <c r="C231" s="77"/>
      <c r="D231" s="77"/>
      <c r="E231" s="79"/>
      <c r="F231" s="79"/>
      <c r="G231" s="82"/>
      <c r="H231" s="82"/>
      <c r="I231" s="77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8.75" customHeight="1">
      <c r="A232" s="77"/>
      <c r="B232" s="78"/>
      <c r="C232" s="77"/>
      <c r="D232" s="77"/>
      <c r="E232" s="79"/>
      <c r="F232" s="79"/>
      <c r="G232" s="82"/>
      <c r="H232" s="82"/>
      <c r="I232" s="77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8.75" customHeight="1">
      <c r="A233" s="77"/>
      <c r="B233" s="78"/>
      <c r="C233" s="77"/>
      <c r="D233" s="77"/>
      <c r="E233" s="79"/>
      <c r="F233" s="79"/>
      <c r="G233" s="82"/>
      <c r="H233" s="82"/>
      <c r="I233" s="77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27.75" customHeight="1">
      <c r="A234" s="77"/>
      <c r="B234" s="78"/>
      <c r="C234" s="77"/>
      <c r="D234" s="77"/>
      <c r="E234" s="83"/>
      <c r="F234" s="79"/>
      <c r="G234" s="82"/>
      <c r="H234" s="82"/>
      <c r="I234" s="77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hidden="1">
      <c r="A235" s="84"/>
      <c r="B235" s="76"/>
      <c r="C235" s="77"/>
      <c r="D235" s="77"/>
      <c r="E235" s="85"/>
      <c r="F235" s="85"/>
      <c r="G235" s="86"/>
      <c r="H235" s="86"/>
      <c r="I235" s="85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43" ht="46.5" customHeight="1"/>
    <row r="244" ht="29.25" customHeight="1"/>
    <row r="245" ht="101.25" customHeight="1"/>
  </sheetData>
  <sheetProtection selectLockedCells="1" selectUnlockedCells="1"/>
  <mergeCells count="100">
    <mergeCell ref="A1:I1"/>
    <mergeCell ref="A2:I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A29:A33"/>
    <mergeCell ref="B29:B30"/>
    <mergeCell ref="C29:H30"/>
    <mergeCell ref="I29:I30"/>
    <mergeCell ref="B31:B32"/>
    <mergeCell ref="C31:C32"/>
    <mergeCell ref="D31:D32"/>
    <mergeCell ref="E31:E32"/>
    <mergeCell ref="F31:F32"/>
    <mergeCell ref="I31:I32"/>
    <mergeCell ref="B46:B47"/>
    <mergeCell ref="B56:G56"/>
    <mergeCell ref="A58:A60"/>
    <mergeCell ref="B58:B60"/>
    <mergeCell ref="C58:C60"/>
    <mergeCell ref="D58:D60"/>
    <mergeCell ref="E58:E60"/>
    <mergeCell ref="F58:F60"/>
    <mergeCell ref="G58:G60"/>
    <mergeCell ref="H58:H60"/>
    <mergeCell ref="I58:I60"/>
    <mergeCell ref="G72:H72"/>
    <mergeCell ref="A74:I74"/>
    <mergeCell ref="A76:A78"/>
    <mergeCell ref="B76:B78"/>
    <mergeCell ref="C76:C78"/>
    <mergeCell ref="D76:D78"/>
    <mergeCell ref="E76:E78"/>
    <mergeCell ref="F76:F78"/>
    <mergeCell ref="A107:A109"/>
    <mergeCell ref="G76:G78"/>
    <mergeCell ref="H76:H78"/>
    <mergeCell ref="I76:I78"/>
    <mergeCell ref="B99:H99"/>
    <mergeCell ref="A100:I100"/>
    <mergeCell ref="A102:A104"/>
    <mergeCell ref="B102:B104"/>
    <mergeCell ref="C102:C104"/>
    <mergeCell ref="D102:D104"/>
    <mergeCell ref="F123:F125"/>
    <mergeCell ref="G123:G125"/>
    <mergeCell ref="H123:H125"/>
    <mergeCell ref="I123:I125"/>
    <mergeCell ref="F102:F104"/>
    <mergeCell ref="G102:G104"/>
    <mergeCell ref="H102:H104"/>
    <mergeCell ref="I102:I104"/>
    <mergeCell ref="C105:H105"/>
    <mergeCell ref="E102:E104"/>
    <mergeCell ref="C141:C143"/>
    <mergeCell ref="D141:D143"/>
    <mergeCell ref="E141:E143"/>
    <mergeCell ref="F141:F143"/>
    <mergeCell ref="B120:I120"/>
    <mergeCell ref="A123:A125"/>
    <mergeCell ref="B123:B125"/>
    <mergeCell ref="C123:C125"/>
    <mergeCell ref="D123:D125"/>
    <mergeCell ref="E123:E125"/>
    <mergeCell ref="G141:G143"/>
    <mergeCell ref="H141:H143"/>
    <mergeCell ref="I141:I143"/>
    <mergeCell ref="B175:J175"/>
    <mergeCell ref="A177:A178"/>
    <mergeCell ref="B177:B178"/>
    <mergeCell ref="C177:C178"/>
    <mergeCell ref="D177:D178"/>
    <mergeCell ref="A141:A143"/>
    <mergeCell ref="B141:B143"/>
    <mergeCell ref="B199:J199"/>
    <mergeCell ref="A201:A203"/>
    <mergeCell ref="B201:B203"/>
    <mergeCell ref="C201:C203"/>
    <mergeCell ref="D201:D203"/>
    <mergeCell ref="E201:E203"/>
    <mergeCell ref="F201:F203"/>
    <mergeCell ref="G201:G203"/>
    <mergeCell ref="H201:H203"/>
    <mergeCell ref="I201:I203"/>
    <mergeCell ref="A219:I219"/>
    <mergeCell ref="A222:A224"/>
    <mergeCell ref="B222:B224"/>
    <mergeCell ref="C222:C224"/>
    <mergeCell ref="D222:D224"/>
    <mergeCell ref="E222:E224"/>
    <mergeCell ref="F222:F224"/>
    <mergeCell ref="G222:G224"/>
    <mergeCell ref="H222:H224"/>
    <mergeCell ref="I222:I224"/>
  </mergeCells>
  <printOptions/>
  <pageMargins left="0.5118055555555555" right="0.5118055555555555" top="0.7479166666666667" bottom="0.7479166666666667" header="0.5118055555555555" footer="0.5118055555555555"/>
  <pageSetup fitToHeight="0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5"/>
  <sheetViews>
    <sheetView zoomScalePageLayoutView="0" workbookViewId="0" topLeftCell="A1">
      <selection activeCell="B32" sqref="B32"/>
    </sheetView>
  </sheetViews>
  <sheetFormatPr defaultColWidth="11.421875" defaultRowHeight="12.75"/>
  <cols>
    <col min="1" max="1" width="15.57421875" style="0" customWidth="1"/>
    <col min="2" max="2" width="87.28125" style="0" customWidth="1"/>
    <col min="3" max="3" width="17.00390625" style="0" customWidth="1"/>
    <col min="4" max="4" width="19.28125" style="0" customWidth="1"/>
  </cols>
  <sheetData>
    <row r="3" spans="2:4" ht="18.75" customHeight="1">
      <c r="B3" s="119"/>
      <c r="C3" s="119"/>
      <c r="D3" s="119"/>
    </row>
    <row r="4" spans="2:4" ht="18.75">
      <c r="B4" s="87"/>
      <c r="C4" s="88"/>
      <c r="D4" s="88"/>
    </row>
    <row r="5" spans="2:4" ht="18.75">
      <c r="B5" s="87"/>
      <c r="C5" s="88"/>
      <c r="D5" s="88"/>
    </row>
  </sheetData>
  <sheetProtection selectLockedCells="1" selectUnlockedCells="1"/>
  <mergeCells count="1">
    <mergeCell ref="B3:D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dcterms:modified xsi:type="dcterms:W3CDTF">2022-09-28T10:18:28Z</dcterms:modified>
  <cp:category/>
  <cp:version/>
  <cp:contentType/>
  <cp:contentStatus/>
</cp:coreProperties>
</file>