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540" firstSheet="9" activeTab="9"/>
  </bookViews>
  <sheets>
    <sheet name="Zjazdy" sheetId="1" r:id="rId1"/>
    <sheet name="Oznakowanie" sheetId="2" r:id="rId2"/>
    <sheet name="Znaki pion" sheetId="3" r:id="rId3"/>
    <sheet name="Chodnik" sheetId="4" r:id="rId4"/>
    <sheet name="Krawężnik" sheetId="5" r:id="rId5"/>
    <sheet name="Obrzeże" sheetId="6" r:id="rId6"/>
    <sheet name="Nawierzchnia" sheetId="7" r:id="rId7"/>
    <sheet name="Rozbiórki" sheetId="8" r:id="rId8"/>
    <sheet name="Zest. materiałów" sheetId="9" r:id="rId9"/>
    <sheet name="Kosztorys" sheetId="10" r:id="rId10"/>
    <sheet name="ZZK OF" sheetId="11" r:id="rId11"/>
  </sheets>
  <definedNames>
    <definedName name="_xlnm.Print_Area" localSheetId="3">'Chodnik'!#REF!</definedName>
    <definedName name="_xlnm.Print_Area" localSheetId="9">'Kosztorys'!$A$1:$H$44</definedName>
    <definedName name="_xlnm.Print_Area" localSheetId="4">'Krawężnik'!#REF!</definedName>
    <definedName name="_xlnm.Print_Area" localSheetId="6">'Nawierzchnia'!#REF!</definedName>
    <definedName name="_xlnm.Print_Area" localSheetId="5">'Obrzeże'!#REF!</definedName>
    <definedName name="_xlnm.Print_Area" localSheetId="1">'Oznakowanie'!#REF!</definedName>
    <definedName name="_xlnm.Print_Area" localSheetId="7">'Rozbiórki'!#REF!</definedName>
    <definedName name="_xlnm.Print_Area" localSheetId="8">'Zest. materiałów'!$A$1:$F$44</definedName>
    <definedName name="_xlnm.Print_Area" localSheetId="2">'Znaki pion'!#REF!</definedName>
    <definedName name="_xlnm.Print_Area" localSheetId="10">'ZZK OF'!$A$1:$I$31</definedName>
    <definedName name="_xlnm.Print_Titles" localSheetId="9">'Kosztorys'!$5:$6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<sst xmlns="http://schemas.openxmlformats.org/spreadsheetml/2006/main" count="151" uniqueCount="113">
  <si>
    <t>km</t>
  </si>
  <si>
    <t>Lp.</t>
  </si>
  <si>
    <t>ROBOTY PRZYGOTOWAWCZE</t>
  </si>
  <si>
    <t>1.</t>
  </si>
  <si>
    <t>2.</t>
  </si>
  <si>
    <t>m</t>
  </si>
  <si>
    <t>Wyszczególnienie</t>
  </si>
  <si>
    <t>Jednostka</t>
  </si>
  <si>
    <t>Mg</t>
  </si>
  <si>
    <t>szt.</t>
  </si>
  <si>
    <t>Wyszczególnienie elementów rozliczeniowych</t>
  </si>
  <si>
    <t>D.01.00.00.</t>
  </si>
  <si>
    <t>D.04.00.00.</t>
  </si>
  <si>
    <t>PODBUDOWY</t>
  </si>
  <si>
    <t>D.05.00.00.</t>
  </si>
  <si>
    <t>NAWIERZCHNIE</t>
  </si>
  <si>
    <t>* Ceny jednostkowe i wartości robót należy podawać w PLN  z dokładnością do  0,01 PLN.</t>
  </si>
  <si>
    <t>Sporządził:</t>
  </si>
  <si>
    <t>Emulsja asfaltowa 50 %</t>
  </si>
  <si>
    <t>Kostka betonowa czerwona grubości 8 cm</t>
  </si>
  <si>
    <t>Słupki do znaków drogowych</t>
  </si>
  <si>
    <t>Znaki drogowe</t>
  </si>
  <si>
    <t>mb</t>
  </si>
  <si>
    <t>R A Z E M</t>
  </si>
  <si>
    <t>kpl.</t>
  </si>
  <si>
    <t>Obrzeże trawnikowe 30 x 8 cm</t>
  </si>
  <si>
    <t>Studnia rewizyjna Ø 1000 mm</t>
  </si>
  <si>
    <t>Studzienka ściekowa z wpustem ulicznym</t>
  </si>
  <si>
    <t>Rury PCV o Ø 200 mm na przykanaliki</t>
  </si>
  <si>
    <t>Tłuczeń kamienny na podbudowę zasadniczą</t>
  </si>
  <si>
    <t>Oznakowanie poziome grubowartwowe</t>
  </si>
  <si>
    <t>3.</t>
  </si>
  <si>
    <t>Beton asfaltowy wartswa wyrównawcza 0/16 stab.12 KN,moduł sztywności 21 MPa</t>
  </si>
  <si>
    <t>I</t>
  </si>
  <si>
    <t>II</t>
  </si>
  <si>
    <t>RAZEM</t>
  </si>
  <si>
    <t>Ilość jednostek</t>
  </si>
  <si>
    <t>Nazwa jednostki</t>
  </si>
  <si>
    <t>Odcinek I</t>
  </si>
  <si>
    <t>Odcinek II</t>
  </si>
  <si>
    <t>m2</t>
  </si>
  <si>
    <t>ZBIORCZE ZESTAWIENIE KOSZTÓW INWESTYCJI</t>
  </si>
  <si>
    <t>Urządzenia zabezpieczajace ruch pieszych - bariery segmentowe z rur stalowych</t>
  </si>
  <si>
    <t>Rury kanalizacyjna dwuścienna z tworzywa Ø40 cm</t>
  </si>
  <si>
    <t>Grunt stabilizowany cementem w betoniarce o Rm=5.0 MPa</t>
  </si>
  <si>
    <t>Beton asfaltowy warstwa wiążąca 0/20 stab.12 KN,moduł sztywności 21 MPa</t>
  </si>
  <si>
    <t>Opornik drogowy 15 x 25 cm</t>
  </si>
  <si>
    <t>Kostka betonowa szara grubości 6 cm</t>
  </si>
  <si>
    <t>Razem - suma poz. 11 i 12</t>
  </si>
  <si>
    <t>Roboty nie przewidziane - 5 % pozycji 11</t>
  </si>
  <si>
    <t>Odcinek III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</si>
  <si>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</si>
  <si>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</si>
  <si>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 xml:space="preserve">    Ceny jednostkowe należy podawać bez VAT</t>
  </si>
  <si>
    <t>Pozycja Specyfikacji Technicznej</t>
  </si>
  <si>
    <t>Cena jedn. (PLN*)</t>
  </si>
  <si>
    <t>ZESTAWIENIE MATERIAŁÓW PODSTAWOWYCH</t>
  </si>
  <si>
    <t>Krzysztof Marchwicki</t>
  </si>
  <si>
    <t>………………………………….</t>
  </si>
  <si>
    <t>Odcinek IV</t>
  </si>
  <si>
    <t>Odcinek V</t>
  </si>
  <si>
    <t>* Ceny jednostkowe i wartości robót należy podawać w PLN  z dokładnością do  0,01 PLN</t>
  </si>
  <si>
    <t>PROJEKT PRZEBUDOWY ULICY KOSZEWSKIEGO</t>
  </si>
  <si>
    <t>inż.Krzysztof Marchwicki</t>
  </si>
  <si>
    <t>inż..Krzysztof Marchwicki</t>
  </si>
  <si>
    <t>w miejscowości Kościan w km 0+000.00 ÷ 0+992.00 o długości 0.992 km.</t>
  </si>
  <si>
    <t>Wartość (PLN*) - OGÓŁEM</t>
  </si>
  <si>
    <t>Ilość w etapach</t>
  </si>
  <si>
    <t>Krawężnik betonowy 15 x 30 cm</t>
  </si>
  <si>
    <t>Kostka betonowa szara grubości 8 cm - bezfazowa</t>
  </si>
  <si>
    <t>Kostka betonowa biała gr. 8 cm</t>
  </si>
  <si>
    <t xml:space="preserve">Sciek z kostki betonowej gr. 8 cm </t>
  </si>
  <si>
    <t>Drzewa</t>
  </si>
  <si>
    <t>Beton asfaltowy warstwa ścieralna 0/8 - asfalt modyfikowany</t>
  </si>
  <si>
    <t>Włazy na studnie rewizyjne typu ciężkiego w obudowie betonowej</t>
  </si>
  <si>
    <t>Zestawienie "I"</t>
  </si>
  <si>
    <t>KodCPV</t>
  </si>
  <si>
    <t>45100000-8</t>
  </si>
  <si>
    <t>45233140-2</t>
  </si>
  <si>
    <t>m3</t>
  </si>
  <si>
    <t>ROBOTY ZIEMNE</t>
  </si>
  <si>
    <t>Profilowanie i zagęszczenie podłoża</t>
  </si>
  <si>
    <t>D.04.04.02.</t>
  </si>
  <si>
    <t>D.02.01.01</t>
  </si>
  <si>
    <t xml:space="preserve">                    ROBOTY ZIEMNE</t>
  </si>
  <si>
    <t xml:space="preserve">                   NAWIERZCHNIE</t>
  </si>
  <si>
    <t xml:space="preserve">RAZEM   ROBOTY PRZYGOTOWAWCZE                                                                                                </t>
  </si>
  <si>
    <t xml:space="preserve">                    PODBUDOWY</t>
  </si>
  <si>
    <t xml:space="preserve">RAZEM   ROBOTY ZIEMNE                                                                                              </t>
  </si>
  <si>
    <t>RAZEM PODBUDOWY</t>
  </si>
  <si>
    <t>RAZEM NAWIERZCHNIE</t>
  </si>
  <si>
    <t xml:space="preserve">PROJEKT PRZEBUDOWY CHODNIKA NA CIĄG PIESZO-ROWEROWY NA UL. GRUNWALDZKIEJ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</si>
  <si>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D.01.01.01B.</t>
  </si>
  <si>
    <t>D.04.05.01A.</t>
  </si>
  <si>
    <t>D.02.00.00.</t>
  </si>
  <si>
    <t>OGÓŁEM - suma pozycji 1 - 12</t>
  </si>
  <si>
    <t>Roboty pomiarowe - odtworzenie trasy i punktów wysokościowych</t>
  </si>
  <si>
    <t>D.03.02.01A</t>
  </si>
  <si>
    <t>D.05.03.23A</t>
  </si>
  <si>
    <t>D.04.01.01</t>
  </si>
  <si>
    <t>Podatek VAT - 23%  poz. 6</t>
  </si>
  <si>
    <t>OGÓŁEM - suma poz.  6 i 7</t>
  </si>
  <si>
    <t xml:space="preserve">Podbudowa zasadnicza z kamienia łamanego stabilizowanego mechanicznie 0/31,5 gr. 20 cm </t>
  </si>
  <si>
    <t>Umocnienie poboczy kruszywem łamanym</t>
  </si>
  <si>
    <t>Warstwa wzmacniająca podłoże z gruntu stabilizowanego cementem gr. 20 cm, klasy C3/4, z betoniarki</t>
  </si>
  <si>
    <t>6</t>
  </si>
  <si>
    <t>RAZEM poz. 1 - 4</t>
  </si>
  <si>
    <t>BUDOWA ULICY ŁĄCZĄCEJ ULICĘ PRZEJEZDNĄ Z ULICĄ WOLIŃSKĄ W LESZNIE
ETAP I</t>
  </si>
  <si>
    <t>5</t>
  </si>
  <si>
    <t>Ułożenie warstwy wiążącej z betonu asfaltowego AC 22P gr. 8,0 cm</t>
  </si>
  <si>
    <t>Ułożenie warstwy ścieralnej z betonu asfaltowego AC8S gr. 4,0 cm</t>
  </si>
  <si>
    <t>KOSZTORYS OFERTOWY</t>
  </si>
  <si>
    <t xml:space="preserve">Wykonanie koryta w gruncie kat III wraz z odwozem urobku na odl. 10 km i kosztem jego utylizacji 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</si>
</sst>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&quot;+&quot;##0.00"/>
    <numFmt numFmtId="167" formatCode="0.0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0.0%"/>
    <numFmt numFmtId="173" formatCode="#,##0.00&quot;   &quot;"/>
    <numFmt numFmtId="174" formatCode="#,##0.00&quot;  &quot;"/>
    <numFmt numFmtId="175" formatCode="#,##0.0&quot;   &quot;"/>
    <numFmt numFmtId="176" formatCode="#,##0.0&quot; &quot;"/>
    <numFmt numFmtId="177" formatCode="#,##0.000"/>
    <numFmt numFmtId="178" formatCode="#,##0.0000"/>
    <numFmt numFmtId="179" formatCode="0.000"/>
    <numFmt numFmtId="180" formatCode="0.0000"/>
    <numFmt numFmtId="181" formatCode="#,##0.00\ _z_ł"/>
    <numFmt numFmtId="182" formatCode="0&quot;+&quot;000.00"/>
    <numFmt numFmtId="183" formatCode="[$€-2]\ #,##0.00_);[Red]\([$€-2]\ #,##0.00\)"/>
    <numFmt numFmtId="184" formatCode="[$-415]d\ mmmm\ yyyy"/>
    <numFmt numFmtId="185" formatCode="dd\ mmmm\ yyyy&quot; rok&quot;"/>
    <numFmt numFmtId="186" formatCode="dd\ mmmm\ yyyy&quot; roku&quot;"/>
  </numFmts>
  <fonts count="49">
    <font>
      <sz val="10"/>
      <name val="Arial"/>
      <family val="0"/>
    </font>
    <font>
      <u val="single"/>
      <sz val="12.5"/>
      <color indexed="12"/>
      <name val="Arial"/>
      <family val="2"/>
    </font>
    <font>
      <u val="single"/>
      <sz val="12.5"/>
      <color indexed="36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medium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medium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medium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medium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thin">
        <color indexed="57"/>
      </bottom>
    </border>
    <border>
      <left style="medium">
        <color indexed="57"/>
      </left>
      <right style="medium">
        <color indexed="57"/>
      </right>
      <top style="thin">
        <color indexed="57"/>
      </top>
      <bottom style="thin">
        <color indexed="57"/>
      </bottom>
    </border>
    <border>
      <left style="medium">
        <color indexed="57"/>
      </left>
      <right style="medium">
        <color indexed="57"/>
      </right>
      <top style="thin">
        <color indexed="57"/>
      </top>
      <bottom>
        <color indexed="63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 style="medium">
        <color indexed="57"/>
      </right>
      <top>
        <color indexed="63"/>
      </top>
      <bottom style="thin">
        <color indexed="57"/>
      </bottom>
    </border>
    <border>
      <left style="dotted">
        <color indexed="57"/>
      </left>
      <right style="dotted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dotted">
        <color indexed="57"/>
      </right>
      <top style="thin">
        <color indexed="57"/>
      </top>
      <bottom style="thin">
        <color indexed="57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>
        <color indexed="63"/>
      </bottom>
    </border>
    <border>
      <left style="thin">
        <color rgb="FF00B050"/>
      </left>
      <right style="thin">
        <color rgb="FF00B050"/>
      </right>
      <top style="thin">
        <color indexed="57"/>
      </top>
      <bottom>
        <color indexed="63"/>
      </bottom>
    </border>
    <border>
      <left style="thin">
        <color rgb="FF00B050"/>
      </left>
      <right style="thin">
        <color rgb="FF00B050"/>
      </right>
      <top style="thin">
        <color indexed="57"/>
      </top>
      <bottom style="double">
        <color indexed="57"/>
      </bottom>
    </border>
    <border>
      <left style="thin">
        <color rgb="FF00B050"/>
      </left>
      <right style="thin">
        <color rgb="FF00B050"/>
      </right>
      <top style="double">
        <color indexed="57"/>
      </top>
      <bottom style="thin">
        <color rgb="FF00B050"/>
      </bottom>
    </border>
    <border>
      <left style="thin">
        <color rgb="FF00B050"/>
      </left>
      <right style="thin">
        <color rgb="FF00B050"/>
      </right>
      <top>
        <color indexed="63"/>
      </top>
      <bottom>
        <color indexed="63"/>
      </bottom>
    </border>
    <border>
      <left style="thin">
        <color rgb="FF00B050"/>
      </left>
      <right style="thin">
        <color rgb="FF00B050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 style="thin">
        <color rgb="FF00B050"/>
      </top>
      <bottom>
        <color indexed="63"/>
      </bottom>
    </border>
    <border>
      <left style="medium">
        <color indexed="57"/>
      </left>
      <right style="thin">
        <color indexed="57"/>
      </right>
      <top style="double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double">
        <color indexed="57"/>
      </top>
      <bottom style="medium">
        <color indexed="57"/>
      </bottom>
    </border>
    <border>
      <left style="thin">
        <color indexed="57"/>
      </left>
      <right>
        <color indexed="63"/>
      </right>
      <top style="double">
        <color indexed="57"/>
      </top>
      <bottom style="medium">
        <color indexed="57"/>
      </bottom>
    </border>
    <border>
      <left style="medium">
        <color indexed="57"/>
      </left>
      <right style="medium">
        <color indexed="57"/>
      </right>
      <top style="double">
        <color indexed="57"/>
      </top>
      <bottom style="medium">
        <color indexed="57"/>
      </bottom>
    </border>
    <border>
      <left style="thin">
        <color rgb="FF00B050"/>
      </left>
      <right style="thin">
        <color rgb="FF00B050"/>
      </right>
      <top>
        <color indexed="63"/>
      </top>
      <bottom style="thin">
        <color rgb="FF00B050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3" fillId="0" borderId="0" applyNumberFormat="0" applyFill="0" applyProtection="0">
      <alignment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7" fillId="32" borderId="0" applyNumberFormat="0" applyBorder="0" applyAlignment="0" applyProtection="0"/>
  </cellStyleXfs>
  <cellXfs count="21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horizontal="right" vertical="top"/>
      <protection/>
    </xf>
    <xf numFmtId="0" fontId="10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168" fontId="0" fillId="0" borderId="0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1" fontId="0" fillId="0" borderId="11" xfId="0" applyNumberFormat="1" applyFont="1" applyBorder="1" applyAlignment="1" quotePrefix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4" fontId="0" fillId="0" borderId="19" xfId="0" applyNumberFormat="1" applyFont="1" applyBorder="1" applyAlignment="1">
      <alignment horizontal="right" vertical="center"/>
    </xf>
    <xf numFmtId="4" fontId="0" fillId="0" borderId="20" xfId="0" applyNumberFormat="1" applyFont="1" applyBorder="1" applyAlignment="1">
      <alignment horizontal="right" vertical="center"/>
    </xf>
    <xf numFmtId="4" fontId="0" fillId="0" borderId="21" xfId="0" applyNumberFormat="1" applyFont="1" applyBorder="1" applyAlignment="1">
      <alignment horizontal="right" vertical="center"/>
    </xf>
    <xf numFmtId="4" fontId="0" fillId="0" borderId="22" xfId="0" applyNumberFormat="1" applyFont="1" applyBorder="1" applyAlignment="1">
      <alignment horizontal="right" vertical="center"/>
    </xf>
    <xf numFmtId="4" fontId="0" fillId="0" borderId="23" xfId="0" applyNumberFormat="1" applyFont="1" applyBorder="1" applyAlignment="1">
      <alignment horizontal="right" vertical="center"/>
    </xf>
    <xf numFmtId="4" fontId="0" fillId="0" borderId="24" xfId="0" applyNumberFormat="1" applyFont="1" applyBorder="1" applyAlignment="1">
      <alignment horizontal="right" vertical="center"/>
    </xf>
    <xf numFmtId="4" fontId="0" fillId="0" borderId="25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indent="15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67" fontId="0" fillId="0" borderId="10" xfId="0" applyNumberFormat="1" applyFont="1" applyFill="1" applyBorder="1" applyAlignment="1" applyProtection="1">
      <alignment horizontal="right" vertical="center" wrapText="1"/>
      <protection/>
    </xf>
    <xf numFmtId="167" fontId="0" fillId="0" borderId="27" xfId="0" applyNumberFormat="1" applyFont="1" applyFill="1" applyBorder="1" applyAlignment="1" applyProtection="1">
      <alignment horizontal="center" vertical="center" wrapText="1"/>
      <protection/>
    </xf>
    <xf numFmtId="167" fontId="0" fillId="0" borderId="26" xfId="0" applyNumberFormat="1" applyFont="1" applyFill="1" applyBorder="1" applyAlignment="1" applyProtection="1">
      <alignment horizontal="center" vertical="center" wrapText="1"/>
      <protection/>
    </xf>
    <xf numFmtId="3" fontId="0" fillId="0" borderId="27" xfId="0" applyNumberFormat="1" applyFont="1" applyFill="1" applyBorder="1" applyAlignment="1" applyProtection="1">
      <alignment horizontal="center" vertical="center" wrapText="1"/>
      <protection/>
    </xf>
    <xf numFmtId="3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48" fillId="0" borderId="0" xfId="0" applyNumberFormat="1" applyFont="1" applyFill="1" applyBorder="1" applyAlignment="1" applyProtection="1">
      <alignment vertical="center"/>
      <protection/>
    </xf>
    <xf numFmtId="49" fontId="0" fillId="0" borderId="17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4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top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28" xfId="0" applyNumberFormat="1" applyFont="1" applyBorder="1" applyAlignment="1">
      <alignment horizontal="center" vertical="top"/>
    </xf>
    <xf numFmtId="0" fontId="0" fillId="0" borderId="28" xfId="0" applyFont="1" applyBorder="1" applyAlignment="1">
      <alignment horizontal="left" vertical="top" wrapText="1"/>
    </xf>
    <xf numFmtId="49" fontId="0" fillId="0" borderId="28" xfId="0" applyNumberFormat="1" applyFont="1" applyBorder="1" applyAlignment="1">
      <alignment horizontal="left" wrapText="1"/>
    </xf>
    <xf numFmtId="168" fontId="0" fillId="0" borderId="28" xfId="0" applyNumberFormat="1" applyFont="1" applyBorder="1" applyAlignment="1">
      <alignment horizontal="center"/>
    </xf>
    <xf numFmtId="0" fontId="48" fillId="0" borderId="28" xfId="0" applyFont="1" applyBorder="1" applyAlignment="1">
      <alignment horizontal="center" vertical="center"/>
    </xf>
    <xf numFmtId="49" fontId="48" fillId="0" borderId="28" xfId="0" applyNumberFormat="1" applyFont="1" applyBorder="1" applyAlignment="1">
      <alignment vertical="center" wrapText="1"/>
    </xf>
    <xf numFmtId="168" fontId="48" fillId="0" borderId="28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168" fontId="0" fillId="0" borderId="28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top"/>
    </xf>
    <xf numFmtId="0" fontId="0" fillId="0" borderId="28" xfId="0" applyFont="1" applyBorder="1" applyAlignment="1">
      <alignment horizontal="center"/>
    </xf>
    <xf numFmtId="0" fontId="0" fillId="0" borderId="28" xfId="0" applyNumberFormat="1" applyFont="1" applyBorder="1" applyAlignment="1" quotePrefix="1">
      <alignment horizontal="center" vertical="top" wrapText="1"/>
    </xf>
    <xf numFmtId="168" fontId="0" fillId="0" borderId="28" xfId="0" applyNumberFormat="1" applyFont="1" applyFill="1" applyBorder="1" applyAlignment="1">
      <alignment horizontal="center" wrapText="1"/>
    </xf>
    <xf numFmtId="4" fontId="0" fillId="0" borderId="29" xfId="0" applyNumberFormat="1" applyFont="1" applyBorder="1" applyAlignment="1">
      <alignment horizontal="center"/>
    </xf>
    <xf numFmtId="0" fontId="0" fillId="0" borderId="28" xfId="0" applyFont="1" applyBorder="1" applyAlignment="1" quotePrefix="1">
      <alignment horizontal="center" vertical="top" wrapText="1"/>
    </xf>
    <xf numFmtId="0" fontId="0" fillId="0" borderId="28" xfId="0" applyFont="1" applyBorder="1" applyAlignment="1">
      <alignment horizontal="left" wrapText="1"/>
    </xf>
    <xf numFmtId="49" fontId="0" fillId="0" borderId="29" xfId="0" applyNumberFormat="1" applyFont="1" applyBorder="1" applyAlignment="1">
      <alignment horizontal="center" vertical="top"/>
    </xf>
    <xf numFmtId="49" fontId="0" fillId="0" borderId="29" xfId="0" applyNumberFormat="1" applyFont="1" applyBorder="1" applyAlignment="1">
      <alignment wrapText="1"/>
    </xf>
    <xf numFmtId="0" fontId="0" fillId="0" borderId="30" xfId="0" applyFont="1" applyBorder="1" applyAlignment="1" quotePrefix="1">
      <alignment horizontal="center" vertical="center" wrapText="1"/>
    </xf>
    <xf numFmtId="0" fontId="0" fillId="0" borderId="30" xfId="0" applyFont="1" applyBorder="1" applyAlignment="1" quotePrefix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168" fontId="0" fillId="0" borderId="30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1" fontId="0" fillId="0" borderId="31" xfId="0" applyNumberFormat="1" applyFont="1" applyBorder="1" applyAlignment="1" quotePrefix="1">
      <alignment horizontal="center" vertical="center" wrapText="1"/>
    </xf>
    <xf numFmtId="1" fontId="0" fillId="0" borderId="31" xfId="0" applyNumberFormat="1" applyFont="1" applyBorder="1" applyAlignment="1">
      <alignment horizontal="center" vertical="center" wrapText="1"/>
    </xf>
    <xf numFmtId="1" fontId="0" fillId="0" borderId="32" xfId="0" applyNumberFormat="1" applyFont="1" applyBorder="1" applyAlignment="1" quotePrefix="1">
      <alignment horizontal="center" vertical="center" wrapText="1"/>
    </xf>
    <xf numFmtId="1" fontId="0" fillId="0" borderId="32" xfId="0" applyNumberFormat="1" applyFont="1" applyBorder="1" applyAlignment="1">
      <alignment horizontal="center" vertical="center" wrapText="1"/>
    </xf>
    <xf numFmtId="1" fontId="6" fillId="0" borderId="32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4" fontId="0" fillId="0" borderId="28" xfId="0" applyNumberFormat="1" applyFont="1" applyFill="1" applyBorder="1" applyAlignment="1">
      <alignment horizontal="center" vertical="center" wrapText="1"/>
    </xf>
    <xf numFmtId="0" fontId="0" fillId="0" borderId="28" xfId="0" applyNumberFormat="1" applyFont="1" applyBorder="1" applyAlignment="1" quotePrefix="1">
      <alignment horizontal="center" vertical="top" wrapText="1"/>
    </xf>
    <xf numFmtId="4" fontId="0" fillId="0" borderId="28" xfId="0" applyNumberFormat="1" applyFont="1" applyFill="1" applyBorder="1" applyAlignment="1">
      <alignment horizontal="center" wrapText="1"/>
    </xf>
    <xf numFmtId="0" fontId="0" fillId="0" borderId="30" xfId="0" applyNumberFormat="1" applyFont="1" applyBorder="1" applyAlignment="1" quotePrefix="1">
      <alignment horizontal="center" vertical="top" wrapText="1"/>
    </xf>
    <xf numFmtId="0" fontId="0" fillId="0" borderId="30" xfId="0" applyNumberFormat="1" applyFont="1" applyBorder="1" applyAlignment="1" quotePrefix="1">
      <alignment horizontal="center" vertical="top" wrapText="1"/>
    </xf>
    <xf numFmtId="0" fontId="0" fillId="0" borderId="30" xfId="0" applyFont="1" applyBorder="1" applyAlignment="1">
      <alignment horizontal="center" vertical="top"/>
    </xf>
    <xf numFmtId="49" fontId="0" fillId="0" borderId="30" xfId="0" applyNumberFormat="1" applyFont="1" applyBorder="1" applyAlignment="1">
      <alignment horizontal="left" wrapText="1"/>
    </xf>
    <xf numFmtId="0" fontId="0" fillId="0" borderId="30" xfId="0" applyFont="1" applyBorder="1" applyAlignment="1">
      <alignment horizontal="center"/>
    </xf>
    <xf numFmtId="4" fontId="0" fillId="0" borderId="30" xfId="0" applyNumberFormat="1" applyFont="1" applyBorder="1" applyAlignment="1">
      <alignment horizontal="center"/>
    </xf>
    <xf numFmtId="4" fontId="6" fillId="0" borderId="30" xfId="0" applyNumberFormat="1" applyFont="1" applyFill="1" applyBorder="1" applyAlignment="1">
      <alignment horizontal="center" wrapText="1"/>
    </xf>
    <xf numFmtId="0" fontId="0" fillId="0" borderId="33" xfId="0" applyNumberFormat="1" applyFont="1" applyBorder="1" applyAlignment="1" quotePrefix="1">
      <alignment horizontal="center" vertical="top" wrapText="1"/>
    </xf>
    <xf numFmtId="0" fontId="0" fillId="0" borderId="33" xfId="0" applyNumberFormat="1" applyFont="1" applyBorder="1" applyAlignment="1" quotePrefix="1">
      <alignment horizontal="center" vertical="top" wrapText="1"/>
    </xf>
    <xf numFmtId="0" fontId="0" fillId="0" borderId="33" xfId="0" applyFont="1" applyBorder="1" applyAlignment="1">
      <alignment horizontal="center" vertical="top"/>
    </xf>
    <xf numFmtId="49" fontId="0" fillId="0" borderId="33" xfId="0" applyNumberFormat="1" applyFont="1" applyBorder="1" applyAlignment="1">
      <alignment horizontal="left" wrapText="1"/>
    </xf>
    <xf numFmtId="0" fontId="0" fillId="0" borderId="33" xfId="0" applyFont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4" fontId="6" fillId="0" borderId="33" xfId="0" applyNumberFormat="1" applyFont="1" applyFill="1" applyBorder="1" applyAlignment="1">
      <alignment horizontal="center" wrapText="1"/>
    </xf>
    <xf numFmtId="0" fontId="0" fillId="0" borderId="32" xfId="0" applyNumberFormat="1" applyFont="1" applyBorder="1" applyAlignment="1" quotePrefix="1">
      <alignment horizontal="center" vertical="top" wrapText="1"/>
    </xf>
    <xf numFmtId="0" fontId="0" fillId="0" borderId="32" xfId="0" applyNumberFormat="1" applyFont="1" applyBorder="1" applyAlignment="1" quotePrefix="1">
      <alignment horizontal="center" vertical="top" wrapText="1"/>
    </xf>
    <xf numFmtId="0" fontId="0" fillId="0" borderId="32" xfId="0" applyFont="1" applyBorder="1" applyAlignment="1">
      <alignment horizontal="center" vertical="top"/>
    </xf>
    <xf numFmtId="49" fontId="6" fillId="0" borderId="32" xfId="0" applyNumberFormat="1" applyFont="1" applyBorder="1" applyAlignment="1">
      <alignment horizontal="left" wrapText="1"/>
    </xf>
    <xf numFmtId="0" fontId="0" fillId="0" borderId="32" xfId="0" applyFont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4" fontId="0" fillId="0" borderId="32" xfId="0" applyNumberFormat="1" applyFont="1" applyFill="1" applyBorder="1" applyAlignment="1">
      <alignment horizontal="center" wrapText="1"/>
    </xf>
    <xf numFmtId="0" fontId="0" fillId="0" borderId="33" xfId="0" applyFont="1" applyBorder="1" applyAlignment="1" quotePrefix="1">
      <alignment horizontal="center" vertical="top" wrapText="1"/>
    </xf>
    <xf numFmtId="0" fontId="0" fillId="0" borderId="33" xfId="0" applyFont="1" applyBorder="1" applyAlignment="1" quotePrefix="1">
      <alignment horizontal="center" vertical="top" wrapText="1"/>
    </xf>
    <xf numFmtId="0" fontId="0" fillId="0" borderId="33" xfId="0" applyFont="1" applyBorder="1" applyAlignment="1">
      <alignment horizontal="left" wrapText="1"/>
    </xf>
    <xf numFmtId="168" fontId="0" fillId="0" borderId="33" xfId="0" applyNumberFormat="1" applyFont="1" applyFill="1" applyBorder="1" applyAlignment="1">
      <alignment horizontal="center"/>
    </xf>
    <xf numFmtId="4" fontId="0" fillId="0" borderId="33" xfId="0" applyNumberFormat="1" applyFont="1" applyFill="1" applyBorder="1" applyAlignment="1">
      <alignment horizontal="center"/>
    </xf>
    <xf numFmtId="4" fontId="6" fillId="0" borderId="33" xfId="0" applyNumberFormat="1" applyFont="1" applyFill="1" applyBorder="1" applyAlignment="1">
      <alignment horizontal="center"/>
    </xf>
    <xf numFmtId="0" fontId="0" fillId="0" borderId="32" xfId="0" applyFont="1" applyBorder="1" applyAlignment="1" quotePrefix="1">
      <alignment horizontal="center" vertical="top" wrapText="1"/>
    </xf>
    <xf numFmtId="0" fontId="0" fillId="0" borderId="32" xfId="0" applyFont="1" applyBorder="1" applyAlignment="1" quotePrefix="1">
      <alignment horizontal="center" vertical="top" wrapText="1"/>
    </xf>
    <xf numFmtId="0" fontId="6" fillId="0" borderId="32" xfId="0" applyFont="1" applyBorder="1" applyAlignment="1">
      <alignment horizontal="left" wrapText="1"/>
    </xf>
    <xf numFmtId="4" fontId="0" fillId="0" borderId="32" xfId="0" applyNumberFormat="1" applyFont="1" applyFill="1" applyBorder="1" applyAlignment="1">
      <alignment horizontal="center"/>
    </xf>
    <xf numFmtId="0" fontId="0" fillId="0" borderId="28" xfId="0" applyFont="1" applyBorder="1" applyAlignment="1" quotePrefix="1">
      <alignment horizontal="center" vertical="top" wrapText="1"/>
    </xf>
    <xf numFmtId="4" fontId="0" fillId="0" borderId="28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 wrapText="1"/>
    </xf>
    <xf numFmtId="0" fontId="0" fillId="0" borderId="34" xfId="0" applyNumberFormat="1" applyFont="1" applyBorder="1" applyAlignment="1">
      <alignment horizontal="center" vertical="top"/>
    </xf>
    <xf numFmtId="4" fontId="0" fillId="0" borderId="34" xfId="0" applyNumberFormat="1" applyFont="1" applyFill="1" applyBorder="1" applyAlignment="1">
      <alignment horizontal="center"/>
    </xf>
    <xf numFmtId="49" fontId="0" fillId="0" borderId="33" xfId="0" applyNumberFormat="1" applyFont="1" applyBorder="1" applyAlignment="1">
      <alignment horizontal="center" vertical="top"/>
    </xf>
    <xf numFmtId="49" fontId="0" fillId="0" borderId="33" xfId="0" applyNumberFormat="1" applyFont="1" applyBorder="1" applyAlignment="1">
      <alignment wrapText="1"/>
    </xf>
    <xf numFmtId="4" fontId="0" fillId="0" borderId="33" xfId="0" applyNumberFormat="1" applyFont="1" applyFill="1" applyBorder="1" applyAlignment="1">
      <alignment horizontal="center" wrapText="1"/>
    </xf>
    <xf numFmtId="168" fontId="0" fillId="0" borderId="34" xfId="0" applyNumberFormat="1" applyFont="1" applyFill="1" applyBorder="1" applyAlignment="1">
      <alignment horizontal="center"/>
    </xf>
    <xf numFmtId="0" fontId="0" fillId="0" borderId="33" xfId="0" applyNumberFormat="1" applyFont="1" applyBorder="1" applyAlignment="1">
      <alignment horizontal="center" vertical="top"/>
    </xf>
    <xf numFmtId="168" fontId="0" fillId="0" borderId="33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 horizontal="center" vertical="top"/>
    </xf>
    <xf numFmtId="168" fontId="0" fillId="0" borderId="32" xfId="0" applyNumberFormat="1" applyFont="1" applyBorder="1" applyAlignment="1">
      <alignment horizontal="center"/>
    </xf>
    <xf numFmtId="0" fontId="0" fillId="0" borderId="34" xfId="0" applyNumberFormat="1" applyFont="1" applyBorder="1" applyAlignment="1">
      <alignment horizontal="center" vertical="top"/>
    </xf>
    <xf numFmtId="0" fontId="0" fillId="0" borderId="34" xfId="0" applyFont="1" applyBorder="1" applyAlignment="1">
      <alignment horizontal="left" vertical="top" wrapText="1"/>
    </xf>
    <xf numFmtId="49" fontId="0" fillId="0" borderId="34" xfId="0" applyNumberFormat="1" applyFont="1" applyBorder="1" applyAlignment="1">
      <alignment horizontal="left" wrapText="1"/>
    </xf>
    <xf numFmtId="168" fontId="0" fillId="0" borderId="34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 vertical="top"/>
    </xf>
    <xf numFmtId="0" fontId="0" fillId="0" borderId="33" xfId="0" applyNumberFormat="1" applyFont="1" applyBorder="1" applyAlignment="1">
      <alignment horizontal="center" vertical="top"/>
    </xf>
    <xf numFmtId="0" fontId="0" fillId="0" borderId="33" xfId="0" applyFont="1" applyBorder="1" applyAlignment="1">
      <alignment horizontal="left" vertical="top" wrapText="1"/>
    </xf>
    <xf numFmtId="4" fontId="48" fillId="0" borderId="28" xfId="0" applyNumberFormat="1" applyFont="1" applyBorder="1" applyAlignment="1">
      <alignment horizontal="center" vertical="center"/>
    </xf>
    <xf numFmtId="0" fontId="0" fillId="0" borderId="35" xfId="0" applyNumberFormat="1" applyFont="1" applyFill="1" applyBorder="1" applyAlignment="1" applyProtection="1">
      <alignment horizontal="center" vertical="top"/>
      <protection/>
    </xf>
    <xf numFmtId="0" fontId="0" fillId="0" borderId="35" xfId="0" applyNumberFormat="1" applyFont="1" applyFill="1" applyBorder="1" applyAlignment="1" applyProtection="1">
      <alignment horizontal="center" vertical="top" wrapText="1"/>
      <protection/>
    </xf>
    <xf numFmtId="0" fontId="6" fillId="0" borderId="36" xfId="0" applyFont="1" applyBorder="1" applyAlignment="1">
      <alignment horizontal="center" vertical="top"/>
    </xf>
    <xf numFmtId="0" fontId="0" fillId="0" borderId="36" xfId="0" applyFont="1" applyBorder="1" applyAlignment="1">
      <alignment/>
    </xf>
    <xf numFmtId="4" fontId="0" fillId="0" borderId="36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" fontId="8" fillId="0" borderId="38" xfId="0" applyNumberFormat="1" applyFont="1" applyBorder="1" applyAlignment="1">
      <alignment horizontal="right" vertical="center"/>
    </xf>
    <xf numFmtId="4" fontId="8" fillId="0" borderId="39" xfId="0" applyNumberFormat="1" applyFont="1" applyBorder="1" applyAlignment="1">
      <alignment horizontal="right" vertical="center"/>
    </xf>
    <xf numFmtId="4" fontId="8" fillId="0" borderId="40" xfId="0" applyNumberFormat="1" applyFont="1" applyBorder="1" applyAlignment="1">
      <alignment horizontal="right" vertical="center"/>
    </xf>
    <xf numFmtId="0" fontId="0" fillId="0" borderId="41" xfId="0" applyNumberFormat="1" applyFont="1" applyBorder="1" applyAlignment="1">
      <alignment horizontal="center" vertical="top"/>
    </xf>
    <xf numFmtId="49" fontId="0" fillId="0" borderId="41" xfId="0" applyNumberFormat="1" applyFont="1" applyBorder="1" applyAlignment="1">
      <alignment horizontal="left" wrapText="1"/>
    </xf>
    <xf numFmtId="168" fontId="0" fillId="0" borderId="41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6" fillId="0" borderId="41" xfId="0" applyNumberFormat="1" applyFont="1" applyFill="1" applyBorder="1" applyAlignment="1">
      <alignment horizontal="center"/>
    </xf>
    <xf numFmtId="4" fontId="0" fillId="0" borderId="28" xfId="0" applyNumberFormat="1" applyFont="1" applyBorder="1" applyAlignment="1" applyProtection="1">
      <alignment horizontal="center" vertical="center"/>
      <protection locked="0"/>
    </xf>
    <xf numFmtId="4" fontId="0" fillId="0" borderId="28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1" fontId="0" fillId="0" borderId="32" xfId="0" applyNumberFormat="1" applyFont="1" applyBorder="1" applyAlignment="1" quotePrefix="1">
      <alignment horizontal="center" vertical="center" wrapText="1"/>
    </xf>
    <xf numFmtId="1" fontId="0" fillId="0" borderId="32" xfId="0" applyNumberFormat="1" applyFont="1" applyBorder="1" applyAlignment="1">
      <alignment horizontal="center" vertical="center" wrapText="1"/>
    </xf>
    <xf numFmtId="168" fontId="0" fillId="0" borderId="30" xfId="0" applyNumberFormat="1" applyFont="1" applyFill="1" applyBorder="1" applyAlignment="1">
      <alignment horizontal="center" wrapText="1"/>
    </xf>
    <xf numFmtId="168" fontId="0" fillId="0" borderId="33" xfId="0" applyNumberFormat="1" applyFont="1" applyFill="1" applyBorder="1" applyAlignment="1">
      <alignment horizontal="center" wrapText="1"/>
    </xf>
    <xf numFmtId="168" fontId="0" fillId="0" borderId="32" xfId="0" applyNumberFormat="1" applyFont="1" applyFill="1" applyBorder="1" applyAlignment="1">
      <alignment horizontal="center" wrapText="1"/>
    </xf>
    <xf numFmtId="168" fontId="0" fillId="0" borderId="33" xfId="0" applyNumberFormat="1" applyFont="1" applyFill="1" applyBorder="1" applyAlignment="1">
      <alignment horizontal="center"/>
    </xf>
    <xf numFmtId="168" fontId="0" fillId="0" borderId="32" xfId="0" applyNumberFormat="1" applyFont="1" applyFill="1" applyBorder="1" applyAlignment="1">
      <alignment horizontal="center"/>
    </xf>
    <xf numFmtId="168" fontId="0" fillId="0" borderId="28" xfId="0" applyNumberFormat="1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168" fontId="0" fillId="0" borderId="29" xfId="0" applyNumberFormat="1" applyFont="1" applyFill="1" applyBorder="1" applyAlignment="1">
      <alignment horizontal="center" wrapText="1"/>
    </xf>
    <xf numFmtId="0" fontId="0" fillId="0" borderId="41" xfId="0" applyNumberFormat="1" applyFont="1" applyBorder="1" applyAlignment="1">
      <alignment horizontal="center" vertical="top"/>
    </xf>
    <xf numFmtId="0" fontId="0" fillId="0" borderId="41" xfId="0" applyFont="1" applyBorder="1" applyAlignment="1">
      <alignment horizontal="left" vertical="top" wrapText="1"/>
    </xf>
    <xf numFmtId="168" fontId="0" fillId="0" borderId="41" xfId="0" applyNumberFormat="1" applyFont="1" applyFill="1" applyBorder="1" applyAlignment="1">
      <alignment horizontal="center"/>
    </xf>
    <xf numFmtId="0" fontId="0" fillId="0" borderId="32" xfId="0" applyNumberFormat="1" applyFont="1" applyBorder="1" applyAlignment="1">
      <alignment horizontal="center" vertical="top"/>
    </xf>
    <xf numFmtId="0" fontId="0" fillId="0" borderId="32" xfId="0" applyFont="1" applyBorder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Zły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showZeros="0" view="pageBreakPreview" zoomScaleSheetLayoutView="100" zoomScalePageLayoutView="0" workbookViewId="0" topLeftCell="A7">
      <selection activeCell="B22" sqref="B22"/>
    </sheetView>
  </sheetViews>
  <sheetFormatPr defaultColWidth="9.140625" defaultRowHeight="12.75"/>
  <cols>
    <col min="1" max="16384" width="9.140625" style="1" customWidth="1"/>
  </cols>
  <sheetData>
    <row r="2" ht="25.5" customHeight="1"/>
    <row r="3" s="2" customFormat="1" ht="11.25" customHeight="1"/>
    <row r="4" s="2" customFormat="1" ht="24" customHeight="1"/>
    <row r="5" s="2" customFormat="1" ht="7.5" customHeight="1"/>
    <row r="7" ht="7.5" customHeight="1"/>
    <row r="8" s="15" customFormat="1" ht="15.75" customHeight="1"/>
    <row r="9" s="15" customFormat="1" ht="26.25" customHeight="1"/>
    <row r="10" s="15" customFormat="1" ht="12.75"/>
    <row r="11" s="11" customFormat="1" ht="12.75"/>
    <row r="12" s="11" customFormat="1" ht="12.75"/>
    <row r="13" s="11" customFormat="1" ht="12.75"/>
    <row r="36" s="6" customFormat="1" ht="12.75"/>
    <row r="37" ht="8.25" customHeight="1"/>
    <row r="40" ht="10.5" customHeight="1"/>
  </sheetData>
  <sheetProtection/>
  <printOptions/>
  <pageMargins left="1.26" right="0.23" top="0.41" bottom="0.48" header="0.41" footer="0.46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H51"/>
  <sheetViews>
    <sheetView showZeros="0" tabSelected="1" view="pageLayout" zoomScaleSheetLayoutView="110" workbookViewId="0" topLeftCell="A1">
      <selection activeCell="G13" sqref="G13"/>
    </sheetView>
  </sheetViews>
  <sheetFormatPr defaultColWidth="9.140625" defaultRowHeight="12.75"/>
  <cols>
    <col min="1" max="1" width="4.7109375" style="20" customWidth="1"/>
    <col min="2" max="2" width="11.421875" style="20" customWidth="1"/>
    <col min="3" max="3" width="11.140625" style="20" customWidth="1"/>
    <col min="4" max="4" width="57.8515625" style="21" customWidth="1"/>
    <col min="5" max="5" width="8.57421875" style="18" customWidth="1"/>
    <col min="6" max="6" width="10.7109375" style="18" customWidth="1"/>
    <col min="7" max="7" width="12.7109375" style="18" customWidth="1"/>
    <col min="8" max="8" width="14.7109375" style="18" customWidth="1"/>
    <col min="9" max="16384" width="9.140625" style="1" customWidth="1"/>
  </cols>
  <sheetData>
    <row r="1" spans="1:8" ht="25.5" customHeight="1">
      <c r="A1" s="212" t="s">
        <v>111</v>
      </c>
      <c r="B1" s="212"/>
      <c r="C1" s="212"/>
      <c r="D1" s="212"/>
      <c r="E1" s="212"/>
      <c r="F1" s="212"/>
      <c r="G1" s="212"/>
      <c r="H1" s="212"/>
    </row>
    <row r="2" spans="1:8" s="2" customFormat="1" ht="28.5" customHeight="1">
      <c r="A2" s="213" t="s">
        <v>107</v>
      </c>
      <c r="B2" s="207"/>
      <c r="C2" s="207"/>
      <c r="D2" s="207"/>
      <c r="E2" s="207"/>
      <c r="F2" s="207"/>
      <c r="G2" s="207"/>
      <c r="H2" s="207"/>
    </row>
    <row r="3" spans="1:8" s="2" customFormat="1" ht="16.5" customHeight="1">
      <c r="A3" s="208"/>
      <c r="B3" s="208"/>
      <c r="C3" s="209"/>
      <c r="D3" s="209"/>
      <c r="E3" s="209"/>
      <c r="F3" s="209"/>
      <c r="G3" s="209"/>
      <c r="H3" s="209"/>
    </row>
    <row r="4" spans="1:8" ht="8.25" customHeight="1">
      <c r="A4" s="171"/>
      <c r="B4" s="171"/>
      <c r="C4" s="171"/>
      <c r="D4" s="172"/>
      <c r="E4" s="171"/>
      <c r="F4" s="171"/>
      <c r="G4" s="171"/>
      <c r="H4" s="171"/>
    </row>
    <row r="5" spans="1:8" ht="38.25">
      <c r="A5" s="104" t="s">
        <v>1</v>
      </c>
      <c r="B5" s="105" t="s">
        <v>76</v>
      </c>
      <c r="C5" s="106" t="s">
        <v>54</v>
      </c>
      <c r="D5" s="107" t="s">
        <v>10</v>
      </c>
      <c r="E5" s="106" t="s">
        <v>37</v>
      </c>
      <c r="F5" s="108" t="s">
        <v>36</v>
      </c>
      <c r="G5" s="109" t="s">
        <v>55</v>
      </c>
      <c r="H5" s="109" t="s">
        <v>66</v>
      </c>
    </row>
    <row r="6" spans="1:8" s="31" customFormat="1" ht="13.5" thickBot="1">
      <c r="A6" s="110">
        <v>1</v>
      </c>
      <c r="B6" s="110"/>
      <c r="C6" s="111">
        <v>2</v>
      </c>
      <c r="D6" s="111">
        <v>3</v>
      </c>
      <c r="E6" s="111">
        <v>4</v>
      </c>
      <c r="F6" s="111">
        <v>5</v>
      </c>
      <c r="G6" s="111">
        <v>6</v>
      </c>
      <c r="H6" s="111">
        <v>11</v>
      </c>
    </row>
    <row r="7" spans="1:8" s="31" customFormat="1" ht="13.5" thickTop="1">
      <c r="A7" s="112"/>
      <c r="B7" s="191"/>
      <c r="C7" s="192"/>
      <c r="D7" s="114" t="s">
        <v>2</v>
      </c>
      <c r="E7" s="192"/>
      <c r="F7" s="192"/>
      <c r="G7" s="113"/>
      <c r="H7" s="113"/>
    </row>
    <row r="8" spans="1:8" s="5" customFormat="1" ht="12.75">
      <c r="A8" s="115">
        <v>1</v>
      </c>
      <c r="B8" s="92" t="s">
        <v>77</v>
      </c>
      <c r="C8" s="92" t="s">
        <v>92</v>
      </c>
      <c r="D8" s="93" t="s">
        <v>96</v>
      </c>
      <c r="E8" s="92" t="s">
        <v>0</v>
      </c>
      <c r="F8" s="94">
        <v>0.4</v>
      </c>
      <c r="G8" s="188"/>
      <c r="H8" s="116">
        <f>ROUND($G8*F8,2)</f>
        <v>0</v>
      </c>
    </row>
    <row r="9" spans="1:8" ht="12.75">
      <c r="A9" s="119"/>
      <c r="B9" s="120"/>
      <c r="C9" s="121"/>
      <c r="D9" s="122" t="s">
        <v>86</v>
      </c>
      <c r="E9" s="123"/>
      <c r="F9" s="193"/>
      <c r="G9" s="124"/>
      <c r="H9" s="125">
        <f>SUM(H8:H8)</f>
        <v>0</v>
      </c>
    </row>
    <row r="10" spans="1:8" ht="13.5" thickBot="1">
      <c r="A10" s="126"/>
      <c r="B10" s="127"/>
      <c r="C10" s="128"/>
      <c r="D10" s="129"/>
      <c r="E10" s="130"/>
      <c r="F10" s="194"/>
      <c r="G10" s="131"/>
      <c r="H10" s="132"/>
    </row>
    <row r="11" spans="1:8" ht="13.5" thickTop="1">
      <c r="A11" s="133"/>
      <c r="B11" s="134"/>
      <c r="C11" s="135"/>
      <c r="D11" s="136" t="s">
        <v>84</v>
      </c>
      <c r="E11" s="137"/>
      <c r="F11" s="195"/>
      <c r="G11" s="138"/>
      <c r="H11" s="139"/>
    </row>
    <row r="12" spans="1:8" ht="12.75">
      <c r="A12" s="117">
        <v>2</v>
      </c>
      <c r="B12" s="97" t="s">
        <v>78</v>
      </c>
      <c r="C12" s="95" t="s">
        <v>83</v>
      </c>
      <c r="D12" s="84" t="s">
        <v>103</v>
      </c>
      <c r="E12" s="96" t="s">
        <v>40</v>
      </c>
      <c r="F12" s="98">
        <v>344</v>
      </c>
      <c r="G12" s="189"/>
      <c r="H12" s="118">
        <f>ROUND($G12*F12,2)</f>
        <v>0</v>
      </c>
    </row>
    <row r="13" spans="1:8" ht="25.5">
      <c r="A13" s="117">
        <v>3</v>
      </c>
      <c r="B13" s="97" t="s">
        <v>78</v>
      </c>
      <c r="C13" s="95" t="s">
        <v>97</v>
      </c>
      <c r="D13" s="84" t="s">
        <v>112</v>
      </c>
      <c r="E13" s="96" t="s">
        <v>79</v>
      </c>
      <c r="F13" s="98">
        <v>511.7</v>
      </c>
      <c r="G13" s="189"/>
      <c r="H13" s="118">
        <f>ROUND(G13*F13,2)</f>
        <v>0</v>
      </c>
    </row>
    <row r="14" spans="1:8" ht="12.75">
      <c r="A14" s="140"/>
      <c r="B14" s="141"/>
      <c r="C14" s="128"/>
      <c r="D14" s="142"/>
      <c r="E14" s="130"/>
      <c r="F14" s="196"/>
      <c r="G14" s="131"/>
      <c r="H14" s="144"/>
    </row>
    <row r="15" spans="1:8" ht="12.75">
      <c r="A15" s="140"/>
      <c r="B15" s="141"/>
      <c r="C15" s="128"/>
      <c r="D15" s="142" t="s">
        <v>88</v>
      </c>
      <c r="E15" s="130"/>
      <c r="F15" s="196"/>
      <c r="G15" s="131"/>
      <c r="H15" s="145">
        <f>SUM(H12:H13)</f>
        <v>0</v>
      </c>
    </row>
    <row r="16" spans="1:8" ht="13.5" thickBot="1">
      <c r="A16" s="140"/>
      <c r="B16" s="141"/>
      <c r="C16" s="128"/>
      <c r="D16" s="142"/>
      <c r="E16" s="130"/>
      <c r="F16" s="196"/>
      <c r="G16" s="131"/>
      <c r="H16" s="145"/>
    </row>
    <row r="17" spans="1:8" ht="13.5" thickTop="1">
      <c r="A17" s="146"/>
      <c r="B17" s="147"/>
      <c r="C17" s="135"/>
      <c r="D17" s="148" t="s">
        <v>87</v>
      </c>
      <c r="E17" s="137"/>
      <c r="F17" s="197"/>
      <c r="G17" s="138"/>
      <c r="H17" s="149"/>
    </row>
    <row r="18" spans="1:8" ht="12.75">
      <c r="A18" s="150">
        <v>4</v>
      </c>
      <c r="B18" s="100" t="s">
        <v>78</v>
      </c>
      <c r="C18" s="95" t="s">
        <v>99</v>
      </c>
      <c r="D18" s="101" t="s">
        <v>81</v>
      </c>
      <c r="E18" s="96" t="s">
        <v>40</v>
      </c>
      <c r="F18" s="198">
        <v>1971</v>
      </c>
      <c r="G18" s="189"/>
      <c r="H18" s="151">
        <f>ROUND($G18*F18,2)</f>
        <v>0</v>
      </c>
    </row>
    <row r="19" spans="1:8" ht="25.5">
      <c r="A19" s="102" t="s">
        <v>108</v>
      </c>
      <c r="B19" s="102" t="s">
        <v>78</v>
      </c>
      <c r="C19" s="102" t="s">
        <v>82</v>
      </c>
      <c r="D19" s="103" t="s">
        <v>102</v>
      </c>
      <c r="E19" s="199"/>
      <c r="F19" s="200"/>
      <c r="G19" s="99"/>
      <c r="H19" s="152"/>
    </row>
    <row r="20" spans="1:8" ht="14.25">
      <c r="A20" s="153"/>
      <c r="B20" s="163"/>
      <c r="C20" s="164"/>
      <c r="D20" s="165"/>
      <c r="E20" s="166" t="s">
        <v>51</v>
      </c>
      <c r="F20" s="158">
        <v>1898</v>
      </c>
      <c r="G20" s="190"/>
      <c r="H20" s="154">
        <f>ROUND($G20*F20,2)</f>
        <v>0</v>
      </c>
    </row>
    <row r="21" spans="1:8" ht="25.5">
      <c r="A21" s="155" t="s">
        <v>105</v>
      </c>
      <c r="B21" s="155" t="s">
        <v>78</v>
      </c>
      <c r="C21" s="155" t="s">
        <v>93</v>
      </c>
      <c r="D21" s="156" t="s">
        <v>104</v>
      </c>
      <c r="E21" s="130"/>
      <c r="F21" s="194"/>
      <c r="G21" s="131"/>
      <c r="H21" s="157"/>
    </row>
    <row r="22" spans="1:8" ht="14.25">
      <c r="A22" s="153"/>
      <c r="B22" s="163"/>
      <c r="C22" s="164"/>
      <c r="D22" s="165"/>
      <c r="E22" s="166" t="s">
        <v>51</v>
      </c>
      <c r="F22" s="158">
        <v>1971</v>
      </c>
      <c r="G22" s="190"/>
      <c r="H22" s="154">
        <f>ROUND($G22*F22,2)</f>
        <v>0</v>
      </c>
    </row>
    <row r="23" spans="1:8" ht="12.75">
      <c r="A23" s="183"/>
      <c r="B23" s="201"/>
      <c r="C23" s="202"/>
      <c r="D23" s="184" t="s">
        <v>89</v>
      </c>
      <c r="E23" s="185"/>
      <c r="F23" s="203"/>
      <c r="G23" s="186"/>
      <c r="H23" s="187">
        <f>SUM(H18:H22)</f>
        <v>0</v>
      </c>
    </row>
    <row r="24" spans="1:8" ht="13.5" thickBot="1">
      <c r="A24" s="159"/>
      <c r="B24" s="168"/>
      <c r="C24" s="169"/>
      <c r="D24" s="129"/>
      <c r="E24" s="160"/>
      <c r="F24" s="196"/>
      <c r="G24" s="131"/>
      <c r="H24" s="145"/>
    </row>
    <row r="25" spans="1:8" ht="13.5" thickTop="1">
      <c r="A25" s="161"/>
      <c r="B25" s="204"/>
      <c r="C25" s="205"/>
      <c r="D25" s="136" t="s">
        <v>85</v>
      </c>
      <c r="E25" s="162"/>
      <c r="F25" s="197"/>
      <c r="G25" s="138"/>
      <c r="H25" s="149"/>
    </row>
    <row r="26" spans="1:8" ht="25.5">
      <c r="A26" s="153">
        <v>7</v>
      </c>
      <c r="B26" s="163" t="s">
        <v>78</v>
      </c>
      <c r="C26" s="164" t="s">
        <v>98</v>
      </c>
      <c r="D26" s="165" t="s">
        <v>109</v>
      </c>
      <c r="E26" s="166" t="s">
        <v>40</v>
      </c>
      <c r="F26" s="158">
        <v>1813</v>
      </c>
      <c r="G26" s="190"/>
      <c r="H26" s="154">
        <f>ROUND($G26*F26,2)</f>
        <v>0</v>
      </c>
    </row>
    <row r="27" spans="1:8" ht="25.5">
      <c r="A27" s="167">
        <v>8</v>
      </c>
      <c r="B27" s="82" t="s">
        <v>78</v>
      </c>
      <c r="C27" s="83" t="s">
        <v>98</v>
      </c>
      <c r="D27" s="84" t="s">
        <v>110</v>
      </c>
      <c r="E27" s="85" t="s">
        <v>40</v>
      </c>
      <c r="F27" s="198">
        <v>1788</v>
      </c>
      <c r="G27" s="189"/>
      <c r="H27" s="151">
        <f>ROUND($G27*F27,2)</f>
        <v>0</v>
      </c>
    </row>
    <row r="28" spans="1:8" ht="12.75">
      <c r="A28" s="159"/>
      <c r="B28" s="168"/>
      <c r="C28" s="169"/>
      <c r="D28" s="129"/>
      <c r="E28" s="160"/>
      <c r="F28" s="196"/>
      <c r="G28" s="131"/>
      <c r="H28" s="144"/>
    </row>
    <row r="29" spans="1:8" ht="12.75">
      <c r="A29" s="159"/>
      <c r="B29" s="168"/>
      <c r="C29" s="169"/>
      <c r="D29" s="129" t="s">
        <v>90</v>
      </c>
      <c r="E29" s="160"/>
      <c r="F29" s="196"/>
      <c r="G29" s="131"/>
      <c r="H29" s="145">
        <f>SUM(H26:H27)</f>
        <v>0</v>
      </c>
    </row>
    <row r="30" spans="1:8" ht="12.75">
      <c r="A30" s="159"/>
      <c r="B30" s="168"/>
      <c r="C30" s="169"/>
      <c r="D30" s="129"/>
      <c r="E30" s="160"/>
      <c r="F30" s="143"/>
      <c r="G30" s="131"/>
      <c r="H30" s="145"/>
    </row>
    <row r="31" spans="1:8" ht="15">
      <c r="A31" s="86"/>
      <c r="B31" s="86"/>
      <c r="C31" s="86"/>
      <c r="D31" s="87" t="s">
        <v>95</v>
      </c>
      <c r="E31" s="86"/>
      <c r="F31" s="88"/>
      <c r="G31" s="86"/>
      <c r="H31" s="170">
        <f>SUM(H9+H15+H23+H29)</f>
        <v>0</v>
      </c>
    </row>
    <row r="32" spans="1:8" s="6" customFormat="1" ht="12.75">
      <c r="A32" s="173"/>
      <c r="B32" s="173"/>
      <c r="C32" s="174" t="s">
        <v>61</v>
      </c>
      <c r="D32" s="174"/>
      <c r="E32" s="174"/>
      <c r="F32" s="174"/>
      <c r="G32" s="174"/>
      <c r="H32" s="175"/>
    </row>
    <row r="33" spans="1:8" s="73" customFormat="1" ht="25.5" customHeight="1">
      <c r="A33" s="76"/>
      <c r="B33" s="76"/>
      <c r="C33" s="78"/>
      <c r="D33" s="81"/>
      <c r="E33" s="30"/>
      <c r="F33" s="30"/>
      <c r="G33" s="30"/>
      <c r="H33" s="30"/>
    </row>
    <row r="34" spans="1:8" ht="15" customHeight="1" hidden="1" thickBot="1">
      <c r="A34" s="77">
        <v>58</v>
      </c>
      <c r="B34" s="77"/>
      <c r="C34" s="78"/>
      <c r="D34" s="81"/>
      <c r="E34" s="30"/>
      <c r="F34" s="30"/>
      <c r="G34" s="30"/>
      <c r="H34" s="30"/>
    </row>
    <row r="35" spans="1:8" ht="13.5" customHeight="1" hidden="1" thickBot="1">
      <c r="A35" s="77">
        <v>76</v>
      </c>
      <c r="B35" s="77"/>
      <c r="C35" s="78"/>
      <c r="D35" s="81"/>
      <c r="E35" s="4" t="s">
        <v>17</v>
      </c>
      <c r="F35" s="30"/>
      <c r="G35" s="30"/>
      <c r="H35" s="30"/>
    </row>
    <row r="36" spans="1:8" ht="13.5" customHeight="1" hidden="1" thickBot="1">
      <c r="A36" s="77">
        <v>59</v>
      </c>
      <c r="B36" s="77"/>
      <c r="C36" s="78"/>
      <c r="D36" s="81"/>
      <c r="E36" s="30"/>
      <c r="F36" s="30"/>
      <c r="G36" s="4"/>
      <c r="H36" s="30"/>
    </row>
    <row r="37" spans="1:8" ht="15" customHeight="1" hidden="1" thickBot="1">
      <c r="A37" s="77">
        <v>59</v>
      </c>
      <c r="B37" s="77"/>
      <c r="C37" s="78"/>
      <c r="D37" s="81"/>
      <c r="E37" s="30"/>
      <c r="F37" s="30"/>
      <c r="G37" s="4"/>
      <c r="H37" s="176"/>
    </row>
    <row r="38" spans="1:8" ht="15" customHeight="1" hidden="1" thickBot="1">
      <c r="A38" s="77">
        <v>60</v>
      </c>
      <c r="B38" s="77"/>
      <c r="C38" s="78"/>
      <c r="D38" s="81"/>
      <c r="E38" s="30"/>
      <c r="F38" s="30"/>
      <c r="G38" s="4"/>
      <c r="H38" s="30"/>
    </row>
    <row r="39" spans="1:8" ht="14.25" hidden="1">
      <c r="A39" s="30"/>
      <c r="B39" s="30"/>
      <c r="C39" s="78"/>
      <c r="D39" s="81"/>
      <c r="E39" s="4"/>
      <c r="F39" s="30"/>
      <c r="G39" s="4"/>
      <c r="H39" s="30"/>
    </row>
    <row r="40" spans="1:8" s="18" customFormat="1" ht="14.25" hidden="1">
      <c r="A40" s="78"/>
      <c r="B40" s="78"/>
      <c r="C40" s="78"/>
      <c r="D40" s="81"/>
      <c r="E40" s="4"/>
      <c r="F40" s="30"/>
      <c r="G40" s="4"/>
      <c r="H40" s="30"/>
    </row>
    <row r="41" spans="1:8" s="18" customFormat="1" ht="14.25" hidden="1">
      <c r="A41" s="78"/>
      <c r="B41" s="78"/>
      <c r="C41" s="78"/>
      <c r="D41" s="81"/>
      <c r="E41" s="4" t="s">
        <v>64</v>
      </c>
      <c r="F41" s="30"/>
      <c r="G41" s="4"/>
      <c r="H41" s="30"/>
    </row>
    <row r="42" spans="1:8" s="18" customFormat="1" ht="12.75">
      <c r="A42" s="78"/>
      <c r="B42" s="78"/>
      <c r="C42" s="78"/>
      <c r="D42" s="81"/>
      <c r="E42" s="30"/>
      <c r="F42" s="30"/>
      <c r="G42" s="30"/>
      <c r="H42" s="30"/>
    </row>
    <row r="43" spans="1:8" s="18" customFormat="1" ht="12.75">
      <c r="A43" s="78"/>
      <c r="B43" s="78"/>
      <c r="C43" s="78"/>
      <c r="D43" s="81"/>
      <c r="E43" s="30"/>
      <c r="F43" s="30"/>
      <c r="G43" s="30"/>
      <c r="H43" s="30"/>
    </row>
    <row r="44" spans="1:8" s="18" customFormat="1" ht="12.75">
      <c r="A44" s="78"/>
      <c r="B44" s="78"/>
      <c r="C44" s="78"/>
      <c r="D44" s="81"/>
      <c r="E44" s="30"/>
      <c r="F44" s="30"/>
      <c r="G44" s="30"/>
      <c r="H44" s="30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>
      <c r="H51" s="18">
        <f>SUM(G1810)</f>
        <v>0</v>
      </c>
    </row>
    <row r="52" ht="18.75" customHeight="1"/>
    <row r="53" ht="13.5" customHeight="1"/>
    <row r="54" ht="13.5" customHeight="1"/>
    <row r="55" ht="13.5" customHeight="1"/>
    <row r="56" ht="13.5" customHeight="1"/>
    <row r="57" ht="27.75" customHeight="1"/>
    <row r="58" ht="13.5" customHeight="1"/>
    <row r="59" ht="27.75" customHeight="1"/>
    <row r="60" ht="13.5" customHeight="1"/>
    <row r="61" ht="27.75" customHeight="1"/>
    <row r="62" ht="13.5" customHeight="1"/>
    <row r="63" ht="13.5" customHeight="1"/>
    <row r="64" ht="13.5" customHeight="1"/>
    <row r="65" ht="13.5" customHeight="1"/>
    <row r="67" ht="18.75" customHeight="1"/>
    <row r="68" ht="27.75" customHeight="1"/>
    <row r="69" ht="13.5" customHeight="1"/>
    <row r="70" ht="27.75" customHeight="1"/>
    <row r="71" ht="13.5" customHeight="1"/>
    <row r="72" ht="42" customHeight="1"/>
    <row r="73" ht="13.5" customHeight="1"/>
    <row r="74" ht="13.5" customHeight="1"/>
    <row r="75" ht="13.5" customHeight="1"/>
    <row r="76" ht="13.5" customHeight="1"/>
    <row r="77" ht="27.75" customHeight="1"/>
    <row r="78" ht="13.5" customHeight="1"/>
    <row r="79" ht="13.5" customHeight="1"/>
    <row r="80" ht="13.5" customHeight="1"/>
    <row r="81" ht="13.5" customHeight="1"/>
    <row r="82" ht="27.7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42" customHeight="1"/>
    <row r="90" ht="13.5" customHeight="1"/>
    <row r="91" ht="13.5" customHeight="1"/>
    <row r="92" ht="13.5" customHeight="1"/>
    <row r="93" ht="13.5" customHeight="1"/>
    <row r="94" ht="27.75" customHeight="1"/>
    <row r="95" ht="13.5" customHeight="1"/>
    <row r="96" ht="13.5" customHeight="1"/>
    <row r="97" ht="13.5" customHeight="1"/>
    <row r="98" ht="27.75" customHeight="1"/>
    <row r="99" ht="13.5" customHeight="1"/>
    <row r="100" ht="13.5" customHeight="1"/>
    <row r="101" ht="13.5" customHeight="1"/>
    <row r="102" ht="27.75" customHeight="1"/>
    <row r="103" ht="13.5" customHeight="1"/>
    <row r="104" ht="27.75" customHeight="1"/>
    <row r="105" ht="13.5" customHeight="1"/>
    <row r="106" ht="27.7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27.75" customHeight="1"/>
    <row r="115" ht="13.5" customHeight="1"/>
    <row r="116" ht="27.75" customHeight="1"/>
    <row r="117" ht="13.5" customHeight="1"/>
    <row r="118" ht="27.7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</sheetData>
  <sheetProtection sheet="1" objects="1" scenarios="1" formatCells="0" formatColumns="0" formatRows="0" selectLockedCells="1"/>
  <mergeCells count="3">
    <mergeCell ref="A1:H1"/>
    <mergeCell ref="A2:H2"/>
    <mergeCell ref="A3:H3"/>
  </mergeCells>
  <printOptions/>
  <pageMargins left="0.4" right="0.48" top="0.6692913385826772" bottom="0.4330708661417323" header="0.31496062992125984" footer="0.3937007874015748"/>
  <pageSetup horizontalDpi="300" verticalDpi="300" orientation="landscape" paperSize="9" scale="97" r:id="rId1"/>
  <headerFooter alignWithMargins="0">
    <oddHeader>&amp;C
</oddHeader>
  </headerFooter>
  <rowBreaks count="1" manualBreakCount="1">
    <brk id="23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I26"/>
  <sheetViews>
    <sheetView showZeros="0" zoomScale="110" zoomScaleNormal="110" zoomScaleSheetLayoutView="110" zoomScalePageLayoutView="0" workbookViewId="0" topLeftCell="A1">
      <selection activeCell="C19" sqref="C19:C21"/>
    </sheetView>
  </sheetViews>
  <sheetFormatPr defaultColWidth="9.140625" defaultRowHeight="12.75"/>
  <cols>
    <col min="1" max="1" width="5.8515625" style="18" customWidth="1"/>
    <col min="2" max="2" width="13.421875" style="18" customWidth="1"/>
    <col min="3" max="3" width="56.28125" style="18" customWidth="1"/>
    <col min="4" max="8" width="16.7109375" style="18" hidden="1" customWidth="1"/>
    <col min="9" max="9" width="18.421875" style="18" customWidth="1"/>
    <col min="10" max="16384" width="9.140625" style="1" customWidth="1"/>
  </cols>
  <sheetData>
    <row r="1" spans="1:9" ht="28.5" customHeight="1">
      <c r="A1" s="206" t="s">
        <v>41</v>
      </c>
      <c r="B1" s="206"/>
      <c r="C1" s="206"/>
      <c r="D1" s="206"/>
      <c r="E1" s="206"/>
      <c r="F1" s="206"/>
      <c r="G1" s="206"/>
      <c r="H1" s="206"/>
      <c r="I1" s="206"/>
    </row>
    <row r="2" spans="1:9" s="2" customFormat="1" ht="15">
      <c r="A2" s="207" t="s">
        <v>91</v>
      </c>
      <c r="B2" s="207"/>
      <c r="C2" s="207"/>
      <c r="D2" s="207"/>
      <c r="E2" s="207"/>
      <c r="F2" s="207"/>
      <c r="G2" s="207"/>
      <c r="H2" s="207"/>
      <c r="I2" s="207"/>
    </row>
    <row r="3" spans="1:9" s="2" customFormat="1" ht="38.25" customHeight="1">
      <c r="A3" s="213" t="s">
        <v>107</v>
      </c>
      <c r="B3" s="209"/>
      <c r="C3" s="209"/>
      <c r="D3" s="209"/>
      <c r="E3" s="209"/>
      <c r="F3" s="209"/>
      <c r="G3" s="209"/>
      <c r="H3" s="209"/>
      <c r="I3" s="209"/>
    </row>
    <row r="4" ht="13.5" thickBot="1">
      <c r="A4" s="90"/>
    </row>
    <row r="5" spans="1:9" s="25" customFormat="1" ht="52.5" customHeight="1" thickBot="1">
      <c r="A5" s="55" t="s">
        <v>1</v>
      </c>
      <c r="B5" s="55" t="s">
        <v>54</v>
      </c>
      <c r="C5" s="55" t="s">
        <v>10</v>
      </c>
      <c r="D5" s="55" t="s">
        <v>38</v>
      </c>
      <c r="E5" s="55" t="s">
        <v>39</v>
      </c>
      <c r="F5" s="55" t="s">
        <v>50</v>
      </c>
      <c r="G5" s="55" t="s">
        <v>59</v>
      </c>
      <c r="H5" s="55" t="s">
        <v>60</v>
      </c>
      <c r="I5" s="55" t="s">
        <v>23</v>
      </c>
    </row>
    <row r="6" spans="1:9" s="27" customFormat="1" ht="15.75" customHeight="1" thickBot="1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4</v>
      </c>
    </row>
    <row r="7" spans="1:9" s="5" customFormat="1" ht="21.75" customHeight="1">
      <c r="A7" s="37">
        <v>1</v>
      </c>
      <c r="B7" s="38" t="s">
        <v>11</v>
      </c>
      <c r="C7" s="38" t="s">
        <v>2</v>
      </c>
      <c r="D7" s="39"/>
      <c r="E7" s="39"/>
      <c r="F7" s="47"/>
      <c r="G7" s="39"/>
      <c r="H7" s="47"/>
      <c r="I7" s="50">
        <f>Kosztorys!H9</f>
        <v>0</v>
      </c>
    </row>
    <row r="8" spans="1:9" s="5" customFormat="1" ht="21.75" customHeight="1">
      <c r="A8" s="35">
        <v>2</v>
      </c>
      <c r="B8" s="89" t="s">
        <v>94</v>
      </c>
      <c r="C8" s="79" t="s">
        <v>80</v>
      </c>
      <c r="D8" s="34"/>
      <c r="E8" s="34"/>
      <c r="F8" s="48"/>
      <c r="G8" s="34"/>
      <c r="H8" s="48"/>
      <c r="I8" s="51">
        <f>Kosztorys!H15</f>
        <v>0</v>
      </c>
    </row>
    <row r="9" spans="1:9" s="5" customFormat="1" ht="21.75" customHeight="1">
      <c r="A9" s="32">
        <v>3</v>
      </c>
      <c r="B9" s="89" t="s">
        <v>12</v>
      </c>
      <c r="C9" s="80" t="s">
        <v>13</v>
      </c>
      <c r="D9" s="34"/>
      <c r="E9" s="34"/>
      <c r="F9" s="48"/>
      <c r="G9" s="34"/>
      <c r="H9" s="48"/>
      <c r="I9" s="51">
        <f>Kosztorys!H23</f>
        <v>0</v>
      </c>
    </row>
    <row r="10" spans="1:9" s="5" customFormat="1" ht="21.75" customHeight="1" thickBot="1">
      <c r="A10" s="32">
        <v>4</v>
      </c>
      <c r="B10" s="89" t="s">
        <v>14</v>
      </c>
      <c r="C10" s="79" t="s">
        <v>15</v>
      </c>
      <c r="D10" s="34"/>
      <c r="E10" s="34"/>
      <c r="F10" s="48"/>
      <c r="G10" s="34"/>
      <c r="H10" s="48"/>
      <c r="I10" s="51">
        <f>Kosztorys!H29</f>
        <v>0</v>
      </c>
    </row>
    <row r="11" spans="1:9" s="5" customFormat="1" ht="21.75" customHeight="1" thickBot="1">
      <c r="A11" s="44">
        <v>5</v>
      </c>
      <c r="B11" s="45"/>
      <c r="C11" s="74" t="s">
        <v>106</v>
      </c>
      <c r="D11" s="46">
        <f>SUM(D7:D10)</f>
        <v>0</v>
      </c>
      <c r="E11" s="46">
        <f>SUM(E7:E10)</f>
        <v>0</v>
      </c>
      <c r="F11" s="46">
        <f>SUM(F7:F10)</f>
        <v>0</v>
      </c>
      <c r="G11" s="46">
        <f>SUM(G7:G10)</f>
        <v>0</v>
      </c>
      <c r="H11" s="46">
        <f>SUM(H7:H10)</f>
        <v>0</v>
      </c>
      <c r="I11" s="53">
        <f>SUM(I7+I8+I9+I10)</f>
        <v>0</v>
      </c>
    </row>
    <row r="12" spans="1:9" s="5" customFormat="1" ht="21.75" customHeight="1" hidden="1">
      <c r="A12" s="37">
        <v>11</v>
      </c>
      <c r="B12" s="38"/>
      <c r="C12" s="43" t="s">
        <v>49</v>
      </c>
      <c r="D12" s="39">
        <f>D11*5%</f>
        <v>0</v>
      </c>
      <c r="E12" s="39">
        <f>E11*5%</f>
        <v>0</v>
      </c>
      <c r="F12" s="47">
        <f>F11*5%</f>
        <v>0</v>
      </c>
      <c r="G12" s="39">
        <f>G11*5%</f>
        <v>0</v>
      </c>
      <c r="H12" s="47">
        <f>H11*5%</f>
        <v>0</v>
      </c>
      <c r="I12" s="54"/>
    </row>
    <row r="13" spans="1:9" s="5" customFormat="1" ht="21.75" customHeight="1" hidden="1">
      <c r="A13" s="32">
        <v>13</v>
      </c>
      <c r="B13" s="33"/>
      <c r="C13" s="36" t="s">
        <v>48</v>
      </c>
      <c r="D13" s="34">
        <f aca="true" t="shared" si="0" ref="D13:I13">SUM(D11:D12)</f>
        <v>0</v>
      </c>
      <c r="E13" s="34">
        <f t="shared" si="0"/>
        <v>0</v>
      </c>
      <c r="F13" s="48">
        <f t="shared" si="0"/>
        <v>0</v>
      </c>
      <c r="G13" s="34">
        <f t="shared" si="0"/>
        <v>0</v>
      </c>
      <c r="H13" s="48">
        <f t="shared" si="0"/>
        <v>0</v>
      </c>
      <c r="I13" s="51">
        <f t="shared" si="0"/>
        <v>0</v>
      </c>
    </row>
    <row r="14" spans="1:9" s="5" customFormat="1" ht="21.75" customHeight="1" thickBot="1">
      <c r="A14" s="40">
        <v>6</v>
      </c>
      <c r="B14" s="41"/>
      <c r="C14" s="75" t="s">
        <v>100</v>
      </c>
      <c r="D14" s="42">
        <f>D13*22%</f>
        <v>0</v>
      </c>
      <c r="E14" s="42">
        <f>E13*22%</f>
        <v>0</v>
      </c>
      <c r="F14" s="49">
        <f>F13*22%</f>
        <v>0</v>
      </c>
      <c r="G14" s="42">
        <f>G13*22%</f>
        <v>0</v>
      </c>
      <c r="H14" s="49">
        <f>H13*22%</f>
        <v>0</v>
      </c>
      <c r="I14" s="52">
        <f>I11*23%</f>
        <v>0</v>
      </c>
    </row>
    <row r="15" spans="1:9" s="5" customFormat="1" ht="21.75" customHeight="1" thickBot="1" thickTop="1">
      <c r="A15" s="177">
        <v>7</v>
      </c>
      <c r="B15" s="178"/>
      <c r="C15" s="179" t="s">
        <v>101</v>
      </c>
      <c r="D15" s="180">
        <f>SUM(D13:D14)</f>
        <v>0</v>
      </c>
      <c r="E15" s="180">
        <f>SUM(E13:E14)</f>
        <v>0</v>
      </c>
      <c r="F15" s="181">
        <f>SUM(F13:F14)</f>
        <v>0</v>
      </c>
      <c r="G15" s="180">
        <f>SUM(G13:G14)</f>
        <v>0</v>
      </c>
      <c r="H15" s="181">
        <f>SUM(H13:H14)</f>
        <v>0</v>
      </c>
      <c r="I15" s="182">
        <f>SUM(I11+I14)</f>
        <v>0</v>
      </c>
    </row>
    <row r="16" ht="16.5" customHeight="1">
      <c r="B16" s="30" t="s">
        <v>16</v>
      </c>
    </row>
    <row r="17" spans="2:9" ht="16.5" customHeight="1">
      <c r="B17" s="18" t="s">
        <v>53</v>
      </c>
      <c r="D17" s="19"/>
      <c r="E17" s="19"/>
      <c r="F17" s="19"/>
      <c r="G17" s="19"/>
      <c r="H17" s="19"/>
      <c r="I17" s="19"/>
    </row>
    <row r="18" ht="16.5" customHeight="1"/>
    <row r="19" spans="3:8" ht="16.5" customHeight="1">
      <c r="C19" s="91"/>
      <c r="H19" s="4" t="s">
        <v>17</v>
      </c>
    </row>
    <row r="20" spans="3:8" ht="16.5" customHeight="1">
      <c r="C20" s="4"/>
      <c r="F20" s="4"/>
      <c r="H20" s="4"/>
    </row>
    <row r="21" spans="3:8" ht="16.5" customHeight="1">
      <c r="C21" s="4"/>
      <c r="F21" s="4"/>
      <c r="H21" s="4" t="s">
        <v>58</v>
      </c>
    </row>
    <row r="22" spans="3:8" ht="16.5" customHeight="1">
      <c r="C22" s="4"/>
      <c r="F22" s="4"/>
      <c r="H22" s="4" t="s">
        <v>57</v>
      </c>
    </row>
    <row r="23" ht="16.5" customHeight="1">
      <c r="C23" s="4"/>
    </row>
    <row r="26" ht="14.25">
      <c r="F26" s="4"/>
    </row>
  </sheetData>
  <sheetProtection sheet="1" formatCells="0" formatColumns="0" formatRows="0" selectLockedCells="1"/>
  <mergeCells count="3">
    <mergeCell ref="A1:I1"/>
    <mergeCell ref="A2:I2"/>
    <mergeCell ref="A3:I3"/>
  </mergeCells>
  <printOptions/>
  <pageMargins left="0.7874015748031497" right="0.1968503937007874" top="0.7086614173228347" bottom="0.5905511811023623" header="0.4724409448818898" footer="0.55118110236220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6:K56"/>
  <sheetViews>
    <sheetView showZeros="0" zoomScaleSheetLayoutView="100" zoomScalePageLayoutView="0" workbookViewId="0" topLeftCell="A4">
      <selection activeCell="B16" sqref="B16"/>
    </sheetView>
  </sheetViews>
  <sheetFormatPr defaultColWidth="9.140625" defaultRowHeight="12.75"/>
  <cols>
    <col min="1" max="1" width="9.140625" style="10" customWidth="1"/>
    <col min="2" max="2" width="16.28125" style="10" customWidth="1"/>
    <col min="3" max="3" width="16.28125" style="1" customWidth="1"/>
    <col min="4" max="4" width="15.7109375" style="3" customWidth="1"/>
    <col min="5" max="6" width="16.140625" style="1" customWidth="1"/>
    <col min="7" max="7" width="9.8515625" style="1" hidden="1" customWidth="1"/>
    <col min="8" max="8" width="9.140625" style="1" customWidth="1"/>
    <col min="9" max="9" width="10.57421875" style="1" customWidth="1"/>
    <col min="10" max="10" width="9.28125" style="1" customWidth="1"/>
    <col min="11" max="11" width="6.57421875" style="10" customWidth="1"/>
    <col min="12" max="16384" width="9.140625" style="1" customWidth="1"/>
  </cols>
  <sheetData>
    <row r="1" s="1" customFormat="1" ht="12.75"/>
    <row r="2" s="1" customFormat="1" ht="25.5" customHeight="1"/>
    <row r="3" s="2" customFormat="1" ht="11.25" customHeight="1"/>
    <row r="4" s="2" customFormat="1" ht="24" customHeight="1"/>
    <row r="5" s="2" customFormat="1" ht="7.5" customHeight="1"/>
    <row r="6" s="1" customFormat="1" ht="7.5" customHeight="1">
      <c r="E6" s="10"/>
    </row>
    <row r="7" s="1" customFormat="1" ht="21" customHeight="1">
      <c r="E7" s="10"/>
    </row>
    <row r="8" s="1" customFormat="1" ht="21" customHeight="1">
      <c r="E8" s="10"/>
    </row>
    <row r="9" s="1" customFormat="1" ht="12.75">
      <c r="E9" s="10"/>
    </row>
    <row r="10" s="1" customFormat="1" ht="12.75">
      <c r="E10" s="10"/>
    </row>
    <row r="11" s="1" customFormat="1" ht="12.75">
      <c r="E11" s="10"/>
    </row>
    <row r="12" s="1" customFormat="1" ht="12.75">
      <c r="E12" s="10"/>
    </row>
    <row r="13" s="1" customFormat="1" ht="12.75">
      <c r="E13" s="10"/>
    </row>
    <row r="14" spans="1:11" ht="12.75">
      <c r="A14" s="1"/>
      <c r="B14" s="1"/>
      <c r="C14" s="12"/>
      <c r="D14" s="12"/>
      <c r="E14" s="26"/>
      <c r="F14" s="10"/>
      <c r="K14" s="1"/>
    </row>
    <row r="15" spans="5:6" s="1" customFormat="1" ht="12.75">
      <c r="E15" s="10"/>
      <c r="F15" s="10"/>
    </row>
    <row r="16" spans="5:6" s="1" customFormat="1" ht="12.75">
      <c r="E16" s="10"/>
      <c r="F16" s="10"/>
    </row>
    <row r="17" spans="5:6" s="1" customFormat="1" ht="12.75">
      <c r="E17" s="10"/>
      <c r="F17" s="10"/>
    </row>
    <row r="18" s="1" customFormat="1" ht="12.75">
      <c r="F18" s="10"/>
    </row>
    <row r="19" s="1" customFormat="1" ht="12.75">
      <c r="F19" s="10"/>
    </row>
    <row r="20" s="1" customFormat="1" ht="12.75">
      <c r="F20" s="10"/>
    </row>
    <row r="21" s="1" customFormat="1" ht="12.75">
      <c r="F21" s="10"/>
    </row>
    <row r="22" spans="1:11" ht="12.75">
      <c r="A22" s="1"/>
      <c r="B22" s="1"/>
      <c r="C22" s="12"/>
      <c r="D22" s="1"/>
      <c r="E22" s="10"/>
      <c r="F22" s="10"/>
      <c r="K22" s="1"/>
    </row>
    <row r="23" spans="1:11" ht="12.75">
      <c r="A23" s="1"/>
      <c r="B23" s="1"/>
      <c r="C23" s="12"/>
      <c r="D23" s="1"/>
      <c r="E23" s="10"/>
      <c r="F23" s="10"/>
      <c r="K23" s="1"/>
    </row>
    <row r="24" spans="1:11" ht="12.75">
      <c r="A24" s="1"/>
      <c r="B24" s="1"/>
      <c r="C24" s="12"/>
      <c r="D24" s="1"/>
      <c r="E24" s="10"/>
      <c r="F24" s="10"/>
      <c r="K24" s="1"/>
    </row>
    <row r="25" s="1" customFormat="1" ht="12.75">
      <c r="F25" s="10"/>
    </row>
    <row r="26" s="1" customFormat="1" ht="12.75">
      <c r="F26" s="10"/>
    </row>
    <row r="27" s="1" customFormat="1" ht="12.75">
      <c r="F27" s="10"/>
    </row>
    <row r="28" s="1" customFormat="1" ht="12.75">
      <c r="F28" s="10"/>
    </row>
    <row r="29" s="1" customFormat="1" ht="12.75">
      <c r="F29" s="10"/>
    </row>
    <row r="30" s="1" customFormat="1" ht="12.75">
      <c r="F30" s="10"/>
    </row>
    <row r="31" s="1" customFormat="1" ht="12.75">
      <c r="F31" s="10"/>
    </row>
    <row r="32" s="1" customFormat="1" ht="12.75">
      <c r="F32" s="10"/>
    </row>
    <row r="33" spans="1:11" ht="12.75">
      <c r="A33" s="1"/>
      <c r="B33" s="1"/>
      <c r="C33" s="12"/>
      <c r="D33" s="1"/>
      <c r="E33" s="10"/>
      <c r="F33" s="10"/>
      <c r="K33" s="1"/>
    </row>
    <row r="34" spans="1:11" ht="12.75">
      <c r="A34" s="1"/>
      <c r="B34" s="1"/>
      <c r="C34" s="12"/>
      <c r="D34" s="1"/>
      <c r="E34" s="10"/>
      <c r="F34" s="10"/>
      <c r="K34" s="1"/>
    </row>
    <row r="35" s="1" customFormat="1" ht="15.75" customHeight="1">
      <c r="E35" s="10"/>
    </row>
    <row r="36" s="1" customFormat="1" ht="15.75" customHeight="1">
      <c r="E36" s="10"/>
    </row>
    <row r="37" s="1" customFormat="1" ht="12.75">
      <c r="E37" s="10"/>
    </row>
    <row r="38" s="1" customFormat="1" ht="12.75">
      <c r="E38" s="10"/>
    </row>
    <row r="39" s="1" customFormat="1" ht="12.75">
      <c r="E39" s="10"/>
    </row>
    <row r="40" s="1" customFormat="1" ht="12.75" customHeight="1">
      <c r="E40" s="10"/>
    </row>
    <row r="41" s="1" customFormat="1" ht="12.75">
      <c r="E41" s="10"/>
    </row>
    <row r="42" s="1" customFormat="1" ht="12.75">
      <c r="E42" s="10"/>
    </row>
    <row r="43" s="1" customFormat="1" ht="12.75">
      <c r="E43" s="10"/>
    </row>
    <row r="44" s="1" customFormat="1" ht="12.75">
      <c r="E44" s="10"/>
    </row>
    <row r="45" s="1" customFormat="1" ht="12.75">
      <c r="E45" s="10"/>
    </row>
    <row r="46" s="1" customFormat="1" ht="12.75">
      <c r="E46" s="10"/>
    </row>
    <row r="47" s="1" customFormat="1" ht="12.75">
      <c r="E47" s="10"/>
    </row>
    <row r="48" s="1" customFormat="1" ht="12.75">
      <c r="E48" s="10"/>
    </row>
    <row r="49" s="1" customFormat="1" ht="12.75">
      <c r="E49" s="10"/>
    </row>
    <row r="50" s="1" customFormat="1" ht="15" customHeight="1">
      <c r="E50" s="10"/>
    </row>
    <row r="51" s="1" customFormat="1" ht="11.25" customHeight="1">
      <c r="E51" s="10"/>
    </row>
    <row r="52" s="1" customFormat="1" ht="24.75" customHeight="1">
      <c r="E52" s="10"/>
    </row>
    <row r="53" s="1" customFormat="1" ht="41.25" customHeight="1">
      <c r="E53" s="10"/>
    </row>
    <row r="54" s="1" customFormat="1" ht="12.75">
      <c r="E54" s="10"/>
    </row>
    <row r="55" s="1" customFormat="1" ht="12.75">
      <c r="E55" s="10"/>
    </row>
    <row r="56" s="1" customFormat="1" ht="12.75">
      <c r="E56" s="10"/>
    </row>
  </sheetData>
  <sheetProtection/>
  <printOptions/>
  <pageMargins left="0.88" right="0.19" top="0.45" bottom="0.48" header="0.34" footer="0.4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40:D44"/>
  <sheetViews>
    <sheetView showZeros="0" zoomScaleSheetLayoutView="150" workbookViewId="0" topLeftCell="A16">
      <selection activeCell="E12" sqref="E12"/>
    </sheetView>
  </sheetViews>
  <sheetFormatPr defaultColWidth="9.140625" defaultRowHeight="12.75"/>
  <cols>
    <col min="1" max="1" width="2.8515625" style="1" customWidth="1"/>
    <col min="2" max="3" width="11.140625" style="1" customWidth="1"/>
    <col min="4" max="16384" width="9.140625" style="1" customWidth="1"/>
  </cols>
  <sheetData>
    <row r="2" ht="37.5" customHeight="1"/>
    <row r="3" s="2" customFormat="1" ht="11.25" customHeight="1"/>
    <row r="4" s="2" customFormat="1" ht="24" customHeight="1"/>
    <row r="5" s="2" customFormat="1" ht="7.5" customHeight="1"/>
    <row r="7" s="14" customFormat="1" ht="16.5" customHeight="1"/>
    <row r="8" s="14" customFormat="1" ht="12.75"/>
    <row r="9" s="14" customFormat="1" ht="12.75"/>
    <row r="10" s="14" customFormat="1" ht="12.75"/>
    <row r="11" s="14" customFormat="1" ht="12.75"/>
    <row r="12" s="14" customFormat="1" ht="12.75"/>
    <row r="13" s="14" customFormat="1" ht="12.75"/>
    <row r="14" s="14" customFormat="1" ht="12.75"/>
    <row r="15" s="14" customFormat="1" ht="12.75"/>
    <row r="16" s="14" customFormat="1" ht="12.75"/>
    <row r="17" s="14" customFormat="1" ht="12.75"/>
    <row r="18" s="14" customFormat="1" ht="12.75"/>
    <row r="19" s="14" customFormat="1" ht="12.75"/>
    <row r="20" s="14" customFormat="1" ht="12.75"/>
    <row r="21" s="14" customFormat="1" ht="12.75"/>
    <row r="22" s="14" customFormat="1" ht="12.75"/>
    <row r="23" s="14" customFormat="1" ht="12.75"/>
    <row r="24" s="14" customFormat="1" ht="12.75"/>
    <row r="25" s="14" customFormat="1" ht="12.75"/>
    <row r="26" s="14" customFormat="1" ht="12.75"/>
    <row r="27" s="14" customFormat="1" ht="25.5" customHeight="1"/>
    <row r="28" s="14" customFormat="1" ht="12.75"/>
    <row r="29" s="14" customFormat="1" ht="12.75"/>
    <row r="30" s="14" customFormat="1" ht="12.75"/>
    <row r="31" s="14" customFormat="1" ht="12.75"/>
    <row r="32" s="14" customFormat="1" ht="12.75"/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pans="2:4" s="14" customFormat="1" ht="12.75">
      <c r="B40" s="16"/>
      <c r="C40" s="16"/>
      <c r="D40" s="17"/>
    </row>
    <row r="41" spans="2:4" s="14" customFormat="1" ht="20.25" customHeight="1">
      <c r="B41" s="16"/>
      <c r="C41" s="16"/>
      <c r="D41" s="17"/>
    </row>
    <row r="42" spans="2:4" ht="12.75" customHeight="1">
      <c r="B42" s="16"/>
      <c r="C42" s="16"/>
      <c r="D42" s="17"/>
    </row>
    <row r="43" spans="2:4" ht="12.75">
      <c r="B43" s="16"/>
      <c r="C43" s="16"/>
      <c r="D43" s="17">
        <f>C43-B43</f>
        <v>0</v>
      </c>
    </row>
    <row r="44" spans="2:4" ht="12.75">
      <c r="B44" s="16"/>
      <c r="C44" s="16"/>
      <c r="D44" s="17">
        <f>C44-B44</f>
        <v>0</v>
      </c>
    </row>
    <row r="45" s="14" customFormat="1" ht="12.75" customHeight="1"/>
    <row r="46" s="14" customFormat="1" ht="12.75" customHeight="1"/>
    <row r="47" s="14" customFormat="1" ht="6.75" customHeight="1"/>
    <row r="48" s="14" customFormat="1" ht="12.75" customHeight="1"/>
    <row r="49" s="14" customFormat="1" ht="12.75" customHeight="1"/>
    <row r="50" s="14" customFormat="1" ht="12.75" customHeight="1"/>
    <row r="51" s="14" customFormat="1" ht="12.75" customHeight="1"/>
    <row r="52" s="14" customFormat="1" ht="12.75" customHeight="1"/>
    <row r="53" s="14" customFormat="1" ht="12.75" customHeight="1"/>
    <row r="54" s="14" customFormat="1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104" ht="12.75" customHeight="1"/>
    <row r="109" ht="15.75" customHeight="1"/>
    <row r="157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3.5" customHeight="1"/>
    <row r="230" ht="12.75" customHeight="1"/>
  </sheetData>
  <sheetProtection/>
  <printOptions/>
  <pageMargins left="0.89" right="0.23" top="0.68" bottom="0.68" header="0.5" footer="0.5"/>
  <pageSetup horizontalDpi="300" verticalDpi="3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3:B41"/>
  <sheetViews>
    <sheetView showZeros="0" zoomScaleSheetLayoutView="100" zoomScalePageLayoutView="0" workbookViewId="0" topLeftCell="A1">
      <selection activeCell="C34" sqref="C34"/>
    </sheetView>
  </sheetViews>
  <sheetFormatPr defaultColWidth="9.140625" defaultRowHeight="12.75"/>
  <cols>
    <col min="1" max="16384" width="9.140625" style="1" customWidth="1"/>
  </cols>
  <sheetData>
    <row r="2" ht="25.5" customHeight="1"/>
    <row r="3" s="2" customFormat="1" ht="11.25" customHeight="1">
      <c r="A3" s="9"/>
    </row>
    <row r="4" s="2" customFormat="1" ht="24" customHeight="1">
      <c r="A4" s="9"/>
    </row>
    <row r="6" s="15" customFormat="1" ht="23.25" customHeight="1"/>
    <row r="7" s="10" customFormat="1" ht="15" customHeight="1"/>
    <row r="8" ht="7.5" customHeight="1"/>
    <row r="9" ht="7.5" customHeight="1"/>
    <row r="10" ht="7.5" customHeight="1"/>
    <row r="11" ht="7.5" customHeight="1"/>
    <row r="12" ht="7.5" customHeight="1"/>
    <row r="13" ht="7.5" customHeight="1"/>
    <row r="14" ht="7.5" customHeight="1"/>
    <row r="15" ht="7.5" customHeight="1"/>
    <row r="16" ht="7.5" customHeight="1"/>
    <row r="17" ht="7.5" customHeight="1"/>
    <row r="18" ht="7.5" customHeight="1"/>
    <row r="19" ht="7.5" customHeight="1"/>
    <row r="20" ht="6.75" customHeight="1"/>
    <row r="21" ht="8.25" customHeight="1"/>
    <row r="22" ht="7.5" customHeight="1"/>
    <row r="23" ht="7.5" customHeight="1"/>
    <row r="24" ht="7.5" customHeight="1"/>
    <row r="25" ht="7.5" customHeight="1"/>
    <row r="26" ht="7.5" customHeight="1"/>
    <row r="27" ht="7.5" customHeight="1"/>
    <row r="28" ht="7.5" customHeight="1"/>
    <row r="29" ht="7.5" customHeight="1"/>
    <row r="30" ht="7.5" customHeight="1"/>
    <row r="31" ht="7.5" customHeight="1"/>
    <row r="32" ht="7.5" customHeight="1"/>
    <row r="33" ht="7.5" customHeight="1"/>
    <row r="34" ht="7.5" customHeight="1"/>
    <row r="35" ht="7.5" customHeight="1"/>
    <row r="36" ht="7.5" customHeight="1"/>
    <row r="37" ht="7.5" customHeight="1"/>
    <row r="38" ht="7.5" customHeight="1"/>
    <row r="39" s="5" customFormat="1" ht="16.5" customHeight="1"/>
    <row r="40" s="5" customFormat="1" ht="16.5" customHeight="1"/>
    <row r="41" spans="1:2" s="14" customFormat="1" ht="12.75">
      <c r="A41" s="1"/>
      <c r="B41" s="1"/>
    </row>
    <row r="43" s="15" customFormat="1" ht="23.25" customHeight="1"/>
    <row r="44" s="10" customFormat="1" ht="15" customHeight="1"/>
    <row r="45" ht="7.5" customHeight="1"/>
    <row r="46" ht="7.5" customHeight="1"/>
    <row r="47" ht="7.5" customHeight="1"/>
    <row r="48" ht="7.5" customHeight="1"/>
    <row r="49" ht="7.5" customHeight="1"/>
    <row r="50" ht="7.5" customHeight="1"/>
    <row r="51" ht="7.5" customHeight="1"/>
    <row r="52" ht="7.5" customHeight="1"/>
    <row r="53" ht="7.5" customHeight="1"/>
    <row r="54" ht="7.5" customHeight="1"/>
    <row r="55" ht="7.5" customHeight="1"/>
    <row r="56" ht="11.25" customHeight="1"/>
    <row r="57" ht="11.25" customHeight="1"/>
    <row r="58" ht="11.25" customHeight="1"/>
    <row r="59" ht="9.75" customHeight="1"/>
    <row r="60" ht="10.5" customHeight="1"/>
    <row r="61" ht="7.5" customHeight="1"/>
    <row r="62" ht="7.5" customHeight="1"/>
    <row r="63" ht="7.5" customHeight="1"/>
    <row r="64" ht="7.5" customHeight="1"/>
    <row r="65" ht="7.5" customHeight="1"/>
    <row r="66" s="5" customFormat="1" ht="15" customHeight="1"/>
    <row r="68" ht="10.5" customHeight="1"/>
  </sheetData>
  <sheetProtection/>
  <printOptions/>
  <pageMargins left="1.07" right="0.24" top="0.5" bottom="0.67" header="0.37" footer="0.5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E52"/>
  <sheetViews>
    <sheetView showZeros="0" view="pageBreakPreview" zoomScaleSheetLayoutView="100" zoomScalePageLayoutView="0" workbookViewId="0" topLeftCell="A1">
      <selection activeCell="D21" sqref="D21"/>
    </sheetView>
  </sheetViews>
  <sheetFormatPr defaultColWidth="9.140625" defaultRowHeight="12.75"/>
  <cols>
    <col min="1" max="1" width="7.7109375" style="1" customWidth="1"/>
    <col min="2" max="2" width="11.28125" style="1" customWidth="1"/>
    <col min="3" max="3" width="12.421875" style="1" customWidth="1"/>
    <col min="4" max="4" width="20.7109375" style="1" customWidth="1"/>
    <col min="5" max="5" width="28.421875" style="3" customWidth="1"/>
    <col min="6" max="16384" width="9.140625" style="1" customWidth="1"/>
  </cols>
  <sheetData>
    <row r="1" ht="12.75">
      <c r="E1" s="1"/>
    </row>
    <row r="2" ht="25.5" customHeight="1">
      <c r="E2" s="1"/>
    </row>
    <row r="3" s="2" customFormat="1" ht="11.25" customHeight="1">
      <c r="A3" s="9"/>
    </row>
    <row r="4" s="2" customFormat="1" ht="24" customHeight="1">
      <c r="A4" s="9"/>
    </row>
    <row r="5" s="2" customFormat="1" ht="13.5" customHeight="1">
      <c r="A5" s="9"/>
    </row>
    <row r="6" ht="12.75">
      <c r="E6" s="1"/>
    </row>
    <row r="7" ht="12.75">
      <c r="E7" s="1"/>
    </row>
    <row r="8" ht="16.5" customHeight="1">
      <c r="E8" s="1"/>
    </row>
    <row r="9" ht="16.5" customHeight="1">
      <c r="E9" s="1"/>
    </row>
    <row r="10" ht="16.5" customHeight="1">
      <c r="E10" s="1"/>
    </row>
    <row r="11" ht="16.5" customHeight="1">
      <c r="E11" s="1"/>
    </row>
    <row r="12" ht="16.5" customHeight="1">
      <c r="E12" s="1"/>
    </row>
    <row r="13" ht="16.5" customHeight="1">
      <c r="E13" s="1"/>
    </row>
    <row r="14" ht="9.75" customHeight="1">
      <c r="E14" s="1"/>
    </row>
    <row r="15" ht="16.5" customHeight="1">
      <c r="E15" s="1"/>
    </row>
    <row r="16" ht="9.75" customHeight="1">
      <c r="E16" s="1"/>
    </row>
    <row r="17" ht="16.5" customHeight="1">
      <c r="E17" s="1"/>
    </row>
    <row r="18" ht="9.75" customHeight="1">
      <c r="E18" s="1"/>
    </row>
    <row r="19" ht="16.5" customHeight="1">
      <c r="E19" s="1"/>
    </row>
    <row r="20" ht="9.75" customHeight="1">
      <c r="E20" s="1"/>
    </row>
    <row r="21" ht="16.5" customHeight="1">
      <c r="E21" s="1"/>
    </row>
    <row r="22" ht="16.5" customHeight="1">
      <c r="E22" s="1"/>
    </row>
    <row r="23" ht="16.5" customHeight="1">
      <c r="E23" s="1"/>
    </row>
    <row r="24" ht="16.5" customHeight="1">
      <c r="E24" s="1"/>
    </row>
    <row r="25" ht="16.5" customHeight="1">
      <c r="E25" s="1"/>
    </row>
    <row r="26" ht="16.5" customHeight="1">
      <c r="E26" s="1"/>
    </row>
    <row r="27" ht="16.5" customHeight="1">
      <c r="E27" s="1"/>
    </row>
    <row r="28" ht="16.5" customHeight="1">
      <c r="E28" s="1"/>
    </row>
    <row r="29" ht="16.5" customHeight="1">
      <c r="E29" s="1"/>
    </row>
    <row r="30" ht="16.5" customHeight="1">
      <c r="E30" s="1"/>
    </row>
    <row r="31" ht="9.75" customHeight="1">
      <c r="E31" s="1"/>
    </row>
    <row r="32" ht="16.5" customHeight="1">
      <c r="E32" s="1"/>
    </row>
    <row r="33" ht="16.5" customHeight="1">
      <c r="E33" s="1"/>
    </row>
    <row r="34" ht="16.5" customHeight="1">
      <c r="E34" s="1"/>
    </row>
    <row r="35" ht="16.5" customHeight="1">
      <c r="E35" s="1"/>
    </row>
    <row r="36" ht="16.5" customHeight="1">
      <c r="E36" s="1"/>
    </row>
    <row r="37" ht="16.5" customHeight="1">
      <c r="E37" s="1"/>
    </row>
    <row r="38" ht="9.75" customHeight="1">
      <c r="E38" s="1"/>
    </row>
    <row r="39" ht="16.5" customHeight="1">
      <c r="E39" s="1"/>
    </row>
    <row r="40" ht="9.75" customHeight="1">
      <c r="E40" s="1"/>
    </row>
    <row r="41" ht="16.5" customHeight="1">
      <c r="E41" s="1"/>
    </row>
    <row r="42" ht="16.5" customHeight="1">
      <c r="E42" s="1"/>
    </row>
    <row r="43" ht="9.75" customHeight="1">
      <c r="E43" s="1"/>
    </row>
    <row r="44" ht="16.5" customHeight="1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</sheetData>
  <sheetProtection/>
  <printOptions/>
  <pageMargins left="1.07" right="0.24" top="0.5" bottom="0.67" header="0.37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C27"/>
  <sheetViews>
    <sheetView showZeros="0" zoomScaleSheetLayoutView="100" workbookViewId="0" topLeftCell="A1">
      <selection activeCell="D19" sqref="D19"/>
    </sheetView>
  </sheetViews>
  <sheetFormatPr defaultColWidth="9.140625" defaultRowHeight="12.75"/>
  <cols>
    <col min="1" max="1" width="13.28125" style="3" customWidth="1"/>
    <col min="2" max="16384" width="9.140625" style="1" customWidth="1"/>
  </cols>
  <sheetData>
    <row r="1" ht="15">
      <c r="A1" s="8"/>
    </row>
    <row r="2" ht="25.5" customHeight="1">
      <c r="A2" s="67"/>
    </row>
    <row r="3" spans="1:2" s="2" customFormat="1" ht="11.25" customHeight="1">
      <c r="A3" s="68"/>
      <c r="B3" s="9"/>
    </row>
    <row r="4" spans="1:2" s="2" customFormat="1" ht="24" customHeight="1">
      <c r="A4" s="10"/>
      <c r="B4" s="9"/>
    </row>
    <row r="5" spans="1:2" s="2" customFormat="1" ht="12" customHeight="1">
      <c r="A5" s="10"/>
      <c r="B5" s="9"/>
    </row>
    <row r="7" ht="16.5" customHeight="1">
      <c r="A7" s="69"/>
    </row>
    <row r="8" ht="16.5" customHeight="1">
      <c r="A8" s="69"/>
    </row>
    <row r="9" ht="16.5" customHeight="1">
      <c r="A9" s="70"/>
    </row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>
      <c r="A21" s="7"/>
    </row>
    <row r="22" spans="1:3" s="14" customFormat="1" ht="11.25" customHeight="1">
      <c r="A22" s="3"/>
      <c r="B22" s="1"/>
      <c r="C22" s="1"/>
    </row>
    <row r="23" ht="7.5" customHeight="1"/>
    <row r="24" ht="16.5" customHeight="1">
      <c r="A24" s="4"/>
    </row>
    <row r="25" ht="14.25">
      <c r="A25" s="4"/>
    </row>
    <row r="26" ht="14.25">
      <c r="A26" s="4"/>
    </row>
    <row r="27" ht="14.25">
      <c r="A27" s="4"/>
    </row>
    <row r="32" ht="16.5" customHeight="1"/>
    <row r="33" ht="16.5" customHeight="1"/>
    <row r="34" ht="16.5" customHeight="1"/>
    <row r="35" ht="16.5" customHeight="1"/>
    <row r="36" ht="16.5" customHeight="1"/>
  </sheetData>
  <sheetProtection/>
  <printOptions/>
  <pageMargins left="1.07" right="0.24" top="0.5" bottom="0.67" header="0.37" footer="0.5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A1"/>
  <sheetViews>
    <sheetView showGridLines="0" showZeros="0" view="pageBreakPreview" zoomScaleSheetLayoutView="100" workbookViewId="0" topLeftCell="A1">
      <selection activeCell="E18" sqref="E18"/>
    </sheetView>
  </sheetViews>
  <sheetFormatPr defaultColWidth="9.140625" defaultRowHeight="12.75"/>
  <cols>
    <col min="1" max="1" width="9.140625" style="1" customWidth="1"/>
    <col min="2" max="2" width="12.57421875" style="1" customWidth="1"/>
    <col min="3" max="16384" width="9.140625" style="1" customWidth="1"/>
  </cols>
  <sheetData>
    <row r="2" ht="25.5" customHeight="1"/>
    <row r="3" s="2" customFormat="1" ht="14.25" customHeight="1"/>
    <row r="4" s="2" customFormat="1" ht="17.25" customHeight="1"/>
    <row r="5" s="2" customFormat="1" ht="7.5" customHeight="1"/>
    <row r="9" ht="42" customHeight="1"/>
    <row r="10" ht="15.75" customHeight="1"/>
    <row r="11" ht="20.25" customHeight="1"/>
  </sheetData>
  <sheetProtection/>
  <printOptions/>
  <pageMargins left="1.52" right="0.2362204724409449" top="0.5118110236220472" bottom="0.1968503937007874" header="0.35433070866141736" footer="0.31496062992125984"/>
  <pageSetup horizontalDpi="600" verticalDpi="600" orientation="portrait" pageOrder="overThenDown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A1"/>
  <sheetViews>
    <sheetView showZeros="0" view="pageBreakPreview" zoomScaleSheetLayoutView="100" workbookViewId="0" topLeftCell="A1">
      <selection activeCell="D18" sqref="D18"/>
    </sheetView>
  </sheetViews>
  <sheetFormatPr defaultColWidth="9.140625" defaultRowHeight="12.75"/>
  <cols>
    <col min="1" max="16384" width="9.140625" style="1" customWidth="1"/>
  </cols>
  <sheetData>
    <row r="2" ht="25.5" customHeight="1"/>
    <row r="3" s="2" customFormat="1" ht="11.25" customHeight="1"/>
    <row r="4" s="2" customFormat="1" ht="24" customHeight="1"/>
    <row r="5" s="2" customFormat="1" ht="18" customHeight="1"/>
    <row r="22" ht="12.75" customHeight="1"/>
    <row r="50" ht="16.5" customHeight="1"/>
  </sheetData>
  <sheetProtection/>
  <printOptions/>
  <pageMargins left="1.01" right="0.24" top="0.29" bottom="0.47" header="0.21" footer="0.47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44"/>
  <sheetViews>
    <sheetView zoomScale="130" zoomScaleNormal="130" zoomScaleSheetLayoutView="100" workbookViewId="0" topLeftCell="A4">
      <selection activeCell="A2" sqref="A2:F2"/>
    </sheetView>
  </sheetViews>
  <sheetFormatPr defaultColWidth="9.140625" defaultRowHeight="12.75"/>
  <cols>
    <col min="1" max="1" width="7.140625" style="1" customWidth="1"/>
    <col min="2" max="2" width="60.28125" style="1" customWidth="1"/>
    <col min="3" max="3" width="10.00390625" style="1" customWidth="1"/>
    <col min="4" max="6" width="10.7109375" style="1" customWidth="1"/>
    <col min="7" max="7" width="10.421875" style="1" customWidth="1"/>
    <col min="8" max="16384" width="9.140625" style="1" customWidth="1"/>
  </cols>
  <sheetData>
    <row r="1" ht="15">
      <c r="F1" s="8" t="s">
        <v>75</v>
      </c>
    </row>
    <row r="2" spans="1:6" ht="25.5" customHeight="1">
      <c r="A2" s="206" t="s">
        <v>56</v>
      </c>
      <c r="B2" s="206"/>
      <c r="C2" s="206"/>
      <c r="D2" s="206"/>
      <c r="E2" s="206"/>
      <c r="F2" s="206"/>
    </row>
    <row r="3" spans="1:6" s="2" customFormat="1" ht="17.25" customHeight="1">
      <c r="A3" s="207" t="s">
        <v>62</v>
      </c>
      <c r="B3" s="207"/>
      <c r="C3" s="207"/>
      <c r="D3" s="207"/>
      <c r="E3" s="207"/>
      <c r="F3" s="207"/>
    </row>
    <row r="4" spans="1:6" s="2" customFormat="1" ht="16.5" customHeight="1">
      <c r="A4" s="208" t="s">
        <v>65</v>
      </c>
      <c r="B4" s="209"/>
      <c r="C4" s="209"/>
      <c r="D4" s="209"/>
      <c r="E4" s="209"/>
      <c r="F4" s="209"/>
    </row>
    <row r="6" spans="1:7" s="5" customFormat="1" ht="19.5" customHeight="1">
      <c r="A6" s="210" t="s">
        <v>1</v>
      </c>
      <c r="B6" s="210" t="s">
        <v>6</v>
      </c>
      <c r="C6" s="210" t="s">
        <v>7</v>
      </c>
      <c r="D6" s="211" t="s">
        <v>67</v>
      </c>
      <c r="E6" s="210"/>
      <c r="F6" s="210" t="s">
        <v>35</v>
      </c>
      <c r="G6" s="15"/>
    </row>
    <row r="7" spans="1:7" s="5" customFormat="1" ht="19.5" customHeight="1">
      <c r="A7" s="210"/>
      <c r="B7" s="210"/>
      <c r="C7" s="210"/>
      <c r="D7" s="24" t="s">
        <v>33</v>
      </c>
      <c r="E7" s="24" t="s">
        <v>34</v>
      </c>
      <c r="F7" s="210"/>
      <c r="G7" s="15"/>
    </row>
    <row r="8" spans="1:7" ht="15" customHeight="1">
      <c r="A8" s="23">
        <v>1</v>
      </c>
      <c r="B8" s="58">
        <v>2</v>
      </c>
      <c r="C8" s="23">
        <v>3</v>
      </c>
      <c r="D8" s="23">
        <v>4</v>
      </c>
      <c r="E8" s="23">
        <v>5</v>
      </c>
      <c r="F8" s="23">
        <v>9</v>
      </c>
      <c r="G8" s="10"/>
    </row>
    <row r="9" spans="1:7" s="13" customFormat="1" ht="12.75">
      <c r="A9" s="59" t="s">
        <v>3</v>
      </c>
      <c r="B9" s="60" t="s">
        <v>18</v>
      </c>
      <c r="C9" s="22" t="s">
        <v>8</v>
      </c>
      <c r="D9" s="62">
        <v>4.3</v>
      </c>
      <c r="E9" s="63">
        <v>4.5</v>
      </c>
      <c r="F9" s="61">
        <f aca="true" t="shared" si="0" ref="F9:F18">SUM(D9:E9)</f>
        <v>8.8</v>
      </c>
      <c r="G9" s="28"/>
    </row>
    <row r="10" spans="1:7" s="13" customFormat="1" ht="14.25">
      <c r="A10" s="59" t="s">
        <v>4</v>
      </c>
      <c r="B10" s="60" t="s">
        <v>29</v>
      </c>
      <c r="C10" s="22" t="s">
        <v>52</v>
      </c>
      <c r="D10" s="64">
        <v>600</v>
      </c>
      <c r="E10" s="65">
        <v>645</v>
      </c>
      <c r="F10" s="61">
        <f t="shared" si="0"/>
        <v>1245</v>
      </c>
      <c r="G10" s="28"/>
    </row>
    <row r="11" spans="1:7" s="13" customFormat="1" ht="14.25">
      <c r="A11" s="59" t="s">
        <v>31</v>
      </c>
      <c r="B11" s="60" t="s">
        <v>44</v>
      </c>
      <c r="C11" s="22" t="s">
        <v>52</v>
      </c>
      <c r="D11" s="66">
        <v>450.2</v>
      </c>
      <c r="E11" s="57">
        <v>378</v>
      </c>
      <c r="F11" s="61">
        <f t="shared" si="0"/>
        <v>828.2</v>
      </c>
      <c r="G11" s="28"/>
    </row>
    <row r="12" spans="1:7" s="13" customFormat="1" ht="25.5">
      <c r="A12" s="59">
        <v>4</v>
      </c>
      <c r="B12" s="60" t="s">
        <v>32</v>
      </c>
      <c r="C12" s="22" t="s">
        <v>8</v>
      </c>
      <c r="D12" s="66">
        <v>199</v>
      </c>
      <c r="E12" s="57">
        <v>157.6</v>
      </c>
      <c r="F12" s="61">
        <f t="shared" si="0"/>
        <v>356.6</v>
      </c>
      <c r="G12" s="28"/>
    </row>
    <row r="13" spans="1:7" s="13" customFormat="1" ht="25.5">
      <c r="A13" s="59">
        <v>5</v>
      </c>
      <c r="B13" s="60" t="s">
        <v>45</v>
      </c>
      <c r="C13" s="22" t="s">
        <v>8</v>
      </c>
      <c r="D13" s="66">
        <v>80.6</v>
      </c>
      <c r="E13" s="57">
        <v>334.7</v>
      </c>
      <c r="F13" s="61">
        <f t="shared" si="0"/>
        <v>415.3</v>
      </c>
      <c r="G13" s="29"/>
    </row>
    <row r="14" spans="1:7" s="13" customFormat="1" ht="12.75">
      <c r="A14" s="59">
        <v>6</v>
      </c>
      <c r="B14" s="72" t="s">
        <v>73</v>
      </c>
      <c r="C14" s="22" t="s">
        <v>8</v>
      </c>
      <c r="D14" s="66">
        <v>398</v>
      </c>
      <c r="E14" s="57">
        <v>315.2</v>
      </c>
      <c r="F14" s="61">
        <f t="shared" si="0"/>
        <v>713.2</v>
      </c>
      <c r="G14" s="29"/>
    </row>
    <row r="15" spans="1:7" s="13" customFormat="1" ht="12.75">
      <c r="A15" s="59">
        <v>7</v>
      </c>
      <c r="B15" s="72" t="s">
        <v>68</v>
      </c>
      <c r="C15" s="22" t="s">
        <v>22</v>
      </c>
      <c r="D15" s="66">
        <v>580</v>
      </c>
      <c r="E15" s="57">
        <v>1024</v>
      </c>
      <c r="F15" s="61">
        <f t="shared" si="0"/>
        <v>1604</v>
      </c>
      <c r="G15" s="29"/>
    </row>
    <row r="16" spans="1:7" s="13" customFormat="1" ht="12.75">
      <c r="A16" s="59">
        <v>8</v>
      </c>
      <c r="B16" s="60" t="s">
        <v>46</v>
      </c>
      <c r="C16" s="22" t="s">
        <v>22</v>
      </c>
      <c r="D16" s="66">
        <v>1068</v>
      </c>
      <c r="E16" s="57">
        <v>68</v>
      </c>
      <c r="F16" s="61">
        <f t="shared" si="0"/>
        <v>1136</v>
      </c>
      <c r="G16" s="29"/>
    </row>
    <row r="17" spans="1:7" s="13" customFormat="1" ht="12.75">
      <c r="A17" s="59">
        <v>9</v>
      </c>
      <c r="B17" s="60" t="s">
        <v>25</v>
      </c>
      <c r="C17" s="22" t="s">
        <v>22</v>
      </c>
      <c r="D17" s="66">
        <v>654</v>
      </c>
      <c r="E17" s="57">
        <v>695</v>
      </c>
      <c r="F17" s="61">
        <f t="shared" si="0"/>
        <v>1349</v>
      </c>
      <c r="G17" s="29"/>
    </row>
    <row r="18" spans="1:7" s="13" customFormat="1" ht="14.25">
      <c r="A18" s="59">
        <v>10</v>
      </c>
      <c r="B18" s="60" t="s">
        <v>19</v>
      </c>
      <c r="C18" s="22" t="s">
        <v>51</v>
      </c>
      <c r="D18" s="66">
        <v>3033.9</v>
      </c>
      <c r="E18" s="57">
        <v>1522.7</v>
      </c>
      <c r="F18" s="61">
        <f t="shared" si="0"/>
        <v>4556.6</v>
      </c>
      <c r="G18" s="29"/>
    </row>
    <row r="19" spans="1:7" s="13" customFormat="1" ht="12.75">
      <c r="A19" s="59">
        <v>11</v>
      </c>
      <c r="B19" s="72" t="s">
        <v>70</v>
      </c>
      <c r="C19" s="71" t="s">
        <v>40</v>
      </c>
      <c r="D19" s="66">
        <v>12.5</v>
      </c>
      <c r="E19" s="57"/>
      <c r="F19" s="61">
        <v>12.5</v>
      </c>
      <c r="G19" s="29"/>
    </row>
    <row r="20" spans="1:7" s="13" customFormat="1" ht="14.25">
      <c r="A20" s="59">
        <v>12</v>
      </c>
      <c r="B20" s="72" t="s">
        <v>69</v>
      </c>
      <c r="C20" s="22" t="s">
        <v>51</v>
      </c>
      <c r="D20" s="66">
        <v>1046</v>
      </c>
      <c r="E20" s="57">
        <v>1461</v>
      </c>
      <c r="F20" s="61">
        <f aca="true" t="shared" si="1" ref="F20:F30">SUM(D20:E20)</f>
        <v>2507</v>
      </c>
      <c r="G20" s="29"/>
    </row>
    <row r="21" spans="1:7" s="13" customFormat="1" ht="14.25">
      <c r="A21" s="59">
        <v>13</v>
      </c>
      <c r="B21" s="60" t="s">
        <v>47</v>
      </c>
      <c r="C21" s="22" t="s">
        <v>51</v>
      </c>
      <c r="D21" s="66">
        <v>556</v>
      </c>
      <c r="E21" s="57">
        <v>783</v>
      </c>
      <c r="F21" s="61">
        <f t="shared" si="1"/>
        <v>1339</v>
      </c>
      <c r="G21" s="29"/>
    </row>
    <row r="22" spans="1:7" s="13" customFormat="1" ht="12.75">
      <c r="A22" s="59">
        <v>14</v>
      </c>
      <c r="B22" s="60" t="s">
        <v>26</v>
      </c>
      <c r="C22" s="22" t="s">
        <v>24</v>
      </c>
      <c r="D22" s="66"/>
      <c r="E22" s="57"/>
      <c r="F22" s="61">
        <f t="shared" si="1"/>
        <v>0</v>
      </c>
      <c r="G22" s="29"/>
    </row>
    <row r="23" spans="1:7" s="13" customFormat="1" ht="12.75">
      <c r="A23" s="59">
        <v>15</v>
      </c>
      <c r="B23" s="60" t="s">
        <v>27</v>
      </c>
      <c r="C23" s="22" t="s">
        <v>24</v>
      </c>
      <c r="D23" s="66"/>
      <c r="E23" s="57"/>
      <c r="F23" s="61">
        <f t="shared" si="1"/>
        <v>0</v>
      </c>
      <c r="G23" s="29"/>
    </row>
    <row r="24" spans="1:7" s="13" customFormat="1" ht="12.75">
      <c r="A24" s="59">
        <v>16</v>
      </c>
      <c r="B24" s="60" t="s">
        <v>28</v>
      </c>
      <c r="C24" s="22" t="s">
        <v>5</v>
      </c>
      <c r="D24" s="66"/>
      <c r="E24" s="57"/>
      <c r="F24" s="61">
        <f t="shared" si="1"/>
        <v>0</v>
      </c>
      <c r="G24" s="29"/>
    </row>
    <row r="25" spans="1:7" s="13" customFormat="1" ht="12.75">
      <c r="A25" s="59">
        <v>17</v>
      </c>
      <c r="B25" s="60" t="s">
        <v>43</v>
      </c>
      <c r="C25" s="22" t="s">
        <v>5</v>
      </c>
      <c r="D25" s="66"/>
      <c r="E25" s="57"/>
      <c r="F25" s="61">
        <f t="shared" si="1"/>
        <v>0</v>
      </c>
      <c r="G25" s="29"/>
    </row>
    <row r="26" spans="1:7" s="13" customFormat="1" ht="12.75">
      <c r="A26" s="59">
        <v>18</v>
      </c>
      <c r="B26" s="72" t="s">
        <v>71</v>
      </c>
      <c r="C26" s="71" t="s">
        <v>40</v>
      </c>
      <c r="D26" s="66">
        <v>116</v>
      </c>
      <c r="E26" s="57">
        <v>214.4</v>
      </c>
      <c r="F26" s="61">
        <f t="shared" si="1"/>
        <v>330.4</v>
      </c>
      <c r="G26" s="29"/>
    </row>
    <row r="27" spans="1:7" s="13" customFormat="1" ht="25.5">
      <c r="A27" s="59">
        <v>19</v>
      </c>
      <c r="B27" s="60" t="s">
        <v>42</v>
      </c>
      <c r="C27" s="22" t="s">
        <v>5</v>
      </c>
      <c r="D27" s="66">
        <v>42</v>
      </c>
      <c r="E27" s="57">
        <v>15</v>
      </c>
      <c r="F27" s="61">
        <f t="shared" si="1"/>
        <v>57</v>
      </c>
      <c r="G27" s="29"/>
    </row>
    <row r="28" spans="1:7" s="13" customFormat="1" ht="12.75">
      <c r="A28" s="59">
        <v>20</v>
      </c>
      <c r="B28" s="60" t="s">
        <v>20</v>
      </c>
      <c r="C28" s="22" t="s">
        <v>9</v>
      </c>
      <c r="D28" s="66">
        <v>41</v>
      </c>
      <c r="E28" s="57">
        <v>50</v>
      </c>
      <c r="F28" s="61">
        <f t="shared" si="1"/>
        <v>91</v>
      </c>
      <c r="G28" s="29"/>
    </row>
    <row r="29" spans="1:7" s="13" customFormat="1" ht="12.75">
      <c r="A29" s="59">
        <v>21</v>
      </c>
      <c r="B29" s="60" t="s">
        <v>21</v>
      </c>
      <c r="C29" s="22" t="s">
        <v>9</v>
      </c>
      <c r="D29" s="66">
        <v>45</v>
      </c>
      <c r="E29" s="57">
        <v>58</v>
      </c>
      <c r="F29" s="61">
        <f t="shared" si="1"/>
        <v>103</v>
      </c>
      <c r="G29" s="29"/>
    </row>
    <row r="30" spans="1:7" s="13" customFormat="1" ht="14.25">
      <c r="A30" s="59">
        <v>22</v>
      </c>
      <c r="B30" s="60" t="s">
        <v>30</v>
      </c>
      <c r="C30" s="22" t="s">
        <v>51</v>
      </c>
      <c r="D30" s="66">
        <v>34.8</v>
      </c>
      <c r="E30" s="57">
        <v>142.5</v>
      </c>
      <c r="F30" s="61">
        <f t="shared" si="1"/>
        <v>177.3</v>
      </c>
      <c r="G30" s="29"/>
    </row>
    <row r="31" spans="1:7" s="13" customFormat="1" ht="12.75">
      <c r="A31" s="59">
        <v>23</v>
      </c>
      <c r="B31" s="60" t="s">
        <v>72</v>
      </c>
      <c r="C31" s="22" t="s">
        <v>9</v>
      </c>
      <c r="D31" s="66">
        <v>90</v>
      </c>
      <c r="E31" s="57">
        <v>70</v>
      </c>
      <c r="F31" s="61">
        <v>160</v>
      </c>
      <c r="G31" s="29"/>
    </row>
    <row r="32" spans="1:7" s="13" customFormat="1" ht="12.75">
      <c r="A32" s="59">
        <v>24</v>
      </c>
      <c r="B32" s="60" t="s">
        <v>74</v>
      </c>
      <c r="C32" s="22" t="s">
        <v>9</v>
      </c>
      <c r="D32" s="66">
        <v>3</v>
      </c>
      <c r="E32" s="57">
        <v>8</v>
      </c>
      <c r="F32" s="61">
        <v>11</v>
      </c>
      <c r="G32" s="29"/>
    </row>
    <row r="33" spans="3:5" ht="12.75">
      <c r="C33" s="10"/>
      <c r="D33" s="10"/>
      <c r="E33" s="10"/>
    </row>
    <row r="34" spans="3:5" ht="14.25">
      <c r="C34" s="10"/>
      <c r="D34" s="10"/>
      <c r="E34" s="4"/>
    </row>
    <row r="35" spans="3:5" ht="14.25">
      <c r="C35" s="10"/>
      <c r="D35" s="10"/>
      <c r="E35" s="4"/>
    </row>
    <row r="36" ht="14.25">
      <c r="E36" s="4"/>
    </row>
    <row r="37" spans="3:5" ht="14.25">
      <c r="C37" s="10"/>
      <c r="D37" s="4" t="s">
        <v>17</v>
      </c>
      <c r="E37" s="4"/>
    </row>
    <row r="38" spans="3:5" ht="14.25">
      <c r="C38" s="10"/>
      <c r="D38" s="4"/>
      <c r="E38" s="4"/>
    </row>
    <row r="39" spans="4:5" ht="14.25">
      <c r="D39" s="4"/>
      <c r="E39" s="4"/>
    </row>
    <row r="43" ht="14.25">
      <c r="D43" s="4" t="s">
        <v>58</v>
      </c>
    </row>
    <row r="44" ht="14.25">
      <c r="D44" s="4" t="s">
        <v>63</v>
      </c>
    </row>
  </sheetData>
  <sheetProtection/>
  <mergeCells count="8">
    <mergeCell ref="A2:F2"/>
    <mergeCell ref="A3:F3"/>
    <mergeCell ref="A4:F4"/>
    <mergeCell ref="B6:B7"/>
    <mergeCell ref="A6:A7"/>
    <mergeCell ref="C6:C7"/>
    <mergeCell ref="F6:F7"/>
    <mergeCell ref="D6:E6"/>
  </mergeCells>
  <printOptions/>
  <pageMargins left="0.93" right="0.31496062992125984" top="1.31" bottom="0.5905511811023623" header="0.31496062992125984" footer="0.5118110236220472"/>
  <pageSetup horizontalDpi="300" verticalDpi="300" orientation="portrait" paperSize="8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</dc:creator>
  <cp:keywords/>
  <dc:description/>
  <cp:lastModifiedBy>Góra-Żymierska Anna</cp:lastModifiedBy>
  <cp:lastPrinted>2023-05-16T20:09:30Z</cp:lastPrinted>
  <dcterms:created xsi:type="dcterms:W3CDTF">2004-04-13T06:47:34Z</dcterms:created>
  <dcterms:modified xsi:type="dcterms:W3CDTF">2024-07-29T10:31:57Z</dcterms:modified>
  <cp:category/>
  <cp:version/>
  <cp:contentType/>
  <cp:contentStatus/>
</cp:coreProperties>
</file>