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sia Biegun\Documents\KSSENON\MEDIA\Przetargi\GAZ\Mateusz\SWZ\II postępowanie\"/>
    </mc:Choice>
  </mc:AlternateContent>
  <bookViews>
    <workbookView xWindow="0" yWindow="0" windowWidth="28800" windowHeight="12435"/>
  </bookViews>
  <sheets>
    <sheet name="Oferta" sheetId="1" r:id="rId1"/>
  </sheets>
  <calcPr calcId="152511"/>
</workbook>
</file>

<file path=xl/calcChain.xml><?xml version="1.0" encoding="utf-8"?>
<calcChain xmlns="http://schemas.openxmlformats.org/spreadsheetml/2006/main">
  <c r="G14" i="1" l="1"/>
  <c r="J7" i="1" l="1"/>
  <c r="J14" i="1"/>
  <c r="J13" i="1"/>
  <c r="J9" i="1"/>
  <c r="G11" i="1" l="1"/>
  <c r="J11" i="1" s="1"/>
  <c r="J15" i="1" s="1"/>
  <c r="J16" i="1" l="1"/>
  <c r="J17" i="1" s="1"/>
</calcChain>
</file>

<file path=xl/sharedStrings.xml><?xml version="1.0" encoding="utf-8"?>
<sst xmlns="http://schemas.openxmlformats.org/spreadsheetml/2006/main" count="42" uniqueCount="38">
  <si>
    <t>Wyszczególnienie</t>
  </si>
  <si>
    <t xml:space="preserve">Cena jednostkowa netto    </t>
  </si>
  <si>
    <r>
      <t xml:space="preserve">                                                                      </t>
    </r>
    <r>
      <rPr>
        <b/>
        <sz val="12"/>
        <color theme="1"/>
        <rFont val="Arial"/>
        <family val="2"/>
        <charset val="238"/>
      </rPr>
      <t>[gr, zł]</t>
    </r>
  </si>
  <si>
    <t>Q - przewidywane zużycie gazu w okresie obowiązywania umowy [kWh]</t>
  </si>
  <si>
    <t>/ k - liczba miesięcy obowiązywania umowy [m-c]</t>
  </si>
  <si>
    <t>/ T - liczba godzin w okresie obowiązywania umowy [h]</t>
  </si>
  <si>
    <t>M - moc umowna [kWh/h]</t>
  </si>
  <si>
    <t>Liczba PP</t>
  </si>
  <si>
    <t>Wartość netto</t>
  </si>
  <si>
    <t>[zł]</t>
  </si>
  <si>
    <t>A</t>
  </si>
  <si>
    <t>B</t>
  </si>
  <si>
    <t>C</t>
  </si>
  <si>
    <t>D</t>
  </si>
  <si>
    <t>E</t>
  </si>
  <si>
    <t>F</t>
  </si>
  <si>
    <t>G</t>
  </si>
  <si>
    <r>
      <t>C</t>
    </r>
    <r>
      <rPr>
        <sz val="11"/>
        <color theme="1"/>
        <rFont val="Arial"/>
        <family val="2"/>
        <charset val="238"/>
      </rPr>
      <t xml:space="preserve"> - cena za paliwo gazowe</t>
    </r>
  </si>
  <si>
    <t>bez akcyzy, z zerową stawką akcyzy lub uwzględniająca zwolnienia od akcyzy</t>
  </si>
  <si>
    <t>gr/kWh</t>
  </si>
  <si>
    <t>[Q]</t>
  </si>
  <si>
    <r>
      <t>S</t>
    </r>
    <r>
      <rPr>
        <b/>
        <vertAlign val="subscript"/>
        <sz val="11"/>
        <color theme="1"/>
        <rFont val="Arial"/>
        <family val="2"/>
        <charset val="238"/>
      </rPr>
      <t>a</t>
    </r>
    <r>
      <rPr>
        <sz val="11"/>
        <color theme="1"/>
        <rFont val="Arial"/>
        <family val="2"/>
        <charset val="238"/>
      </rPr>
      <t xml:space="preserve"> - stawka opłaty abonamentowej</t>
    </r>
  </si>
  <si>
    <t>zł/m-c</t>
  </si>
  <si>
    <t>[k]</t>
  </si>
  <si>
    <r>
      <t>S</t>
    </r>
    <r>
      <rPr>
        <b/>
        <vertAlign val="subscript"/>
        <sz val="11"/>
        <color theme="1"/>
        <rFont val="Arial"/>
        <family val="2"/>
        <charset val="238"/>
      </rPr>
      <t>zd</t>
    </r>
    <r>
      <rPr>
        <sz val="11"/>
        <color theme="1"/>
        <rFont val="Arial"/>
        <family val="2"/>
        <charset val="238"/>
      </rPr>
      <t xml:space="preserve"> - stawka opłaty zmiennej - dystrybucja</t>
    </r>
  </si>
  <si>
    <r>
      <t>S</t>
    </r>
    <r>
      <rPr>
        <b/>
        <vertAlign val="subscript"/>
        <sz val="11"/>
        <color theme="1"/>
        <rFont val="Arial"/>
        <family val="2"/>
        <charset val="238"/>
      </rPr>
      <t>sdd</t>
    </r>
    <r>
      <rPr>
        <sz val="11"/>
        <color theme="1"/>
        <rFont val="Arial"/>
        <family val="2"/>
        <charset val="238"/>
      </rPr>
      <t xml:space="preserve"> - stawka opłaty stałej - dystrybucja</t>
    </r>
  </si>
  <si>
    <r>
      <t xml:space="preserve">Sprzedaż i dystrybucja gazu dla grupy taryfowej </t>
    </r>
    <r>
      <rPr>
        <b/>
        <sz val="10"/>
        <color theme="1"/>
        <rFont val="Arial"/>
        <family val="2"/>
        <charset val="238"/>
      </rPr>
      <t xml:space="preserve">W-5 </t>
    </r>
  </si>
  <si>
    <t>gr/(kWh/h)za h</t>
  </si>
  <si>
    <t>[T]</t>
  </si>
  <si>
    <t>Razem netto:</t>
  </si>
  <si>
    <t>podatek VAT 23%</t>
  </si>
  <si>
    <t>Razem brutto</t>
  </si>
  <si>
    <t>BxD/100</t>
  </si>
  <si>
    <t>BxDxF</t>
  </si>
  <si>
    <t>BxDxE/100</t>
  </si>
  <si>
    <t>WARTOŚĆ AKCYZY</t>
  </si>
  <si>
    <t>zł/MWh</t>
  </si>
  <si>
    <t>Uzupełniać tylko nienbieskie pola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</si>
</sst>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3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vertAlign val="subscript"/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1" fontId="0" fillId="0" borderId="0" xfId="0" applyNumberFormat="1"/>
    <xf numFmtId="0" fontId="9" fillId="0" borderId="15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0" fontId="6" fillId="2" borderId="3" xfId="0" applyFont="1" applyFill="1" applyBorder="1" applyAlignment="1">
      <alignment horizontal="right" vertical="center"/>
    </xf>
    <xf numFmtId="0" fontId="6" fillId="2" borderId="15" xfId="0" applyFont="1" applyFill="1" applyBorder="1" applyAlignment="1">
      <alignment horizontal="right" vertical="center"/>
    </xf>
    <xf numFmtId="0" fontId="0" fillId="2" borderId="0" xfId="0" applyFill="1"/>
    <xf numFmtId="0" fontId="10" fillId="2" borderId="0" xfId="0" applyFont="1" applyFill="1"/>
    <xf numFmtId="0" fontId="11" fillId="2" borderId="0" xfId="0" applyFont="1" applyFill="1"/>
    <xf numFmtId="3" fontId="12" fillId="0" borderId="15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</cellXfs>
  <cellStyles count="1">
    <cellStyle name="Normalny" xfId="0" builtinId="0"/>
  </cellStyles>
  <dxfs count="2"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tabSelected="1" zoomScale="70" zoomScaleNormal="70" workbookViewId="0">
      <selection activeCell="Q7" sqref="Q7"/>
    </sheetView>
  </sheetViews>
  <sheetFormatPr defaultRowHeight="15" x14ac:dyDescent="0.25"/>
  <cols>
    <col min="1" max="1" width="21.5703125" customWidth="1"/>
    <col min="3" max="3" width="23.42578125" customWidth="1"/>
    <col min="4" max="4" width="12.28515625" customWidth="1"/>
    <col min="5" max="5" width="11.42578125" customWidth="1"/>
    <col min="7" max="7" width="15.7109375" bestFit="1" customWidth="1"/>
    <col min="8" max="8" width="10.85546875" customWidth="1"/>
    <col min="9" max="9" width="12.7109375" customWidth="1"/>
    <col min="10" max="10" width="16.28515625" customWidth="1"/>
    <col min="11" max="11" width="10.42578125" bestFit="1" customWidth="1"/>
    <col min="14" max="14" width="10.7109375" bestFit="1" customWidth="1"/>
    <col min="15" max="15" width="11.7109375" bestFit="1" customWidth="1"/>
    <col min="16" max="16" width="14.140625" bestFit="1" customWidth="1"/>
    <col min="17" max="17" width="12.7109375" bestFit="1" customWidth="1"/>
    <col min="18" max="18" width="14.140625" bestFit="1" customWidth="1"/>
  </cols>
  <sheetData>
    <row r="1" spans="1:10" ht="15.75" thickBot="1" x14ac:dyDescent="0.3"/>
    <row r="2" spans="1:10" ht="63.75" customHeight="1" x14ac:dyDescent="0.25">
      <c r="A2" s="58" t="s">
        <v>0</v>
      </c>
      <c r="B2" s="59"/>
      <c r="C2" s="59"/>
      <c r="D2" s="38" t="s">
        <v>1</v>
      </c>
      <c r="E2" s="38"/>
      <c r="F2" s="62" t="s">
        <v>3</v>
      </c>
      <c r="G2" s="62"/>
      <c r="H2" s="38" t="s">
        <v>6</v>
      </c>
      <c r="I2" s="38" t="s">
        <v>7</v>
      </c>
      <c r="J2" s="36" t="s">
        <v>8</v>
      </c>
    </row>
    <row r="3" spans="1:10" ht="51" customHeight="1" x14ac:dyDescent="0.25">
      <c r="A3" s="60"/>
      <c r="B3" s="61"/>
      <c r="C3" s="61"/>
      <c r="D3" s="41" t="s">
        <v>2</v>
      </c>
      <c r="E3" s="42"/>
      <c r="F3" s="40" t="s">
        <v>4</v>
      </c>
      <c r="G3" s="40"/>
      <c r="H3" s="39"/>
      <c r="I3" s="39"/>
      <c r="J3" s="37"/>
    </row>
    <row r="4" spans="1:10" ht="51" customHeight="1" x14ac:dyDescent="0.25">
      <c r="A4" s="60"/>
      <c r="B4" s="61"/>
      <c r="C4" s="61"/>
      <c r="D4" s="43"/>
      <c r="E4" s="44"/>
      <c r="F4" s="40" t="s">
        <v>5</v>
      </c>
      <c r="G4" s="40"/>
      <c r="H4" s="39"/>
      <c r="I4" s="39"/>
      <c r="J4" s="10" t="s">
        <v>9</v>
      </c>
    </row>
    <row r="5" spans="1:10" ht="15.75" thickBot="1" x14ac:dyDescent="0.3">
      <c r="A5" s="56" t="s">
        <v>10</v>
      </c>
      <c r="B5" s="57"/>
      <c r="C5" s="57"/>
      <c r="D5" s="57" t="s">
        <v>11</v>
      </c>
      <c r="E5" s="57"/>
      <c r="F5" s="9" t="s">
        <v>12</v>
      </c>
      <c r="G5" s="11" t="s">
        <v>13</v>
      </c>
      <c r="H5" s="11" t="s">
        <v>14</v>
      </c>
      <c r="I5" s="11" t="s">
        <v>15</v>
      </c>
      <c r="J5" s="12" t="s">
        <v>16</v>
      </c>
    </row>
    <row r="6" spans="1:10" ht="15.75" customHeight="1" x14ac:dyDescent="0.25">
      <c r="A6" s="52" t="s">
        <v>26</v>
      </c>
      <c r="B6" s="38"/>
      <c r="C6" s="38"/>
      <c r="D6" s="38"/>
      <c r="E6" s="38"/>
      <c r="F6" s="38"/>
      <c r="G6" s="38"/>
      <c r="H6" s="38"/>
      <c r="I6" s="38"/>
      <c r="J6" s="6" t="s">
        <v>32</v>
      </c>
    </row>
    <row r="7" spans="1:10" ht="57" customHeight="1" x14ac:dyDescent="0.25">
      <c r="A7" s="53"/>
      <c r="B7" s="13" t="s">
        <v>17</v>
      </c>
      <c r="C7" s="2" t="s">
        <v>18</v>
      </c>
      <c r="D7" s="30"/>
      <c r="E7" s="3" t="s">
        <v>19</v>
      </c>
      <c r="F7" s="1" t="s">
        <v>20</v>
      </c>
      <c r="G7" s="23">
        <v>916620</v>
      </c>
      <c r="H7" s="4"/>
      <c r="I7" s="5"/>
      <c r="J7" s="24">
        <f>ROUND((D7*G7/100),2)</f>
        <v>0</v>
      </c>
    </row>
    <row r="8" spans="1:10" x14ac:dyDescent="0.25">
      <c r="A8" s="53"/>
      <c r="B8" s="39"/>
      <c r="C8" s="39"/>
      <c r="D8" s="39"/>
      <c r="E8" s="39"/>
      <c r="F8" s="39"/>
      <c r="G8" s="39"/>
      <c r="H8" s="39"/>
      <c r="I8" s="39"/>
      <c r="J8" s="7" t="s">
        <v>33</v>
      </c>
    </row>
    <row r="9" spans="1:10" ht="30.75" customHeight="1" x14ac:dyDescent="0.25">
      <c r="A9" s="53"/>
      <c r="B9" s="48" t="s">
        <v>21</v>
      </c>
      <c r="C9" s="48"/>
      <c r="D9" s="30"/>
      <c r="E9" s="3" t="s">
        <v>22</v>
      </c>
      <c r="F9" s="1" t="s">
        <v>23</v>
      </c>
      <c r="G9" s="1">
        <v>12</v>
      </c>
      <c r="H9" s="4"/>
      <c r="I9" s="1">
        <v>4</v>
      </c>
      <c r="J9" s="24">
        <f>ROUND((D9*G9*I9),2)</f>
        <v>0</v>
      </c>
    </row>
    <row r="10" spans="1:10" ht="15.75" customHeight="1" x14ac:dyDescent="0.25">
      <c r="A10" s="53"/>
      <c r="B10" s="39"/>
      <c r="C10" s="39"/>
      <c r="D10" s="39"/>
      <c r="E10" s="39"/>
      <c r="F10" s="39"/>
      <c r="G10" s="39"/>
      <c r="H10" s="39"/>
      <c r="I10" s="39"/>
      <c r="J10" s="8" t="s">
        <v>32</v>
      </c>
    </row>
    <row r="11" spans="1:10" ht="45" customHeight="1" x14ac:dyDescent="0.25">
      <c r="A11" s="53"/>
      <c r="B11" s="48" t="s">
        <v>24</v>
      </c>
      <c r="C11" s="48"/>
      <c r="D11" s="30"/>
      <c r="E11" s="3" t="s">
        <v>19</v>
      </c>
      <c r="F11" s="1" t="s">
        <v>20</v>
      </c>
      <c r="G11" s="23">
        <f>G7</f>
        <v>916620</v>
      </c>
      <c r="H11" s="4"/>
      <c r="I11" s="5"/>
      <c r="J11" s="24">
        <f>ROUND((D11*G11/100),2)</f>
        <v>0</v>
      </c>
    </row>
    <row r="12" spans="1:10" ht="17.25" customHeight="1" x14ac:dyDescent="0.25">
      <c r="A12" s="53"/>
      <c r="B12" s="39"/>
      <c r="C12" s="39"/>
      <c r="D12" s="39"/>
      <c r="E12" s="39"/>
      <c r="F12" s="39"/>
      <c r="G12" s="39"/>
      <c r="H12" s="39"/>
      <c r="I12" s="39"/>
      <c r="J12" s="7" t="s">
        <v>34</v>
      </c>
    </row>
    <row r="13" spans="1:10" ht="45" customHeight="1" thickBot="1" x14ac:dyDescent="0.3">
      <c r="A13" s="54"/>
      <c r="B13" s="55" t="s">
        <v>25</v>
      </c>
      <c r="C13" s="55"/>
      <c r="D13" s="31"/>
      <c r="E13" s="15" t="s">
        <v>27</v>
      </c>
      <c r="F13" s="16" t="s">
        <v>28</v>
      </c>
      <c r="G13" s="35">
        <v>8784</v>
      </c>
      <c r="H13" s="35">
        <v>1063</v>
      </c>
      <c r="I13" s="17"/>
      <c r="J13" s="25">
        <f>ROUND((D13*G13*H13/100),2)</f>
        <v>0</v>
      </c>
    </row>
    <row r="14" spans="1:10" ht="45" customHeight="1" thickBot="1" x14ac:dyDescent="0.3">
      <c r="A14" s="49" t="s">
        <v>35</v>
      </c>
      <c r="B14" s="50"/>
      <c r="C14" s="51"/>
      <c r="D14" s="19">
        <v>3.9</v>
      </c>
      <c r="E14" s="18" t="s">
        <v>36</v>
      </c>
      <c r="F14" s="19" t="s">
        <v>20</v>
      </c>
      <c r="G14" s="22">
        <f>G7</f>
        <v>916620</v>
      </c>
      <c r="H14" s="20"/>
      <c r="I14" s="21"/>
      <c r="J14" s="26">
        <f>D14*(G14/1000)</f>
        <v>3574.8179999999998</v>
      </c>
    </row>
    <row r="15" spans="1:10" ht="30.75" customHeight="1" x14ac:dyDescent="0.25">
      <c r="H15" s="45" t="s">
        <v>29</v>
      </c>
      <c r="I15" s="45"/>
      <c r="J15" s="27">
        <f>J13+J11+J9+J7+J14</f>
        <v>3574.8179999999998</v>
      </c>
    </row>
    <row r="16" spans="1:10" ht="30.75" customHeight="1" thickBot="1" x14ac:dyDescent="0.4">
      <c r="A16" s="33" t="s">
        <v>37</v>
      </c>
      <c r="B16" s="34"/>
      <c r="C16" s="32"/>
      <c r="H16" s="46" t="s">
        <v>30</v>
      </c>
      <c r="I16" s="46"/>
      <c r="J16" s="28">
        <f>J15*0.23</f>
        <v>822.20813999999996</v>
      </c>
    </row>
    <row r="17" spans="7:11" ht="30.75" customHeight="1" x14ac:dyDescent="0.25">
      <c r="H17" s="47" t="s">
        <v>31</v>
      </c>
      <c r="I17" s="47"/>
      <c r="J17" s="27">
        <f>J16+J15</f>
        <v>4397.0261399999999</v>
      </c>
      <c r="K17" s="29"/>
    </row>
    <row r="18" spans="7:11" x14ac:dyDescent="0.25">
      <c r="G18" s="14"/>
    </row>
  </sheetData>
  <mergeCells count="23">
    <mergeCell ref="A5:C5"/>
    <mergeCell ref="D5:E5"/>
    <mergeCell ref="A2:C4"/>
    <mergeCell ref="D2:E2"/>
    <mergeCell ref="F2:G2"/>
    <mergeCell ref="H15:I15"/>
    <mergeCell ref="H16:I16"/>
    <mergeCell ref="H17:I17"/>
    <mergeCell ref="B12:I12"/>
    <mergeCell ref="B10:I10"/>
    <mergeCell ref="B11:C11"/>
    <mergeCell ref="A14:C14"/>
    <mergeCell ref="A6:A13"/>
    <mergeCell ref="B13:C13"/>
    <mergeCell ref="B6:I6"/>
    <mergeCell ref="B8:I8"/>
    <mergeCell ref="B9:C9"/>
    <mergeCell ref="J2:J3"/>
    <mergeCell ref="I2:I4"/>
    <mergeCell ref="F3:G3"/>
    <mergeCell ref="F4:G4"/>
    <mergeCell ref="D3:E4"/>
    <mergeCell ref="H2:H4"/>
  </mergeCells>
  <conditionalFormatting sqref="E28">
    <cfRule type="notContainsBlanks" dxfId="1" priority="2">
      <formula>LEN(TRIM(E28))&gt;0</formula>
    </cfRule>
  </conditionalFormatting>
  <conditionalFormatting sqref="D7 D9 D11 D13">
    <cfRule type="notContainsBlanks" dxfId="0" priority="1">
      <formula>LEN(TRIM(D7))&gt;0</formula>
    </cfRule>
  </conditionalFormatting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Oferta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Kasia Biegun</cp:lastModifiedBy>
  <cp:lastPrinted>2018-02-19T13:49:09Z</cp:lastPrinted>
  <dcterms:created xsi:type="dcterms:W3CDTF">2017-02-06T06:32:20Z</dcterms:created>
  <dcterms:modified xsi:type="dcterms:W3CDTF">2023-05-22T09:09:29Z</dcterms:modified>
</cp:coreProperties>
</file>