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kredy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<sst xmlns="http://schemas.openxmlformats.org/spreadsheetml/2006/main" count="18" uniqueCount="16">
  <si>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Data</t>
  </si>
  <si>
    <t>Saldo 
kredytu</t>
  </si>
  <si>
    <t>Rata 
kapitału</t>
  </si>
  <si>
    <t>Rata odsetkowa</t>
  </si>
  <si>
    <t>Prowizja</t>
  </si>
  <si>
    <t>Kwota do zapłaty</t>
  </si>
  <si>
    <t>Kwota kredytu</t>
  </si>
  <si>
    <t>I transza</t>
  </si>
  <si>
    <t>II trasza</t>
  </si>
  <si>
    <t>Data uruchomienia:</t>
  </si>
  <si>
    <t>II transza</t>
  </si>
  <si>
    <t>SUMA</t>
  </si>
  <si>
    <t>Koszt kredytu:</t>
  </si>
  <si>
    <t xml:space="preserve"> Formularz kosztu kredytu w kwocie 12.000.000,-zł </t>
  </si>
  <si>
    <t xml:space="preserve"> WIBOR 1M stawka      z dnia 13.06.2022 r.</t>
  </si>
  <si>
    <t>Marża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</si>
</sst>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%"/>
    <numFmt numFmtId="167" formatCode="mmm/yyyy"/>
  </numFmts>
  <fonts count="43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130" zoomScaleNormal="130" zoomScalePageLayoutView="0" workbookViewId="0" topLeftCell="A88">
      <selection activeCell="E41" sqref="E41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5.25390625" style="0" customWidth="1"/>
    <col min="4" max="4" width="14.375" style="0" customWidth="1"/>
    <col min="5" max="5" width="14.00390625" style="0" customWidth="1"/>
    <col min="6" max="6" width="13.625" style="0" customWidth="1"/>
    <col min="7" max="7" width="14.25390625" style="0" customWidth="1"/>
    <col min="10" max="10" width="13.625" style="0" customWidth="1"/>
  </cols>
  <sheetData>
    <row r="1" spans="1:10" ht="12.75">
      <c r="A1" s="1"/>
      <c r="B1" s="33"/>
      <c r="C1" s="33"/>
      <c r="D1" s="33"/>
      <c r="E1" s="33"/>
      <c r="F1" s="33"/>
      <c r="G1" s="33"/>
      <c r="H1" s="1"/>
      <c r="I1" s="1"/>
      <c r="J1" s="1"/>
    </row>
    <row r="2" spans="1:10" ht="12.75">
      <c r="A2" s="1"/>
      <c r="B2" s="33"/>
      <c r="C2" s="33"/>
      <c r="D2" s="33"/>
      <c r="E2" s="33"/>
      <c r="F2" s="33"/>
      <c r="G2" s="33"/>
      <c r="H2" s="1"/>
      <c r="I2" s="1"/>
      <c r="J2" s="1"/>
    </row>
    <row r="3" spans="1:10" ht="12.75" hidden="1">
      <c r="A3" s="1"/>
      <c r="B3" s="33"/>
      <c r="C3" s="33"/>
      <c r="D3" s="33"/>
      <c r="E3" s="33"/>
      <c r="F3" s="33"/>
      <c r="G3" s="33"/>
      <c r="H3" s="1"/>
      <c r="I3" s="1"/>
      <c r="J3" s="1"/>
    </row>
    <row r="4" spans="1:10" ht="15.75">
      <c r="A4" s="1"/>
      <c r="B4" s="53" t="s">
        <v>13</v>
      </c>
      <c r="C4" s="53"/>
      <c r="D4" s="53"/>
      <c r="E4" s="53"/>
      <c r="F4" s="53"/>
      <c r="G4" s="53"/>
      <c r="H4" s="1"/>
      <c r="I4" s="1"/>
      <c r="J4" s="1"/>
    </row>
    <row r="5" spans="1:10" ht="12.75">
      <c r="A5" s="1"/>
      <c r="B5" s="33"/>
      <c r="C5" s="34"/>
      <c r="D5" s="34"/>
      <c r="E5" s="34"/>
      <c r="F5" s="34"/>
      <c r="G5" s="33"/>
      <c r="H5" s="1"/>
      <c r="I5" s="1"/>
      <c r="J5" s="1"/>
    </row>
    <row r="6" spans="1:10" ht="12.75" hidden="1">
      <c r="A6" s="1"/>
      <c r="B6" s="33"/>
      <c r="C6" s="33"/>
      <c r="D6" s="33"/>
      <c r="E6" s="33"/>
      <c r="F6" s="33"/>
      <c r="G6" s="33"/>
      <c r="H6" s="1"/>
      <c r="I6" s="1"/>
      <c r="J6" s="1"/>
    </row>
    <row r="7" spans="1:10" ht="12.75" hidden="1">
      <c r="A7" s="1"/>
      <c r="B7" s="35"/>
      <c r="C7" s="33"/>
      <c r="D7" s="33"/>
      <c r="E7" s="33"/>
      <c r="F7" s="33"/>
      <c r="G7" s="33"/>
      <c r="H7" s="1"/>
      <c r="I7" s="1"/>
      <c r="J7" s="1"/>
    </row>
    <row r="8" spans="1:10" ht="12.75" hidden="1">
      <c r="A8" s="1"/>
      <c r="B8" s="33"/>
      <c r="C8" s="36"/>
      <c r="D8" s="33"/>
      <c r="E8" s="33"/>
      <c r="F8" s="33"/>
      <c r="G8" s="33"/>
      <c r="H8" s="1"/>
      <c r="I8" s="1"/>
      <c r="J8" s="1"/>
    </row>
    <row r="9" spans="1:10" s="5" customFormat="1" ht="25.5">
      <c r="A9" s="3"/>
      <c r="B9" s="37" t="s">
        <v>0</v>
      </c>
      <c r="C9" s="37" t="s">
        <v>1</v>
      </c>
      <c r="D9" s="38" t="s">
        <v>2</v>
      </c>
      <c r="E9" s="38" t="s">
        <v>3</v>
      </c>
      <c r="F9" s="38" t="s">
        <v>4</v>
      </c>
      <c r="G9" s="38" t="s">
        <v>5</v>
      </c>
      <c r="H9" s="4"/>
      <c r="I9" s="4"/>
      <c r="J9" s="4"/>
    </row>
    <row r="10" spans="1:10" s="8" customFormat="1" ht="12.75" hidden="1">
      <c r="A10" s="4"/>
      <c r="B10" s="39"/>
      <c r="C10" s="40"/>
      <c r="D10" s="41"/>
      <c r="E10" s="40"/>
      <c r="F10" s="40"/>
      <c r="G10" s="40"/>
      <c r="H10" s="6"/>
      <c r="I10" s="7"/>
      <c r="J10" s="7"/>
    </row>
    <row r="11" spans="1:10" s="8" customFormat="1" ht="12.75" hidden="1">
      <c r="A11" s="7"/>
      <c r="B11" s="39"/>
      <c r="C11" s="40"/>
      <c r="D11" s="41"/>
      <c r="E11" s="40"/>
      <c r="F11" s="40"/>
      <c r="G11" s="40"/>
      <c r="H11" s="6"/>
      <c r="I11" s="7"/>
      <c r="J11" s="7"/>
    </row>
    <row r="12" spans="1:8" s="8" customFormat="1" ht="12.75" hidden="1">
      <c r="A12" s="7"/>
      <c r="B12" s="39"/>
      <c r="C12" s="40"/>
      <c r="D12" s="40"/>
      <c r="E12" s="40"/>
      <c r="F12" s="40"/>
      <c r="G12" s="40"/>
      <c r="H12" s="6"/>
    </row>
    <row r="13" spans="1:8" s="8" customFormat="1" ht="12.75">
      <c r="A13" s="7"/>
      <c r="B13" s="39">
        <v>44834</v>
      </c>
      <c r="C13" s="40">
        <v>6000000</v>
      </c>
      <c r="D13" s="40">
        <v>0</v>
      </c>
      <c r="E13" s="40">
        <f aca="true" t="shared" si="0" ref="E13:E26">ROUND((B13-B12)*($D$110+$D$111)*C12/365,2)</f>
        <v>0</v>
      </c>
      <c r="F13" s="40">
        <f>(C13)*$D$112</f>
        <v>0</v>
      </c>
      <c r="G13" s="40">
        <f aca="true" t="shared" si="1" ref="G13:G74">D13+E13+F13</f>
        <v>0</v>
      </c>
      <c r="H13" s="6"/>
    </row>
    <row r="14" spans="1:8" s="8" customFormat="1" ht="12.75">
      <c r="A14" s="7"/>
      <c r="B14" s="39">
        <v>44865</v>
      </c>
      <c r="C14" s="40">
        <v>12000000</v>
      </c>
      <c r="D14" s="40">
        <v>0</v>
      </c>
      <c r="E14" s="40">
        <f t="shared" si="0"/>
        <v>31696.44</v>
      </c>
      <c r="F14" s="40">
        <f>(C14-C13)*$D$112</f>
        <v>0</v>
      </c>
      <c r="G14" s="40">
        <f t="shared" si="1"/>
        <v>31696.44</v>
      </c>
      <c r="H14" s="6"/>
    </row>
    <row r="15" spans="1:8" s="8" customFormat="1" ht="12.75">
      <c r="A15" s="7"/>
      <c r="B15" s="39">
        <v>44895</v>
      </c>
      <c r="C15" s="40">
        <v>12000000</v>
      </c>
      <c r="D15" s="40">
        <v>0</v>
      </c>
      <c r="E15" s="40">
        <f t="shared" si="0"/>
        <v>61347.95</v>
      </c>
      <c r="F15" s="40">
        <f>(C15-C14)*$D$112</f>
        <v>0</v>
      </c>
      <c r="G15" s="40">
        <f t="shared" si="1"/>
        <v>61347.95</v>
      </c>
      <c r="H15" s="6"/>
    </row>
    <row r="16" spans="1:8" s="8" customFormat="1" ht="12.75">
      <c r="A16" s="7"/>
      <c r="B16" s="39">
        <v>44926</v>
      </c>
      <c r="C16" s="40">
        <v>12000000</v>
      </c>
      <c r="D16" s="40">
        <v>0</v>
      </c>
      <c r="E16" s="40">
        <f t="shared" si="0"/>
        <v>63392.88</v>
      </c>
      <c r="F16" s="40">
        <f>(C16-C15)*$D$112</f>
        <v>0</v>
      </c>
      <c r="G16" s="40">
        <f t="shared" si="1"/>
        <v>63392.88</v>
      </c>
      <c r="H16" s="6"/>
    </row>
    <row r="17" spans="1:8" s="8" customFormat="1" ht="12.75">
      <c r="A17" s="7"/>
      <c r="B17" s="39">
        <v>44957</v>
      </c>
      <c r="C17" s="40">
        <v>11975000</v>
      </c>
      <c r="D17" s="40">
        <v>25000</v>
      </c>
      <c r="E17" s="40">
        <f t="shared" si="0"/>
        <v>63392.88</v>
      </c>
      <c r="F17" s="40">
        <v>0</v>
      </c>
      <c r="G17" s="40">
        <f t="shared" si="1"/>
        <v>88392.88</v>
      </c>
      <c r="H17" s="6"/>
    </row>
    <row r="18" spans="1:8" s="8" customFormat="1" ht="12.75">
      <c r="A18" s="7"/>
      <c r="B18" s="39">
        <v>44985</v>
      </c>
      <c r="C18" s="40">
        <f aca="true" t="shared" si="2" ref="C18:C76">C17-D17</f>
        <v>11950000</v>
      </c>
      <c r="D18" s="40">
        <v>25000</v>
      </c>
      <c r="E18" s="40">
        <f t="shared" si="0"/>
        <v>57138.79</v>
      </c>
      <c r="F18" s="40">
        <v>0</v>
      </c>
      <c r="G18" s="40">
        <f t="shared" si="1"/>
        <v>82138.79000000001</v>
      </c>
      <c r="H18" s="6"/>
    </row>
    <row r="19" spans="1:8" s="8" customFormat="1" ht="12.75">
      <c r="A19" s="7"/>
      <c r="B19" s="39">
        <v>45016</v>
      </c>
      <c r="C19" s="40">
        <f t="shared" si="2"/>
        <v>11925000</v>
      </c>
      <c r="D19" s="40">
        <v>25000</v>
      </c>
      <c r="E19" s="40">
        <f t="shared" si="0"/>
        <v>63128.74</v>
      </c>
      <c r="F19" s="40">
        <v>0</v>
      </c>
      <c r="G19" s="40">
        <f t="shared" si="1"/>
        <v>88128.73999999999</v>
      </c>
      <c r="H19" s="6"/>
    </row>
    <row r="20" spans="1:8" s="8" customFormat="1" ht="12.75">
      <c r="A20" s="7"/>
      <c r="B20" s="39">
        <v>45046</v>
      </c>
      <c r="C20" s="40">
        <f t="shared" si="2"/>
        <v>11900000</v>
      </c>
      <c r="D20" s="40">
        <v>25000</v>
      </c>
      <c r="E20" s="40">
        <f t="shared" si="0"/>
        <v>60964.52</v>
      </c>
      <c r="F20" s="40">
        <v>0</v>
      </c>
      <c r="G20" s="40">
        <f t="shared" si="1"/>
        <v>85964.51999999999</v>
      </c>
      <c r="H20" s="6"/>
    </row>
    <row r="21" spans="1:8" s="8" customFormat="1" ht="12.75">
      <c r="A21" s="7"/>
      <c r="B21" s="39">
        <v>45077</v>
      </c>
      <c r="C21" s="40">
        <f t="shared" si="2"/>
        <v>11875000</v>
      </c>
      <c r="D21" s="40">
        <v>25000</v>
      </c>
      <c r="E21" s="40">
        <f t="shared" si="0"/>
        <v>62864.6</v>
      </c>
      <c r="F21" s="40">
        <v>0</v>
      </c>
      <c r="G21" s="40">
        <f t="shared" si="1"/>
        <v>87864.6</v>
      </c>
      <c r="H21" s="6"/>
    </row>
    <row r="22" spans="1:8" s="8" customFormat="1" ht="12.75">
      <c r="A22" s="7"/>
      <c r="B22" s="39">
        <v>45107</v>
      </c>
      <c r="C22" s="40">
        <v>11850000</v>
      </c>
      <c r="D22" s="40">
        <v>25000</v>
      </c>
      <c r="E22" s="40">
        <f t="shared" si="0"/>
        <v>60708.9</v>
      </c>
      <c r="F22" s="40">
        <v>0</v>
      </c>
      <c r="G22" s="40">
        <f t="shared" si="1"/>
        <v>85708.9</v>
      </c>
      <c r="H22" s="6"/>
    </row>
    <row r="23" spans="1:10" s="8" customFormat="1" ht="12.75">
      <c r="A23" s="7"/>
      <c r="B23" s="39">
        <v>45138</v>
      </c>
      <c r="C23" s="40">
        <f t="shared" si="2"/>
        <v>11825000</v>
      </c>
      <c r="D23" s="40">
        <v>25000</v>
      </c>
      <c r="E23" s="40">
        <f t="shared" si="0"/>
        <v>62600.47</v>
      </c>
      <c r="F23" s="40">
        <v>0</v>
      </c>
      <c r="G23" s="40">
        <f t="shared" si="1"/>
        <v>87600.47</v>
      </c>
      <c r="H23" s="6"/>
      <c r="I23" s="7"/>
      <c r="J23" s="7"/>
    </row>
    <row r="24" spans="1:10" s="8" customFormat="1" ht="12.75">
      <c r="A24" s="7"/>
      <c r="B24" s="39">
        <v>45169</v>
      </c>
      <c r="C24" s="40">
        <f t="shared" si="2"/>
        <v>11800000</v>
      </c>
      <c r="D24" s="40">
        <v>25000</v>
      </c>
      <c r="E24" s="40">
        <f t="shared" si="0"/>
        <v>62468.4</v>
      </c>
      <c r="F24" s="40">
        <v>0</v>
      </c>
      <c r="G24" s="40">
        <f t="shared" si="1"/>
        <v>87468.4</v>
      </c>
      <c r="H24" s="6"/>
      <c r="I24" s="7"/>
      <c r="J24" s="7"/>
    </row>
    <row r="25" spans="1:10" s="8" customFormat="1" ht="12.75">
      <c r="A25" s="7"/>
      <c r="B25" s="39">
        <v>45199</v>
      </c>
      <c r="C25" s="40">
        <f t="shared" si="2"/>
        <v>11775000</v>
      </c>
      <c r="D25" s="40">
        <v>25000</v>
      </c>
      <c r="E25" s="40">
        <f t="shared" si="0"/>
        <v>60325.48</v>
      </c>
      <c r="F25" s="40">
        <v>0</v>
      </c>
      <c r="G25" s="40">
        <f t="shared" si="1"/>
        <v>85325.48000000001</v>
      </c>
      <c r="H25" s="6"/>
      <c r="I25" s="7"/>
      <c r="J25" s="7"/>
    </row>
    <row r="26" spans="1:10" s="8" customFormat="1" ht="12.75">
      <c r="A26" s="7"/>
      <c r="B26" s="39">
        <v>45230</v>
      </c>
      <c r="C26" s="40">
        <f t="shared" si="2"/>
        <v>11750000</v>
      </c>
      <c r="D26" s="40">
        <v>25000</v>
      </c>
      <c r="E26" s="40">
        <f t="shared" si="0"/>
        <v>62204.26</v>
      </c>
      <c r="F26" s="40">
        <v>0</v>
      </c>
      <c r="G26" s="40">
        <f t="shared" si="1"/>
        <v>87204.26000000001</v>
      </c>
      <c r="H26" s="6"/>
      <c r="I26" s="7"/>
      <c r="J26" s="7"/>
    </row>
    <row r="27" spans="1:10" s="8" customFormat="1" ht="12.75">
      <c r="A27" s="7"/>
      <c r="B27" s="39">
        <v>45260</v>
      </c>
      <c r="C27" s="40">
        <f t="shared" si="2"/>
        <v>11725000</v>
      </c>
      <c r="D27" s="40">
        <v>25000</v>
      </c>
      <c r="E27" s="40">
        <f aca="true" t="shared" si="3" ref="E27:E58">ROUND((B27-B26)*($D$110+$D$111)*C27/365,2)</f>
        <v>59942.05</v>
      </c>
      <c r="F27" s="40">
        <v>0</v>
      </c>
      <c r="G27" s="40">
        <f t="shared" si="1"/>
        <v>84942.05</v>
      </c>
      <c r="H27" s="6"/>
      <c r="I27" s="7"/>
      <c r="J27" s="7"/>
    </row>
    <row r="28" spans="1:10" s="8" customFormat="1" ht="12.75">
      <c r="A28" s="7"/>
      <c r="B28" s="39">
        <v>45291</v>
      </c>
      <c r="C28" s="40">
        <f t="shared" si="2"/>
        <v>11700000</v>
      </c>
      <c r="D28" s="40">
        <v>25000</v>
      </c>
      <c r="E28" s="40">
        <f t="shared" si="3"/>
        <v>61808.05</v>
      </c>
      <c r="F28" s="40">
        <v>0</v>
      </c>
      <c r="G28" s="40">
        <f t="shared" si="1"/>
        <v>86808.05</v>
      </c>
      <c r="H28" s="6"/>
      <c r="I28" s="7"/>
      <c r="J28" s="7"/>
    </row>
    <row r="29" spans="1:10" s="8" customFormat="1" ht="12.75">
      <c r="A29" s="7"/>
      <c r="B29" s="39">
        <v>45322</v>
      </c>
      <c r="C29" s="40">
        <v>11690000</v>
      </c>
      <c r="D29" s="40">
        <v>10000</v>
      </c>
      <c r="E29" s="40">
        <f aca="true" t="shared" si="4" ref="E29:E40">ROUND((B29-B28)*($D$110+$D$111)*C29/366,2)</f>
        <v>61586.5</v>
      </c>
      <c r="F29" s="40">
        <v>0</v>
      </c>
      <c r="G29" s="40">
        <f t="shared" si="1"/>
        <v>71586.5</v>
      </c>
      <c r="H29" s="6"/>
      <c r="I29" s="7"/>
      <c r="J29" s="7"/>
    </row>
    <row r="30" spans="1:10" s="8" customFormat="1" ht="12.75">
      <c r="A30" s="7"/>
      <c r="B30" s="39">
        <v>45351</v>
      </c>
      <c r="C30" s="40">
        <f t="shared" si="2"/>
        <v>11680000</v>
      </c>
      <c r="D30" s="40">
        <v>10000</v>
      </c>
      <c r="E30" s="40">
        <f t="shared" si="4"/>
        <v>57563.89</v>
      </c>
      <c r="F30" s="40">
        <v>0</v>
      </c>
      <c r="G30" s="40">
        <f t="shared" si="1"/>
        <v>67563.89</v>
      </c>
      <c r="H30" s="6"/>
      <c r="I30" s="7"/>
      <c r="J30" s="7"/>
    </row>
    <row r="31" spans="1:10" s="8" customFormat="1" ht="12.75">
      <c r="A31" s="7"/>
      <c r="B31" s="39">
        <v>45382</v>
      </c>
      <c r="C31" s="40">
        <v>11670000</v>
      </c>
      <c r="D31" s="40">
        <v>10000</v>
      </c>
      <c r="E31" s="40">
        <f t="shared" si="4"/>
        <v>61481.13</v>
      </c>
      <c r="F31" s="40">
        <v>0</v>
      </c>
      <c r="G31" s="40">
        <f t="shared" si="1"/>
        <v>71481.13</v>
      </c>
      <c r="H31" s="6"/>
      <c r="I31" s="7"/>
      <c r="J31" s="7"/>
    </row>
    <row r="32" spans="1:10" s="8" customFormat="1" ht="12.75">
      <c r="A32" s="7"/>
      <c r="B32" s="39">
        <v>45412</v>
      </c>
      <c r="C32" s="40">
        <f t="shared" si="2"/>
        <v>11660000</v>
      </c>
      <c r="D32" s="40">
        <v>10000</v>
      </c>
      <c r="E32" s="40">
        <f t="shared" si="4"/>
        <v>59446.89</v>
      </c>
      <c r="F32" s="40">
        <v>0</v>
      </c>
      <c r="G32" s="40">
        <f t="shared" si="1"/>
        <v>69446.89</v>
      </c>
      <c r="H32" s="6"/>
      <c r="I32" s="7"/>
      <c r="J32" s="7"/>
    </row>
    <row r="33" spans="1:10" s="8" customFormat="1" ht="12.75">
      <c r="A33" s="7"/>
      <c r="B33" s="39">
        <v>45443</v>
      </c>
      <c r="C33" s="40">
        <f t="shared" si="2"/>
        <v>11650000</v>
      </c>
      <c r="D33" s="40">
        <v>10000</v>
      </c>
      <c r="E33" s="40">
        <f t="shared" si="4"/>
        <v>61375.77</v>
      </c>
      <c r="F33" s="40">
        <v>0</v>
      </c>
      <c r="G33" s="40">
        <f t="shared" si="1"/>
        <v>71375.76999999999</v>
      </c>
      <c r="H33" s="6"/>
      <c r="I33" s="7"/>
      <c r="J33" s="7"/>
    </row>
    <row r="34" spans="1:10" s="8" customFormat="1" ht="12.75">
      <c r="A34" s="7"/>
      <c r="B34" s="39">
        <v>45473</v>
      </c>
      <c r="C34" s="40">
        <f t="shared" si="2"/>
        <v>11640000</v>
      </c>
      <c r="D34" s="40">
        <v>10000</v>
      </c>
      <c r="E34" s="40">
        <f t="shared" si="4"/>
        <v>59344.92</v>
      </c>
      <c r="F34" s="40">
        <v>0</v>
      </c>
      <c r="G34" s="40">
        <f t="shared" si="1"/>
        <v>69344.92</v>
      </c>
      <c r="H34" s="6"/>
      <c r="I34" s="7"/>
      <c r="J34" s="7"/>
    </row>
    <row r="35" spans="1:10" s="8" customFormat="1" ht="12.75">
      <c r="A35" s="7"/>
      <c r="B35" s="39">
        <v>45504</v>
      </c>
      <c r="C35" s="40">
        <v>11630000</v>
      </c>
      <c r="D35" s="40">
        <v>10000</v>
      </c>
      <c r="E35" s="40">
        <f t="shared" si="4"/>
        <v>61270.4</v>
      </c>
      <c r="F35" s="40">
        <v>0</v>
      </c>
      <c r="G35" s="40">
        <f t="shared" si="1"/>
        <v>71270.4</v>
      </c>
      <c r="H35" s="6"/>
      <c r="I35" s="7"/>
      <c r="J35" s="7"/>
    </row>
    <row r="36" spans="1:10" s="8" customFormat="1" ht="12.75">
      <c r="A36" s="7"/>
      <c r="B36" s="39">
        <v>45535</v>
      </c>
      <c r="C36" s="40">
        <f t="shared" si="2"/>
        <v>11620000</v>
      </c>
      <c r="D36" s="40">
        <v>10000</v>
      </c>
      <c r="E36" s="40">
        <f t="shared" si="4"/>
        <v>61217.72</v>
      </c>
      <c r="F36" s="40">
        <v>0</v>
      </c>
      <c r="G36" s="40">
        <f t="shared" si="1"/>
        <v>71217.72</v>
      </c>
      <c r="H36" s="6"/>
      <c r="I36" s="7"/>
      <c r="J36" s="7"/>
    </row>
    <row r="37" spans="1:10" s="8" customFormat="1" ht="12.75">
      <c r="A37" s="7"/>
      <c r="B37" s="39">
        <v>45565</v>
      </c>
      <c r="C37" s="40">
        <v>11615000</v>
      </c>
      <c r="D37" s="40">
        <v>5000</v>
      </c>
      <c r="E37" s="40">
        <f t="shared" si="4"/>
        <v>59217.46</v>
      </c>
      <c r="F37" s="40">
        <v>0</v>
      </c>
      <c r="G37" s="40">
        <f t="shared" si="1"/>
        <v>64217.46</v>
      </c>
      <c r="H37" s="6"/>
      <c r="I37" s="7"/>
      <c r="J37" s="7"/>
    </row>
    <row r="38" spans="1:10" s="8" customFormat="1" ht="12.75">
      <c r="A38" s="7"/>
      <c r="B38" s="39">
        <v>45596</v>
      </c>
      <c r="C38" s="40">
        <f t="shared" si="2"/>
        <v>11610000</v>
      </c>
      <c r="D38" s="40">
        <v>5000</v>
      </c>
      <c r="E38" s="40">
        <f t="shared" si="4"/>
        <v>61165.03</v>
      </c>
      <c r="F38" s="40">
        <v>0</v>
      </c>
      <c r="G38" s="40">
        <f t="shared" si="1"/>
        <v>66165.03</v>
      </c>
      <c r="H38" s="6"/>
      <c r="I38" s="7"/>
      <c r="J38" s="7"/>
    </row>
    <row r="39" spans="1:10" s="8" customFormat="1" ht="12.75">
      <c r="A39" s="7"/>
      <c r="B39" s="39">
        <v>45626</v>
      </c>
      <c r="C39" s="40">
        <f t="shared" si="2"/>
        <v>11605000</v>
      </c>
      <c r="D39" s="40">
        <v>5000</v>
      </c>
      <c r="E39" s="40">
        <f t="shared" si="4"/>
        <v>59166.48</v>
      </c>
      <c r="F39" s="40">
        <v>0</v>
      </c>
      <c r="G39" s="40">
        <f t="shared" si="1"/>
        <v>64166.48</v>
      </c>
      <c r="H39" s="6"/>
      <c r="I39" s="7"/>
      <c r="J39" s="7"/>
    </row>
    <row r="40" spans="1:10" s="8" customFormat="1" ht="12.75">
      <c r="A40" s="7"/>
      <c r="B40" s="39">
        <v>45657</v>
      </c>
      <c r="C40" s="40">
        <f t="shared" si="2"/>
        <v>11600000</v>
      </c>
      <c r="D40" s="40">
        <v>5000</v>
      </c>
      <c r="E40" s="40">
        <f t="shared" si="4"/>
        <v>61112.35</v>
      </c>
      <c r="F40" s="40">
        <v>0</v>
      </c>
      <c r="G40" s="40">
        <f t="shared" si="1"/>
        <v>66112.35</v>
      </c>
      <c r="H40" s="6"/>
      <c r="I40" s="7"/>
      <c r="J40" s="7"/>
    </row>
    <row r="41" spans="1:10" s="8" customFormat="1" ht="12.75">
      <c r="A41" s="7"/>
      <c r="B41" s="39">
        <v>45688</v>
      </c>
      <c r="C41" s="40">
        <v>11550000</v>
      </c>
      <c r="D41" s="40">
        <v>50000</v>
      </c>
      <c r="E41" s="40">
        <f t="shared" si="3"/>
        <v>61015.64</v>
      </c>
      <c r="F41" s="40">
        <v>0</v>
      </c>
      <c r="G41" s="40">
        <f t="shared" si="1"/>
        <v>111015.64</v>
      </c>
      <c r="H41" s="6"/>
      <c r="I41" s="7"/>
      <c r="J41" s="7"/>
    </row>
    <row r="42" spans="1:10" s="8" customFormat="1" ht="12.75">
      <c r="A42" s="7"/>
      <c r="B42" s="39">
        <v>45716</v>
      </c>
      <c r="C42" s="40">
        <v>11500000</v>
      </c>
      <c r="D42" s="40">
        <v>50000</v>
      </c>
      <c r="E42" s="40">
        <f t="shared" si="3"/>
        <v>54872.33</v>
      </c>
      <c r="F42" s="40">
        <v>0</v>
      </c>
      <c r="G42" s="40">
        <f t="shared" si="1"/>
        <v>104872.33</v>
      </c>
      <c r="H42" s="6"/>
      <c r="I42" s="7"/>
      <c r="J42" s="7"/>
    </row>
    <row r="43" spans="1:10" s="8" customFormat="1" ht="12.75">
      <c r="A43" s="7"/>
      <c r="B43" s="39">
        <v>45747</v>
      </c>
      <c r="C43" s="40">
        <f t="shared" si="2"/>
        <v>11450000</v>
      </c>
      <c r="D43" s="40">
        <v>50000</v>
      </c>
      <c r="E43" s="40">
        <f t="shared" si="3"/>
        <v>60487.37</v>
      </c>
      <c r="F43" s="40">
        <v>0</v>
      </c>
      <c r="G43" s="40">
        <f t="shared" si="1"/>
        <v>110487.37</v>
      </c>
      <c r="H43" s="6"/>
      <c r="I43" s="7"/>
      <c r="J43" s="7"/>
    </row>
    <row r="44" spans="1:10" s="8" customFormat="1" ht="12.75">
      <c r="A44" s="7"/>
      <c r="B44" s="39">
        <v>45777</v>
      </c>
      <c r="C44" s="40">
        <f t="shared" si="2"/>
        <v>11400000</v>
      </c>
      <c r="D44" s="40">
        <v>50000</v>
      </c>
      <c r="E44" s="40">
        <f t="shared" si="3"/>
        <v>58280.55</v>
      </c>
      <c r="F44" s="40">
        <v>0</v>
      </c>
      <c r="G44" s="40">
        <f t="shared" si="1"/>
        <v>108280.55</v>
      </c>
      <c r="H44" s="6"/>
      <c r="I44" s="7"/>
      <c r="J44" s="7"/>
    </row>
    <row r="45" spans="1:10" s="8" customFormat="1" ht="12.75">
      <c r="A45" s="7"/>
      <c r="B45" s="39">
        <v>45808</v>
      </c>
      <c r="C45" s="40">
        <f t="shared" si="2"/>
        <v>11350000</v>
      </c>
      <c r="D45" s="40">
        <v>50000</v>
      </c>
      <c r="E45" s="40">
        <f t="shared" si="3"/>
        <v>59959.1</v>
      </c>
      <c r="F45" s="40">
        <v>0</v>
      </c>
      <c r="G45" s="40">
        <f t="shared" si="1"/>
        <v>109959.1</v>
      </c>
      <c r="H45" s="6"/>
      <c r="I45" s="7"/>
      <c r="J45" s="7"/>
    </row>
    <row r="46" spans="1:10" s="8" customFormat="1" ht="12.75">
      <c r="A46" s="7"/>
      <c r="B46" s="39">
        <v>45838</v>
      </c>
      <c r="C46" s="40">
        <f t="shared" si="2"/>
        <v>11300000</v>
      </c>
      <c r="D46" s="40">
        <v>50000</v>
      </c>
      <c r="E46" s="40">
        <f t="shared" si="3"/>
        <v>57769.32</v>
      </c>
      <c r="F46" s="40">
        <v>0</v>
      </c>
      <c r="G46" s="40">
        <f t="shared" si="1"/>
        <v>107769.32</v>
      </c>
      <c r="H46" s="6"/>
      <c r="I46" s="7"/>
      <c r="J46" s="7"/>
    </row>
    <row r="47" spans="1:10" s="8" customFormat="1" ht="12.75">
      <c r="A47" s="7"/>
      <c r="B47" s="39">
        <v>45869</v>
      </c>
      <c r="C47" s="40">
        <f t="shared" si="2"/>
        <v>11250000</v>
      </c>
      <c r="D47" s="40">
        <v>50000</v>
      </c>
      <c r="E47" s="40">
        <f t="shared" si="3"/>
        <v>59430.82</v>
      </c>
      <c r="F47" s="40">
        <v>0</v>
      </c>
      <c r="G47" s="40">
        <f t="shared" si="1"/>
        <v>109430.82</v>
      </c>
      <c r="H47" s="6"/>
      <c r="I47" s="7"/>
      <c r="J47" s="7"/>
    </row>
    <row r="48" spans="1:10" s="8" customFormat="1" ht="12.75">
      <c r="A48" s="7"/>
      <c r="B48" s="39">
        <v>45900</v>
      </c>
      <c r="C48" s="40">
        <f t="shared" si="2"/>
        <v>11200000</v>
      </c>
      <c r="D48" s="40">
        <v>50000</v>
      </c>
      <c r="E48" s="40">
        <f t="shared" si="3"/>
        <v>59166.68</v>
      </c>
      <c r="F48" s="40">
        <v>0</v>
      </c>
      <c r="G48" s="40">
        <f t="shared" si="1"/>
        <v>109166.68</v>
      </c>
      <c r="H48" s="6"/>
      <c r="I48" s="7"/>
      <c r="J48" s="7"/>
    </row>
    <row r="49" spans="1:10" s="8" customFormat="1" ht="12.75">
      <c r="A49" s="7"/>
      <c r="B49" s="39">
        <v>45930</v>
      </c>
      <c r="C49" s="40">
        <f t="shared" si="2"/>
        <v>11150000</v>
      </c>
      <c r="D49" s="40">
        <v>50000</v>
      </c>
      <c r="E49" s="40">
        <f t="shared" si="3"/>
        <v>57002.47</v>
      </c>
      <c r="F49" s="40">
        <v>0</v>
      </c>
      <c r="G49" s="40">
        <f t="shared" si="1"/>
        <v>107002.47</v>
      </c>
      <c r="H49" s="6"/>
      <c r="I49" s="7"/>
      <c r="J49" s="7"/>
    </row>
    <row r="50" spans="1:10" s="8" customFormat="1" ht="12.75">
      <c r="A50" s="7"/>
      <c r="B50" s="39">
        <v>45961</v>
      </c>
      <c r="C50" s="40">
        <f t="shared" si="2"/>
        <v>11100000</v>
      </c>
      <c r="D50" s="40">
        <v>50000</v>
      </c>
      <c r="E50" s="40">
        <f t="shared" si="3"/>
        <v>58638.41</v>
      </c>
      <c r="F50" s="40">
        <v>0</v>
      </c>
      <c r="G50" s="40">
        <f t="shared" si="1"/>
        <v>108638.41</v>
      </c>
      <c r="H50" s="6"/>
      <c r="I50" s="7"/>
      <c r="J50" s="7"/>
    </row>
    <row r="51" spans="1:10" s="8" customFormat="1" ht="12.75">
      <c r="A51" s="7"/>
      <c r="B51" s="39">
        <v>45991</v>
      </c>
      <c r="C51" s="40">
        <f t="shared" si="2"/>
        <v>11050000</v>
      </c>
      <c r="D51" s="40">
        <v>50000</v>
      </c>
      <c r="E51" s="40">
        <f t="shared" si="3"/>
        <v>56491.23</v>
      </c>
      <c r="F51" s="40">
        <v>0</v>
      </c>
      <c r="G51" s="40">
        <f t="shared" si="1"/>
        <v>106491.23000000001</v>
      </c>
      <c r="H51" s="6"/>
      <c r="I51" s="7"/>
      <c r="J51" s="7"/>
    </row>
    <row r="52" spans="1:10" s="8" customFormat="1" ht="12.75">
      <c r="A52" s="7"/>
      <c r="B52" s="39">
        <v>46022</v>
      </c>
      <c r="C52" s="40">
        <f t="shared" si="2"/>
        <v>11000000</v>
      </c>
      <c r="D52" s="40">
        <v>50000</v>
      </c>
      <c r="E52" s="40">
        <f t="shared" si="3"/>
        <v>58110.14</v>
      </c>
      <c r="F52" s="40">
        <v>0</v>
      </c>
      <c r="G52" s="40">
        <f t="shared" si="1"/>
        <v>108110.14</v>
      </c>
      <c r="H52" s="6"/>
      <c r="I52" s="7"/>
      <c r="J52" s="7"/>
    </row>
    <row r="53" spans="1:10" s="8" customFormat="1" ht="12.75">
      <c r="A53" s="7"/>
      <c r="B53" s="39">
        <v>46053</v>
      </c>
      <c r="C53" s="40">
        <v>10900000</v>
      </c>
      <c r="D53" s="40">
        <v>100000</v>
      </c>
      <c r="E53" s="40">
        <f t="shared" si="3"/>
        <v>57581.86</v>
      </c>
      <c r="F53" s="40">
        <v>0</v>
      </c>
      <c r="G53" s="40">
        <f t="shared" si="1"/>
        <v>157581.86</v>
      </c>
      <c r="H53" s="6"/>
      <c r="I53" s="7"/>
      <c r="J53" s="7"/>
    </row>
    <row r="54" spans="1:10" s="8" customFormat="1" ht="12.75">
      <c r="A54" s="7"/>
      <c r="B54" s="39">
        <v>46081</v>
      </c>
      <c r="C54" s="40">
        <f t="shared" si="2"/>
        <v>10800000</v>
      </c>
      <c r="D54" s="40">
        <v>100000</v>
      </c>
      <c r="E54" s="40">
        <f t="shared" si="3"/>
        <v>51532.27</v>
      </c>
      <c r="F54" s="40">
        <v>0</v>
      </c>
      <c r="G54" s="40">
        <f t="shared" si="1"/>
        <v>151532.27</v>
      </c>
      <c r="H54" s="6"/>
      <c r="I54" s="7"/>
      <c r="J54" s="7"/>
    </row>
    <row r="55" spans="1:10" s="8" customFormat="1" ht="12.75">
      <c r="A55" s="7"/>
      <c r="B55" s="39">
        <v>46112</v>
      </c>
      <c r="C55" s="40">
        <v>10700000</v>
      </c>
      <c r="D55" s="40">
        <v>100000</v>
      </c>
      <c r="E55" s="40">
        <f t="shared" si="3"/>
        <v>56525.32</v>
      </c>
      <c r="F55" s="40">
        <v>0</v>
      </c>
      <c r="G55" s="40">
        <f t="shared" si="1"/>
        <v>156525.32</v>
      </c>
      <c r="H55" s="6"/>
      <c r="I55" s="7"/>
      <c r="J55" s="7"/>
    </row>
    <row r="56" spans="1:10" s="8" customFormat="1" ht="12.75">
      <c r="A56" s="7"/>
      <c r="B56" s="39">
        <v>46142</v>
      </c>
      <c r="C56" s="40">
        <f t="shared" si="2"/>
        <v>10600000</v>
      </c>
      <c r="D56" s="40">
        <v>100000</v>
      </c>
      <c r="E56" s="40">
        <f t="shared" si="3"/>
        <v>54190.68</v>
      </c>
      <c r="F56" s="40">
        <v>0</v>
      </c>
      <c r="G56" s="40">
        <f t="shared" si="1"/>
        <v>154190.68</v>
      </c>
      <c r="H56" s="6"/>
      <c r="I56" s="7"/>
      <c r="J56" s="7"/>
    </row>
    <row r="57" spans="1:10" s="8" customFormat="1" ht="12.75">
      <c r="A57" s="7"/>
      <c r="B57" s="39">
        <v>46173</v>
      </c>
      <c r="C57" s="40">
        <f t="shared" si="2"/>
        <v>10500000</v>
      </c>
      <c r="D57" s="40">
        <v>100000</v>
      </c>
      <c r="E57" s="40">
        <f t="shared" si="3"/>
        <v>55468.77</v>
      </c>
      <c r="F57" s="40">
        <v>0</v>
      </c>
      <c r="G57" s="40">
        <f t="shared" si="1"/>
        <v>155468.77</v>
      </c>
      <c r="H57" s="6"/>
      <c r="I57" s="7"/>
      <c r="J57" s="7"/>
    </row>
    <row r="58" spans="1:10" s="8" customFormat="1" ht="12.75">
      <c r="A58" s="7"/>
      <c r="B58" s="39">
        <v>46203</v>
      </c>
      <c r="C58" s="40">
        <f t="shared" si="2"/>
        <v>10400000</v>
      </c>
      <c r="D58" s="40">
        <v>100000</v>
      </c>
      <c r="E58" s="40">
        <f t="shared" si="3"/>
        <v>53168.22</v>
      </c>
      <c r="F58" s="40">
        <v>0</v>
      </c>
      <c r="G58" s="40">
        <f t="shared" si="1"/>
        <v>153168.22</v>
      </c>
      <c r="H58" s="6"/>
      <c r="I58" s="7"/>
      <c r="J58" s="7"/>
    </row>
    <row r="59" spans="1:10" s="8" customFormat="1" ht="12.75">
      <c r="A59" s="7"/>
      <c r="B59" s="39">
        <v>46234</v>
      </c>
      <c r="C59" s="40">
        <f t="shared" si="2"/>
        <v>10300000</v>
      </c>
      <c r="D59" s="40">
        <v>100000</v>
      </c>
      <c r="E59" s="40">
        <f aca="true" t="shared" si="5" ref="E59:E94">ROUND((B59-B58)*($D$110+$D$111)*C59/365,2)</f>
        <v>54412.22</v>
      </c>
      <c r="F59" s="40">
        <v>0</v>
      </c>
      <c r="G59" s="40">
        <f t="shared" si="1"/>
        <v>154412.22</v>
      </c>
      <c r="H59" s="6"/>
      <c r="I59" s="7"/>
      <c r="J59" s="7"/>
    </row>
    <row r="60" spans="1:10" s="8" customFormat="1" ht="12.75">
      <c r="A60" s="7"/>
      <c r="B60" s="39">
        <v>46265</v>
      </c>
      <c r="C60" s="40">
        <f>C59-D59</f>
        <v>10200000</v>
      </c>
      <c r="D60" s="40">
        <v>100000</v>
      </c>
      <c r="E60" s="40">
        <f t="shared" si="5"/>
        <v>53883.95</v>
      </c>
      <c r="F60" s="40">
        <v>0</v>
      </c>
      <c r="G60" s="40">
        <f t="shared" si="1"/>
        <v>153883.95</v>
      </c>
      <c r="H60" s="6"/>
      <c r="I60" s="7"/>
      <c r="J60" s="7"/>
    </row>
    <row r="61" spans="1:10" s="8" customFormat="1" ht="12.75">
      <c r="A61" s="7"/>
      <c r="B61" s="39">
        <v>46295</v>
      </c>
      <c r="C61" s="40">
        <v>10150000</v>
      </c>
      <c r="D61" s="40">
        <v>50000</v>
      </c>
      <c r="E61" s="40">
        <f t="shared" si="5"/>
        <v>51890.14</v>
      </c>
      <c r="F61" s="40">
        <v>0</v>
      </c>
      <c r="G61" s="40">
        <f t="shared" si="1"/>
        <v>101890.14</v>
      </c>
      <c r="H61" s="6"/>
      <c r="I61" s="7"/>
      <c r="J61" s="7"/>
    </row>
    <row r="62" spans="1:10" s="8" customFormat="1" ht="12.75">
      <c r="A62" s="7"/>
      <c r="B62" s="39">
        <v>46326</v>
      </c>
      <c r="C62" s="40">
        <v>10100000</v>
      </c>
      <c r="D62" s="40">
        <v>50000</v>
      </c>
      <c r="E62" s="40">
        <f t="shared" si="5"/>
        <v>53355.67</v>
      </c>
      <c r="F62" s="40">
        <v>0</v>
      </c>
      <c r="G62" s="40">
        <f t="shared" si="1"/>
        <v>103355.67</v>
      </c>
      <c r="H62" s="6"/>
      <c r="I62" s="7"/>
      <c r="J62" s="7"/>
    </row>
    <row r="63" spans="1:10" s="8" customFormat="1" ht="12.75">
      <c r="A63" s="7"/>
      <c r="B63" s="39">
        <v>46356</v>
      </c>
      <c r="C63" s="40">
        <f t="shared" si="2"/>
        <v>10050000</v>
      </c>
      <c r="D63" s="40">
        <v>50000</v>
      </c>
      <c r="E63" s="40">
        <f t="shared" si="5"/>
        <v>51378.9</v>
      </c>
      <c r="F63" s="40">
        <v>0</v>
      </c>
      <c r="G63" s="40">
        <f t="shared" si="1"/>
        <v>101378.9</v>
      </c>
      <c r="H63" s="6"/>
      <c r="I63" s="7"/>
      <c r="J63" s="7"/>
    </row>
    <row r="64" spans="1:10" s="8" customFormat="1" ht="12.75">
      <c r="A64" s="7"/>
      <c r="B64" s="39">
        <v>46387</v>
      </c>
      <c r="C64" s="40">
        <f t="shared" si="2"/>
        <v>10000000</v>
      </c>
      <c r="D64" s="40">
        <v>50000</v>
      </c>
      <c r="E64" s="40">
        <f t="shared" si="5"/>
        <v>52827.4</v>
      </c>
      <c r="F64" s="40">
        <v>0</v>
      </c>
      <c r="G64" s="40">
        <f t="shared" si="1"/>
        <v>102827.4</v>
      </c>
      <c r="H64" s="6"/>
      <c r="I64" s="7"/>
      <c r="J64" s="7"/>
    </row>
    <row r="65" spans="1:10" s="8" customFormat="1" ht="12.75">
      <c r="A65" s="7"/>
      <c r="B65" s="39">
        <v>46418</v>
      </c>
      <c r="C65" s="40">
        <v>9700000</v>
      </c>
      <c r="D65" s="40">
        <v>300000</v>
      </c>
      <c r="E65" s="40">
        <f t="shared" si="5"/>
        <v>51242.58</v>
      </c>
      <c r="F65" s="40">
        <v>0</v>
      </c>
      <c r="G65" s="40">
        <f t="shared" si="1"/>
        <v>351242.58</v>
      </c>
      <c r="H65" s="6"/>
      <c r="I65" s="7"/>
      <c r="J65" s="7"/>
    </row>
    <row r="66" spans="1:10" s="8" customFormat="1" ht="12.75">
      <c r="A66" s="7"/>
      <c r="B66" s="39">
        <v>46446</v>
      </c>
      <c r="C66" s="40">
        <f t="shared" si="2"/>
        <v>9400000</v>
      </c>
      <c r="D66" s="40">
        <v>300000</v>
      </c>
      <c r="E66" s="40">
        <f t="shared" si="5"/>
        <v>44852.16</v>
      </c>
      <c r="F66" s="40">
        <v>0</v>
      </c>
      <c r="G66" s="40">
        <f t="shared" si="1"/>
        <v>344852.16000000003</v>
      </c>
      <c r="H66" s="6"/>
      <c r="I66" s="7"/>
      <c r="J66" s="7"/>
    </row>
    <row r="67" spans="1:10" s="8" customFormat="1" ht="12.75">
      <c r="A67" s="7"/>
      <c r="B67" s="39">
        <v>46477</v>
      </c>
      <c r="C67" s="40">
        <f t="shared" si="2"/>
        <v>9100000</v>
      </c>
      <c r="D67" s="40">
        <v>300000</v>
      </c>
      <c r="E67" s="40">
        <f t="shared" si="5"/>
        <v>48072.93</v>
      </c>
      <c r="F67" s="40">
        <v>0</v>
      </c>
      <c r="G67" s="40">
        <f t="shared" si="1"/>
        <v>348072.93</v>
      </c>
      <c r="H67" s="6"/>
      <c r="I67" s="7"/>
      <c r="J67" s="7"/>
    </row>
    <row r="68" spans="1:10" s="8" customFormat="1" ht="12.75">
      <c r="A68" s="7"/>
      <c r="B68" s="39">
        <v>46507</v>
      </c>
      <c r="C68" s="40">
        <f t="shared" si="2"/>
        <v>8800000</v>
      </c>
      <c r="D68" s="40">
        <v>300000</v>
      </c>
      <c r="E68" s="40">
        <f t="shared" si="5"/>
        <v>44988.49</v>
      </c>
      <c r="F68" s="40">
        <v>0</v>
      </c>
      <c r="G68" s="40">
        <f t="shared" si="1"/>
        <v>344988.49</v>
      </c>
      <c r="H68" s="6"/>
      <c r="I68" s="7"/>
      <c r="J68" s="7"/>
    </row>
    <row r="69" spans="1:10" s="8" customFormat="1" ht="12.75">
      <c r="A69" s="7"/>
      <c r="B69" s="39">
        <v>46538</v>
      </c>
      <c r="C69" s="40">
        <f t="shared" si="2"/>
        <v>8500000</v>
      </c>
      <c r="D69" s="40">
        <v>300000</v>
      </c>
      <c r="E69" s="40">
        <f t="shared" si="5"/>
        <v>44903.29</v>
      </c>
      <c r="F69" s="40">
        <v>0</v>
      </c>
      <c r="G69" s="40">
        <f t="shared" si="1"/>
        <v>344903.29</v>
      </c>
      <c r="H69" s="6"/>
      <c r="I69" s="7"/>
      <c r="J69" s="7"/>
    </row>
    <row r="70" spans="1:10" s="8" customFormat="1" ht="12.75">
      <c r="A70" s="7"/>
      <c r="B70" s="39">
        <v>46568</v>
      </c>
      <c r="C70" s="40">
        <f t="shared" si="2"/>
        <v>8200000</v>
      </c>
      <c r="D70" s="40">
        <v>300000</v>
      </c>
      <c r="E70" s="40">
        <f t="shared" si="5"/>
        <v>41921.1</v>
      </c>
      <c r="F70" s="40">
        <v>0</v>
      </c>
      <c r="G70" s="40">
        <f t="shared" si="1"/>
        <v>341921.1</v>
      </c>
      <c r="H70" s="6"/>
      <c r="I70" s="7"/>
      <c r="J70" s="7"/>
    </row>
    <row r="71" spans="1:10" s="8" customFormat="1" ht="12.75">
      <c r="A71" s="7"/>
      <c r="B71" s="39">
        <v>46599</v>
      </c>
      <c r="C71" s="40">
        <f t="shared" si="2"/>
        <v>7900000</v>
      </c>
      <c r="D71" s="40">
        <v>300000</v>
      </c>
      <c r="E71" s="40">
        <f t="shared" si="5"/>
        <v>41733.64</v>
      </c>
      <c r="F71" s="40">
        <v>0</v>
      </c>
      <c r="G71" s="40">
        <f t="shared" si="1"/>
        <v>341733.64</v>
      </c>
      <c r="H71" s="6"/>
      <c r="I71" s="7"/>
      <c r="J71" s="7"/>
    </row>
    <row r="72" spans="1:10" s="8" customFormat="1" ht="12.75">
      <c r="A72" s="7"/>
      <c r="B72" s="39">
        <v>46630</v>
      </c>
      <c r="C72" s="40">
        <f t="shared" si="2"/>
        <v>7600000</v>
      </c>
      <c r="D72" s="40">
        <v>300000</v>
      </c>
      <c r="E72" s="40">
        <f t="shared" si="5"/>
        <v>40148.82</v>
      </c>
      <c r="F72" s="40">
        <v>0</v>
      </c>
      <c r="G72" s="40">
        <f t="shared" si="1"/>
        <v>340148.82</v>
      </c>
      <c r="H72" s="6"/>
      <c r="I72" s="7"/>
      <c r="J72" s="7"/>
    </row>
    <row r="73" spans="1:10" s="8" customFormat="1" ht="12.75">
      <c r="A73" s="7"/>
      <c r="B73" s="39">
        <v>46660</v>
      </c>
      <c r="C73" s="40">
        <v>7450000</v>
      </c>
      <c r="D73" s="40">
        <v>150000</v>
      </c>
      <c r="E73" s="40">
        <f t="shared" si="5"/>
        <v>38086.85</v>
      </c>
      <c r="F73" s="40">
        <v>0</v>
      </c>
      <c r="G73" s="40">
        <f t="shared" si="1"/>
        <v>188086.85</v>
      </c>
      <c r="H73" s="6"/>
      <c r="I73" s="7"/>
      <c r="J73" s="7"/>
    </row>
    <row r="74" spans="1:10" s="8" customFormat="1" ht="12.75">
      <c r="A74" s="7"/>
      <c r="B74" s="39">
        <v>46691</v>
      </c>
      <c r="C74" s="40">
        <f t="shared" si="2"/>
        <v>7300000</v>
      </c>
      <c r="D74" s="40">
        <v>150000</v>
      </c>
      <c r="E74" s="40">
        <f t="shared" si="5"/>
        <v>38564</v>
      </c>
      <c r="F74" s="40">
        <v>0</v>
      </c>
      <c r="G74" s="40">
        <f t="shared" si="1"/>
        <v>188564</v>
      </c>
      <c r="H74" s="6"/>
      <c r="I74" s="7"/>
      <c r="J74" s="7"/>
    </row>
    <row r="75" spans="1:10" s="8" customFormat="1" ht="12.75">
      <c r="A75" s="7"/>
      <c r="B75" s="39">
        <v>46721</v>
      </c>
      <c r="C75" s="40">
        <f t="shared" si="2"/>
        <v>7150000</v>
      </c>
      <c r="D75" s="40">
        <v>150000</v>
      </c>
      <c r="E75" s="40">
        <f t="shared" si="5"/>
        <v>36553.15</v>
      </c>
      <c r="F75" s="40">
        <v>0</v>
      </c>
      <c r="G75" s="40">
        <f aca="true" t="shared" si="6" ref="G75:G94">D75+E75+F75</f>
        <v>186553.15</v>
      </c>
      <c r="H75" s="6"/>
      <c r="I75" s="7"/>
      <c r="J75" s="7"/>
    </row>
    <row r="76" spans="1:10" s="8" customFormat="1" ht="12.75">
      <c r="A76" s="7"/>
      <c r="B76" s="39">
        <v>46752</v>
      </c>
      <c r="C76" s="40">
        <f t="shared" si="2"/>
        <v>7000000</v>
      </c>
      <c r="D76" s="40">
        <v>150000</v>
      </c>
      <c r="E76" s="40">
        <f t="shared" si="5"/>
        <v>36979.18</v>
      </c>
      <c r="F76" s="40">
        <v>0</v>
      </c>
      <c r="G76" s="40">
        <f t="shared" si="6"/>
        <v>186979.18</v>
      </c>
      <c r="H76" s="6"/>
      <c r="I76" s="7"/>
      <c r="J76" s="7"/>
    </row>
    <row r="77" spans="1:10" s="8" customFormat="1" ht="12.75">
      <c r="A77" s="7"/>
      <c r="B77" s="39">
        <v>46783</v>
      </c>
      <c r="C77" s="40">
        <v>6650000</v>
      </c>
      <c r="D77" s="40">
        <v>350000</v>
      </c>
      <c r="E77" s="40">
        <f aca="true" t="shared" si="7" ref="E77:E88">ROUND((B77-B76)*($D$110+$D$111)*C77/366,2)</f>
        <v>35034.23</v>
      </c>
      <c r="F77" s="40">
        <v>0</v>
      </c>
      <c r="G77" s="40">
        <f t="shared" si="6"/>
        <v>385034.23</v>
      </c>
      <c r="H77" s="6"/>
      <c r="I77" s="7"/>
      <c r="J77" s="7"/>
    </row>
    <row r="78" spans="1:10" s="8" customFormat="1" ht="12.75">
      <c r="A78" s="7"/>
      <c r="B78" s="39">
        <v>46812</v>
      </c>
      <c r="C78" s="40">
        <f aca="true" t="shared" si="8" ref="C78:C86">C77-D77</f>
        <v>6300000</v>
      </c>
      <c r="D78" s="40">
        <v>350000</v>
      </c>
      <c r="E78" s="40">
        <f t="shared" si="7"/>
        <v>31049.02</v>
      </c>
      <c r="F78" s="40">
        <v>0</v>
      </c>
      <c r="G78" s="40">
        <f t="shared" si="6"/>
        <v>381049.02</v>
      </c>
      <c r="H78" s="6"/>
      <c r="I78" s="7"/>
      <c r="J78" s="7"/>
    </row>
    <row r="79" spans="1:10" s="8" customFormat="1" ht="12.75">
      <c r="A79" s="7"/>
      <c r="B79" s="39">
        <v>46843</v>
      </c>
      <c r="C79" s="40">
        <f t="shared" si="8"/>
        <v>5950000</v>
      </c>
      <c r="D79" s="40">
        <v>350000</v>
      </c>
      <c r="E79" s="40">
        <f t="shared" si="7"/>
        <v>31346.42</v>
      </c>
      <c r="F79" s="40">
        <v>0</v>
      </c>
      <c r="G79" s="40">
        <f t="shared" si="6"/>
        <v>381346.42</v>
      </c>
      <c r="H79" s="6"/>
      <c r="I79" s="7"/>
      <c r="J79" s="7"/>
    </row>
    <row r="80" spans="1:10" s="8" customFormat="1" ht="12.75">
      <c r="A80" s="7"/>
      <c r="B80" s="39">
        <v>46873</v>
      </c>
      <c r="C80" s="40">
        <v>5600000</v>
      </c>
      <c r="D80" s="40">
        <v>350000</v>
      </c>
      <c r="E80" s="40">
        <f t="shared" si="7"/>
        <v>28550.82</v>
      </c>
      <c r="F80" s="40">
        <v>0</v>
      </c>
      <c r="G80" s="40">
        <f t="shared" si="6"/>
        <v>378550.82</v>
      </c>
      <c r="H80" s="6"/>
      <c r="I80" s="7"/>
      <c r="J80" s="7"/>
    </row>
    <row r="81" spans="1:10" s="8" customFormat="1" ht="12.75">
      <c r="A81" s="7"/>
      <c r="B81" s="39">
        <v>46904</v>
      </c>
      <c r="C81" s="40">
        <f t="shared" si="8"/>
        <v>5250000</v>
      </c>
      <c r="D81" s="40">
        <v>350000</v>
      </c>
      <c r="E81" s="40">
        <f t="shared" si="7"/>
        <v>27658.61</v>
      </c>
      <c r="F81" s="40">
        <v>0</v>
      </c>
      <c r="G81" s="40">
        <f t="shared" si="6"/>
        <v>377658.61</v>
      </c>
      <c r="H81" s="6"/>
      <c r="I81" s="7"/>
      <c r="J81" s="7"/>
    </row>
    <row r="82" spans="1:10" s="8" customFormat="1" ht="12.75">
      <c r="A82" s="7"/>
      <c r="B82" s="39">
        <v>46934</v>
      </c>
      <c r="C82" s="40">
        <v>4900000</v>
      </c>
      <c r="D82" s="40">
        <v>350000</v>
      </c>
      <c r="E82" s="40">
        <f t="shared" si="7"/>
        <v>24981.97</v>
      </c>
      <c r="F82" s="40">
        <v>0</v>
      </c>
      <c r="G82" s="40">
        <f t="shared" si="6"/>
        <v>374981.97</v>
      </c>
      <c r="H82" s="6"/>
      <c r="I82" s="7"/>
      <c r="J82" s="7"/>
    </row>
    <row r="83" spans="1:10" s="8" customFormat="1" ht="12.75">
      <c r="A83" s="7"/>
      <c r="B83" s="39">
        <v>46965</v>
      </c>
      <c r="C83" s="40">
        <f t="shared" si="8"/>
        <v>4550000</v>
      </c>
      <c r="D83" s="40">
        <v>350000</v>
      </c>
      <c r="E83" s="40">
        <f t="shared" si="7"/>
        <v>23970.79</v>
      </c>
      <c r="F83" s="40">
        <v>0</v>
      </c>
      <c r="G83" s="40">
        <f t="shared" si="6"/>
        <v>373970.79</v>
      </c>
      <c r="H83" s="6"/>
      <c r="I83" s="7"/>
      <c r="J83" s="7"/>
    </row>
    <row r="84" spans="1:10" s="8" customFormat="1" ht="12.75">
      <c r="A84" s="7"/>
      <c r="B84" s="39">
        <v>46996</v>
      </c>
      <c r="C84" s="40">
        <f t="shared" si="8"/>
        <v>4200000</v>
      </c>
      <c r="D84" s="40">
        <v>350000</v>
      </c>
      <c r="E84" s="40">
        <f t="shared" si="7"/>
        <v>22126.89</v>
      </c>
      <c r="F84" s="40">
        <v>0</v>
      </c>
      <c r="G84" s="40">
        <f t="shared" si="6"/>
        <v>372126.89</v>
      </c>
      <c r="H84" s="6"/>
      <c r="I84" s="7"/>
      <c r="J84" s="7"/>
    </row>
    <row r="85" spans="1:10" s="8" customFormat="1" ht="12.75">
      <c r="A85" s="7"/>
      <c r="B85" s="39">
        <v>47026</v>
      </c>
      <c r="C85" s="40">
        <v>3900000</v>
      </c>
      <c r="D85" s="40">
        <v>300000</v>
      </c>
      <c r="E85" s="40">
        <f t="shared" si="7"/>
        <v>19883.61</v>
      </c>
      <c r="F85" s="40">
        <v>0</v>
      </c>
      <c r="G85" s="40">
        <f t="shared" si="6"/>
        <v>319883.61</v>
      </c>
      <c r="H85" s="6"/>
      <c r="I85" s="7"/>
      <c r="J85" s="7"/>
    </row>
    <row r="86" spans="1:10" s="8" customFormat="1" ht="12.75">
      <c r="A86" s="7"/>
      <c r="B86" s="39">
        <v>47057</v>
      </c>
      <c r="C86" s="40">
        <f t="shared" si="8"/>
        <v>3600000</v>
      </c>
      <c r="D86" s="40">
        <v>300000</v>
      </c>
      <c r="E86" s="40">
        <f t="shared" si="7"/>
        <v>18965.9</v>
      </c>
      <c r="F86" s="40">
        <v>0</v>
      </c>
      <c r="G86" s="40">
        <f t="shared" si="6"/>
        <v>318965.9</v>
      </c>
      <c r="H86" s="6"/>
      <c r="I86" s="7"/>
      <c r="J86" s="7"/>
    </row>
    <row r="87" spans="1:10" s="8" customFormat="1" ht="12.75">
      <c r="A87" s="7"/>
      <c r="B87" s="39">
        <v>47087</v>
      </c>
      <c r="C87" s="40">
        <v>3300000</v>
      </c>
      <c r="D87" s="40">
        <v>300000</v>
      </c>
      <c r="E87" s="40">
        <f t="shared" si="7"/>
        <v>16824.59</v>
      </c>
      <c r="F87" s="40">
        <v>0</v>
      </c>
      <c r="G87" s="40">
        <f t="shared" si="6"/>
        <v>316824.59</v>
      </c>
      <c r="H87" s="6"/>
      <c r="I87" s="7"/>
      <c r="J87" s="7"/>
    </row>
    <row r="88" spans="1:10" s="8" customFormat="1" ht="12.75">
      <c r="A88" s="7"/>
      <c r="B88" s="39">
        <v>47118</v>
      </c>
      <c r="C88" s="40">
        <f aca="true" t="shared" si="9" ref="C88:C94">C87-D87</f>
        <v>3000000</v>
      </c>
      <c r="D88" s="40">
        <v>300000</v>
      </c>
      <c r="E88" s="40">
        <f t="shared" si="7"/>
        <v>15804.92</v>
      </c>
      <c r="F88" s="40">
        <v>0</v>
      </c>
      <c r="G88" s="40">
        <f t="shared" si="6"/>
        <v>315804.92</v>
      </c>
      <c r="H88" s="6"/>
      <c r="I88" s="7"/>
      <c r="J88" s="7"/>
    </row>
    <row r="89" spans="1:10" s="8" customFormat="1" ht="12.75">
      <c r="A89" s="7"/>
      <c r="B89" s="39">
        <v>47149</v>
      </c>
      <c r="C89" s="40">
        <v>2500000</v>
      </c>
      <c r="D89" s="40">
        <v>500000</v>
      </c>
      <c r="E89" s="40">
        <f t="shared" si="5"/>
        <v>13206.85</v>
      </c>
      <c r="F89" s="40">
        <v>0</v>
      </c>
      <c r="G89" s="40">
        <f t="shared" si="6"/>
        <v>513206.85</v>
      </c>
      <c r="H89" s="6"/>
      <c r="I89" s="7"/>
      <c r="J89" s="7"/>
    </row>
    <row r="90" spans="1:10" s="8" customFormat="1" ht="12.75">
      <c r="A90" s="7"/>
      <c r="B90" s="39">
        <v>47177</v>
      </c>
      <c r="C90" s="40">
        <f t="shared" si="9"/>
        <v>2000000</v>
      </c>
      <c r="D90" s="40">
        <v>500000</v>
      </c>
      <c r="E90" s="40">
        <f t="shared" si="5"/>
        <v>9543.01</v>
      </c>
      <c r="F90" s="40">
        <v>0</v>
      </c>
      <c r="G90" s="40">
        <f t="shared" si="6"/>
        <v>509543.01</v>
      </c>
      <c r="H90" s="6"/>
      <c r="I90" s="7"/>
      <c r="J90" s="7"/>
    </row>
    <row r="91" spans="1:10" s="8" customFormat="1" ht="12.75">
      <c r="A91" s="7"/>
      <c r="B91" s="39">
        <v>47208</v>
      </c>
      <c r="C91" s="40">
        <f t="shared" si="9"/>
        <v>1500000</v>
      </c>
      <c r="D91" s="40">
        <v>500000</v>
      </c>
      <c r="E91" s="40">
        <f t="shared" si="5"/>
        <v>7924.11</v>
      </c>
      <c r="F91" s="40">
        <v>0</v>
      </c>
      <c r="G91" s="40">
        <f t="shared" si="6"/>
        <v>507924.11</v>
      </c>
      <c r="H91" s="6"/>
      <c r="I91" s="7"/>
      <c r="J91" s="7"/>
    </row>
    <row r="92" spans="1:10" s="8" customFormat="1" ht="12.75">
      <c r="A92" s="7"/>
      <c r="B92" s="42">
        <v>47238</v>
      </c>
      <c r="C92" s="40">
        <f t="shared" si="9"/>
        <v>1000000</v>
      </c>
      <c r="D92" s="43">
        <v>500000</v>
      </c>
      <c r="E92" s="40">
        <f t="shared" si="5"/>
        <v>5112.33</v>
      </c>
      <c r="F92" s="40">
        <v>0</v>
      </c>
      <c r="G92" s="40">
        <f t="shared" si="6"/>
        <v>505112.33</v>
      </c>
      <c r="H92" s="6"/>
      <c r="I92" s="7"/>
      <c r="J92" s="7"/>
    </row>
    <row r="93" spans="1:10" s="8" customFormat="1" ht="12.75">
      <c r="A93" s="7"/>
      <c r="B93" s="39">
        <v>47269</v>
      </c>
      <c r="C93" s="40">
        <v>500000</v>
      </c>
      <c r="D93" s="40">
        <v>500000</v>
      </c>
      <c r="E93" s="40">
        <f t="shared" si="5"/>
        <v>2641.37</v>
      </c>
      <c r="F93" s="40">
        <v>0</v>
      </c>
      <c r="G93" s="40">
        <f t="shared" si="6"/>
        <v>502641.37</v>
      </c>
      <c r="H93" s="6"/>
      <c r="I93" s="7"/>
      <c r="J93" s="7"/>
    </row>
    <row r="94" spans="1:10" s="8" customFormat="1" ht="12.75">
      <c r="A94" s="7"/>
      <c r="B94" s="39">
        <v>47299</v>
      </c>
      <c r="C94" s="40">
        <f t="shared" si="9"/>
        <v>0</v>
      </c>
      <c r="D94" s="40">
        <v>500000</v>
      </c>
      <c r="E94" s="40">
        <f t="shared" si="5"/>
        <v>0</v>
      </c>
      <c r="F94" s="40">
        <v>0</v>
      </c>
      <c r="G94" s="40">
        <f t="shared" si="6"/>
        <v>500000</v>
      </c>
      <c r="H94" s="6"/>
      <c r="I94" s="7"/>
      <c r="J94" s="7"/>
    </row>
    <row r="95" spans="1:10" s="8" customFormat="1" ht="13.5" thickBot="1">
      <c r="A95" s="7"/>
      <c r="B95" s="44" t="s">
        <v>11</v>
      </c>
      <c r="C95" s="45">
        <v>0</v>
      </c>
      <c r="D95" s="45">
        <f>SUM(D10:D94)</f>
        <v>12000000</v>
      </c>
      <c r="E95" s="45">
        <f>SUM(E10:E94)</f>
        <v>3808044.040000001</v>
      </c>
      <c r="F95" s="45">
        <f>SUM(F10:F94)</f>
        <v>0</v>
      </c>
      <c r="G95" s="45">
        <f>SUM(G10:G94)</f>
        <v>15808044.039999997</v>
      </c>
      <c r="H95" s="9"/>
      <c r="I95" s="7"/>
      <c r="J95" s="7"/>
    </row>
    <row r="96" spans="1:10" s="8" customFormat="1" ht="13.5" thickBot="1">
      <c r="A96" s="7"/>
      <c r="B96" s="46"/>
      <c r="C96" s="46"/>
      <c r="D96" s="47"/>
      <c r="E96" s="48" t="s">
        <v>12</v>
      </c>
      <c r="F96" s="49">
        <f>E95+F95</f>
        <v>3808044.040000001</v>
      </c>
      <c r="G96" s="50"/>
      <c r="H96" s="9"/>
      <c r="I96" s="7"/>
      <c r="J96" s="7"/>
    </row>
    <row r="97" spans="1:10" s="8" customFormat="1" ht="12.75">
      <c r="A97" s="7"/>
      <c r="B97" s="7"/>
      <c r="C97" s="7"/>
      <c r="D97" s="6"/>
      <c r="E97" s="12"/>
      <c r="F97" s="13"/>
      <c r="G97" s="10"/>
      <c r="H97" s="9"/>
      <c r="I97" s="7"/>
      <c r="J97" s="7"/>
    </row>
    <row r="98" spans="1:10" s="8" customFormat="1" ht="12.75">
      <c r="A98" s="7"/>
      <c r="B98" s="7"/>
      <c r="C98" s="7"/>
      <c r="D98" s="6"/>
      <c r="E98" s="12"/>
      <c r="F98" s="13"/>
      <c r="G98" s="10"/>
      <c r="H98" s="9"/>
      <c r="I98" s="7"/>
      <c r="J98" s="7"/>
    </row>
    <row r="99" spans="1:10" s="8" customFormat="1" ht="12.75">
      <c r="A99" s="7"/>
      <c r="B99" s="7"/>
      <c r="C99" s="7"/>
      <c r="D99" s="6"/>
      <c r="E99" s="12"/>
      <c r="F99" s="13"/>
      <c r="G99" s="10"/>
      <c r="H99" s="9"/>
      <c r="I99" s="7"/>
      <c r="J99" s="7"/>
    </row>
    <row r="100" spans="1:10" s="8" customFormat="1" ht="12.75">
      <c r="A100" s="7"/>
      <c r="B100" s="7"/>
      <c r="C100" s="7"/>
      <c r="D100" s="6"/>
      <c r="E100" s="12"/>
      <c r="F100" s="13"/>
      <c r="G100" s="10"/>
      <c r="H100" s="9"/>
      <c r="I100" s="7"/>
      <c r="J100" s="7"/>
    </row>
    <row r="101" spans="1:10" s="8" customFormat="1" ht="12.75">
      <c r="A101" s="7"/>
      <c r="B101" s="7"/>
      <c r="C101" s="7"/>
      <c r="D101" s="6"/>
      <c r="E101" s="12"/>
      <c r="F101" s="13"/>
      <c r="G101" s="10"/>
      <c r="H101" s="9"/>
      <c r="I101" s="7"/>
      <c r="J101" s="7"/>
    </row>
    <row r="102" spans="1:10" s="8" customFormat="1" ht="12.75">
      <c r="A102" s="7"/>
      <c r="B102" s="7"/>
      <c r="C102" s="7"/>
      <c r="D102" s="6"/>
      <c r="E102" s="12"/>
      <c r="F102" s="13"/>
      <c r="G102" s="10"/>
      <c r="H102" s="9"/>
      <c r="I102" s="7"/>
      <c r="J102" s="7"/>
    </row>
    <row r="103" spans="1:10" s="8" customFormat="1" ht="12.75">
      <c r="A103" s="7"/>
      <c r="B103" s="7"/>
      <c r="C103" s="7"/>
      <c r="D103" s="6"/>
      <c r="E103" s="12"/>
      <c r="F103" s="13"/>
      <c r="G103" s="10"/>
      <c r="H103" s="9"/>
      <c r="I103" s="7"/>
      <c r="J103" s="7"/>
    </row>
    <row r="104" spans="1:10" s="8" customFormat="1" ht="12.75">
      <c r="A104" s="7"/>
      <c r="B104" s="7"/>
      <c r="C104" s="7"/>
      <c r="D104" s="6"/>
      <c r="E104" s="12"/>
      <c r="F104" s="13"/>
      <c r="G104" s="10"/>
      <c r="H104" s="9"/>
      <c r="I104" s="7"/>
      <c r="J104" s="7"/>
    </row>
    <row r="105" spans="1:10" s="8" customFormat="1" ht="12.75" hidden="1">
      <c r="A105" s="11"/>
      <c r="B105" s="7"/>
      <c r="C105" s="7"/>
      <c r="D105" s="6"/>
      <c r="E105" s="12"/>
      <c r="F105" s="13"/>
      <c r="G105" s="10"/>
      <c r="H105" s="9"/>
      <c r="I105" s="7"/>
      <c r="J105" s="7"/>
    </row>
    <row r="106" spans="3:10" s="11" customFormat="1" ht="14.25" customHeight="1">
      <c r="C106" s="18" t="s">
        <v>6</v>
      </c>
      <c r="D106" s="19">
        <v>12000000</v>
      </c>
      <c r="H106" s="10"/>
      <c r="I106" s="10"/>
      <c r="J106" s="10"/>
    </row>
    <row r="107" spans="3:10" s="11" customFormat="1" ht="12.75" customHeight="1">
      <c r="C107" s="18" t="s">
        <v>7</v>
      </c>
      <c r="D107" s="19">
        <v>6000000</v>
      </c>
      <c r="H107" s="10"/>
      <c r="I107" s="10"/>
      <c r="J107" s="10"/>
    </row>
    <row r="108" spans="3:10" s="11" customFormat="1" ht="12.75" customHeight="1">
      <c r="C108" s="18" t="s">
        <v>8</v>
      </c>
      <c r="D108" s="19">
        <v>6000000</v>
      </c>
      <c r="H108" s="10"/>
      <c r="I108" s="10"/>
      <c r="J108" s="10"/>
    </row>
    <row r="109" spans="3:10" s="11" customFormat="1" ht="12.75" customHeight="1">
      <c r="C109" s="18"/>
      <c r="D109" s="19"/>
      <c r="H109" s="10"/>
      <c r="I109" s="10"/>
      <c r="J109" s="10"/>
    </row>
    <row r="110" spans="1:10" s="11" customFormat="1" ht="23.25" customHeight="1">
      <c r="A110" s="8"/>
      <c r="C110" s="32" t="s">
        <v>14</v>
      </c>
      <c r="D110" s="15">
        <v>0.0622</v>
      </c>
      <c r="E110" s="8"/>
      <c r="F110" s="8"/>
      <c r="G110" s="8"/>
      <c r="H110" s="10"/>
      <c r="I110" s="10"/>
      <c r="J110" s="10"/>
    </row>
    <row r="111" spans="2:10" s="11" customFormat="1" ht="14.25" customHeight="1">
      <c r="B111" s="8"/>
      <c r="C111" s="16" t="s">
        <v>15</v>
      </c>
      <c r="D111" s="51"/>
      <c r="H111" s="10"/>
      <c r="I111" s="10"/>
      <c r="J111" s="10"/>
    </row>
    <row r="112" spans="3:10" s="11" customFormat="1" ht="15" customHeight="1">
      <c r="C112" s="17" t="s">
        <v>4</v>
      </c>
      <c r="D112" s="52"/>
      <c r="H112" s="10"/>
      <c r="I112" s="10"/>
      <c r="J112" s="10"/>
    </row>
    <row r="113" spans="3:10" s="11" customFormat="1" ht="13.5" customHeight="1">
      <c r="C113" s="20" t="s">
        <v>9</v>
      </c>
      <c r="D113" s="21"/>
      <c r="H113" s="10"/>
      <c r="I113" s="10"/>
      <c r="J113" s="10"/>
    </row>
    <row r="114" spans="3:10" s="11" customFormat="1" ht="13.5" customHeight="1">
      <c r="C114" s="20" t="s">
        <v>7</v>
      </c>
      <c r="D114" s="21">
        <v>44834</v>
      </c>
      <c r="H114" s="10"/>
      <c r="I114" s="10"/>
      <c r="J114" s="10"/>
    </row>
    <row r="115" spans="3:10" s="11" customFormat="1" ht="13.5" customHeight="1">
      <c r="C115" s="20" t="s">
        <v>10</v>
      </c>
      <c r="D115" s="21">
        <v>44865</v>
      </c>
      <c r="H115" s="10"/>
      <c r="I115" s="10"/>
      <c r="J115" s="10"/>
    </row>
    <row r="116" spans="3:4" s="11" customFormat="1" ht="16.5" customHeight="1">
      <c r="C116" s="14"/>
      <c r="D116" s="21"/>
    </row>
    <row r="117" spans="1:4" s="11" customFormat="1" ht="12.75">
      <c r="A117"/>
      <c r="C117" s="29"/>
      <c r="D117" s="30"/>
    </row>
    <row r="118" spans="1:7" s="11" customFormat="1" ht="12.75">
      <c r="A118"/>
      <c r="B118"/>
      <c r="C118" s="1"/>
      <c r="D118" s="31"/>
      <c r="E118"/>
      <c r="F118"/>
      <c r="G118"/>
    </row>
    <row r="119" spans="1:7" s="11" customFormat="1" ht="12.75" customHeight="1">
      <c r="A119"/>
      <c r="B119"/>
      <c r="C119"/>
      <c r="D119"/>
      <c r="E119"/>
      <c r="F119"/>
      <c r="G119"/>
    </row>
    <row r="120" spans="1:7" s="11" customFormat="1" ht="12.75">
      <c r="A120"/>
      <c r="B120"/>
      <c r="C120" s="4"/>
      <c r="D120" s="22"/>
      <c r="E120"/>
      <c r="F120"/>
      <c r="G120"/>
    </row>
    <row r="121" spans="1:7" s="11" customFormat="1" ht="12.75">
      <c r="A121"/>
      <c r="B121"/>
      <c r="C121" s="4"/>
      <c r="D121" s="22"/>
      <c r="E121"/>
      <c r="F121"/>
      <c r="G121"/>
    </row>
    <row r="122" spans="1:7" s="11" customFormat="1" ht="12.75">
      <c r="A122"/>
      <c r="B122"/>
      <c r="C122" s="4"/>
      <c r="D122" s="22"/>
      <c r="E122"/>
      <c r="F122"/>
      <c r="G122"/>
    </row>
    <row r="123" spans="1:7" s="11" customFormat="1" ht="12.75">
      <c r="A123"/>
      <c r="B123"/>
      <c r="C123" s="4"/>
      <c r="D123" s="22"/>
      <c r="E123"/>
      <c r="F123"/>
      <c r="G123"/>
    </row>
    <row r="124" spans="1:7" s="11" customFormat="1" ht="12.75">
      <c r="A124"/>
      <c r="B124"/>
      <c r="C124" s="23"/>
      <c r="D124" s="24"/>
      <c r="E124"/>
      <c r="F124"/>
      <c r="G124"/>
    </row>
    <row r="125" spans="1:7" s="11" customFormat="1" ht="12.75">
      <c r="A125"/>
      <c r="B125"/>
      <c r="C125" s="25"/>
      <c r="D125" s="26"/>
      <c r="E125"/>
      <c r="F125"/>
      <c r="G125"/>
    </row>
    <row r="126" spans="1:7" s="11" customFormat="1" ht="12.75">
      <c r="A126"/>
      <c r="B126"/>
      <c r="C126" s="27"/>
      <c r="D126" s="28"/>
      <c r="E126"/>
      <c r="F126"/>
      <c r="G126"/>
    </row>
    <row r="127" spans="1:7" s="11" customFormat="1" ht="12.75" hidden="1">
      <c r="A127"/>
      <c r="B127"/>
      <c r="C127" s="29"/>
      <c r="D127" s="30"/>
      <c r="E127"/>
      <c r="F127"/>
      <c r="G127"/>
    </row>
    <row r="128" spans="3:4" ht="12.75" hidden="1">
      <c r="C128" s="29"/>
      <c r="D128" s="30"/>
    </row>
    <row r="129" spans="3:4" ht="12.75">
      <c r="C129" s="29"/>
      <c r="D129" s="30"/>
    </row>
    <row r="130" spans="3:4" ht="12.75">
      <c r="C130" s="2"/>
      <c r="D130" s="30"/>
    </row>
    <row r="131" spans="3:4" ht="12.75">
      <c r="C131" s="29"/>
      <c r="D131" s="30"/>
    </row>
    <row r="132" spans="3:4" ht="12.75">
      <c r="C132" s="1"/>
      <c r="D132" s="31"/>
    </row>
    <row r="133" spans="3:4" ht="12.75">
      <c r="C133" s="1"/>
      <c r="D133" s="1"/>
    </row>
    <row r="134" spans="3:4" ht="12.75">
      <c r="C134" s="1"/>
      <c r="D134" s="1"/>
    </row>
  </sheetData>
  <sheetProtection password="CC32" sheet="1"/>
  <mergeCells count="1">
    <mergeCell ref="B4:G4"/>
  </mergeCells>
  <printOptions/>
  <pageMargins left="0.49" right="0.32" top="0.54" bottom="0.75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Użytkownik systemu Windows</cp:lastModifiedBy>
  <cp:lastPrinted>2022-06-14T06:09:30Z</cp:lastPrinted>
  <dcterms:created xsi:type="dcterms:W3CDTF">2004-09-01T12:44:46Z</dcterms:created>
  <dcterms:modified xsi:type="dcterms:W3CDTF">2022-07-18T05:15:03Z</dcterms:modified>
  <cp:category/>
  <cp:version/>
  <cp:contentType/>
  <cp:contentStatus/>
</cp:coreProperties>
</file>