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72.20.1.170\drs\2023\POSTĘPOWANIA\WIĘZIENNICTWO\CZSW Warszawa\PFU KONCEPCJA\PFU KONCEPCJA ANEKS 1\KOSZTORYSY\EDYT\"/>
    </mc:Choice>
  </mc:AlternateContent>
  <bookViews>
    <workbookView xWindow="0" yWindow="0" windowWidth="28800" windowHeight="1183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8" i="1" l="1"/>
  <c r="E49" i="1" l="1"/>
  <c r="E43" i="1"/>
  <c r="E15" i="1" l="1"/>
  <c r="E45" i="1" l="1"/>
  <c r="E44" i="1"/>
  <c r="E38" i="1" l="1"/>
  <c r="E8" i="1"/>
  <c r="E9" i="1"/>
  <c r="E10" i="1"/>
  <c r="E11" i="1"/>
  <c r="E12" i="1"/>
  <c r="E13" i="1"/>
  <c r="E14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9" i="1"/>
  <c r="E40" i="1"/>
  <c r="E41" i="1"/>
  <c r="E42" i="1"/>
  <c r="E46" i="1"/>
  <c r="E47" i="1"/>
  <c r="E7" i="1"/>
  <c r="E50" i="1" l="1"/>
</calcChain>
</file>

<file path=xl/sharedStrings.xml><?xml version="1.0" encoding="utf-8"?>
<sst xmlns="http://schemas.openxmlformats.org/spreadsheetml/2006/main" count="91" uniqueCount="52">
  <si>
    <t>liość</t>
  </si>
  <si>
    <t>Cena jedn.</t>
  </si>
  <si>
    <t>Wartość</t>
  </si>
  <si>
    <t>ZAKRES PRAC</t>
  </si>
  <si>
    <t>KOSZTORYS PRAC INSTALACJE ELEKTRYCZNE  POZIOM 4</t>
  </si>
  <si>
    <t>Demontaż opraw świetlówkowych z kloszem</t>
  </si>
  <si>
    <t>Demontaż łączników instalacyjnych podtynkowych o natężeniu prądu do 10 A</t>
  </si>
  <si>
    <t>Demontaż gniazd wtyczkowych podtynkowych o natężeniu prądu do 63 A</t>
  </si>
  <si>
    <t>Demontaż puszek z tworzyw sztucznych i metalowych kwadratowych 4 - wylotowych uszczelnionych z odłączeniem przewodów o przekroju do 10 mm2</t>
  </si>
  <si>
    <t>Ułożenie kabla wraz z kuciem i zasłonięciem w betonie (do YDY 3x2,5) - Demontaż istniejącego okablowania w pomieszczeniach strefy bezpieczeństwa</t>
  </si>
  <si>
    <t>Przygotowanie podłoża pod oprawy oświetleniowe przykręcane na cegle mocowane na kołkach kotwiących (ilość mocowań 2)</t>
  </si>
  <si>
    <t>Gniazdo 2P+Z z przesłonami, 16A wraz z montażem</t>
  </si>
  <si>
    <t>Montaż na gotowym podłożu łączników instalacyjnych podtynkowych świecznikowych w puszce instalacyjnej z podłączeniem  Łącznik świecznikowy n/t IP20</t>
  </si>
  <si>
    <t>Montaż na gotowym podłożu puszek bakelitowych o śr. do 60mm  Puszki n/t-w/t, jednokrotne PK 60</t>
  </si>
  <si>
    <t>Montaż korytek prefabrykowanych o szerokości do 0.2 m przez przykręcenie do podłoża z wierceniem otworów  Korytko elektroinstalacyjne perforowane</t>
  </si>
  <si>
    <t>Montaż uchwytów pod rury winidurowe układane pojedynczo z przygotowaniem podłoża mechanicznie - przykręcenie do kołków plastykowych w podłożu z cegły  uchwyty do rur elektroinstalacyjnych</t>
  </si>
  <si>
    <t>Rury winidurowe o śr. do 28 mm układane n.t. na gotowych uchwytach  rury elektroinstalacyjne RLHF 20</t>
  </si>
  <si>
    <t>Przewody kabelkowe w powłoce polwinitowej (łączny przekrój żył Cu-6/Al-12 mm2) układane w gotowych korytkach i na drabinkach bez mocowania  Kabel bezhalogenowy N2XH-J,O 0,6/1kV 3x1,5</t>
  </si>
  <si>
    <t>Przewody kabelkowe w powłoce polwinitowej (łączny przekrój żył Cu-6/Al-12 mm2) wciągane do rur  Kabel bezhalogenowy N2XH-J,O 0,6/1kV 3x1,5</t>
  </si>
  <si>
    <t>Przewody kabelkowe w powłoce polwinitowej (łączny przekrój żył Cu-12/Al-20 mm2) układane w gotowych korytkach i na drabinkach bez mocowania  Kabel bezhalogenowy N2XH-J,O 0,6/1kV 3x2,5</t>
  </si>
  <si>
    <t>Przewody kabelkowe w powłoce polwinitowej (łączny przekrój żył Cu-12/Al-20 mm2) wciągane do rur  Kabel bezhalogenowy N2XH-J,O 0,6/1kV 3x2,5</t>
  </si>
  <si>
    <t>Przewód wtynkowy łączny przekrój żył do 7.5 mm2 (podłoże betonowe) układany w tynku  Kabel bezhalogenowy N2XH-J,O 0,6/1kV 3x2,5</t>
  </si>
  <si>
    <t>Montaż uchwytów pod rury winidurowe układane pojedynczo z przygotowaniem podłoża mechanicznie - przykręcenie do kołków plastykowych w podłożu z cegły  uchwyty do rur elektroinstalacyjnych - Klimatyzacja</t>
  </si>
  <si>
    <t>Rury winidurowe o śr. do 28 mm układane n.t. na gotowych uchwytach  rury elektroinstalacyjne RLHF 20 - Klimatyzacja</t>
  </si>
  <si>
    <t>Przewody kabelkowe w powłoce polwinitowej (łączny przekrój żył Cu-12/Al-20 mm2) wciągane do rur  Kabel bezhalogenowy N2XH-J,O 0,6/1kV 3x2,5 - Klimatyzacja</t>
  </si>
  <si>
    <t>Przewody kabelkowe w powłoce polwinitowej (łączny przekrój żył Cu-24/Al-40 mm2) układane w gotowych korytkach i na drabinkach bez mocowania  Kabel bezhalogenowy N2XH-J,O 0,6/1kV 5x6</t>
  </si>
  <si>
    <t>Wykonanie uziomu emisji bezpieczeństwa.  Kabel bezhalogenowy N2XH-J,O 0,6/1kV 1x50 w osłonie rury stalowej do punktu uziemienia RG, skrzynka zamykana.</t>
  </si>
  <si>
    <t>Rozdzielnica T-T</t>
  </si>
  <si>
    <t>Rozdzielnica R-SN</t>
  </si>
  <si>
    <t>Rozdzielnicz R-S</t>
  </si>
  <si>
    <t>Doposażenie R4-1</t>
  </si>
  <si>
    <t>Doposażenie R4-2</t>
  </si>
  <si>
    <t>Sprawdzenie i pomiar kompletnego 1-fazowego obwodu elektrycznego niskiego napięcia</t>
  </si>
  <si>
    <t>Sprawdzenie i pomiar kompletnego 2,3-fazowego obwodu elektrycznego niskiego napięcia</t>
  </si>
  <si>
    <t>Sprawdzenie samoczynnego wyłączenia zasilania - próba działania wyłącznika różnicowoprądowego</t>
  </si>
  <si>
    <t>Sprawdzenie samoczynnego wyłączenia zasilania - pomiar impedancji pętli zwarciowej</t>
  </si>
  <si>
    <t>Pomiary natężenia oświetlenia stanowiska</t>
  </si>
  <si>
    <t>Pomocnicze materiały instalacyjne, montaż, uruchomienie, testy</t>
  </si>
  <si>
    <t>Uszczelnienia przejść masami ppoz.</t>
  </si>
  <si>
    <t>UPS RT- 1K</t>
  </si>
  <si>
    <t>Linka miedizna Cu-10mm2</t>
  </si>
  <si>
    <t>Oprawy PLANO LED EVO 595mm 4000lm 840 IP40/20 II kl.
PS (36W) INW</t>
  </si>
  <si>
    <t xml:space="preserve">Montaż z podłączeniem na gotowym podłożu opraw świetlówkowych z blachy stalowej z kloszem lub rastrem przykręcanych 1x20W - </t>
  </si>
  <si>
    <t>Oprawy ewakuacyjne Safelite 250l plus DOT CR 2W - kpl</t>
  </si>
  <si>
    <t>Skrzynka z filtrami tempest 6x20A,-AC 1x 10A-AC, 4x1A DC- sygnałowy - kpl.</t>
  </si>
  <si>
    <t>Jednostka</t>
  </si>
  <si>
    <t>szt.</t>
  </si>
  <si>
    <t>m</t>
  </si>
  <si>
    <t>kpl</t>
  </si>
  <si>
    <t>ŁĄCZNA WARTOŚĆ NETTO w PLN</t>
  </si>
  <si>
    <t>UPS RT- 3K 3000VA_20m do serwerowni</t>
  </si>
  <si>
    <t>Rezerwa uwzgledniająca zmiany cen materiałów i stawek roboczogodziny, waloryzowana celem przywrócenia stanu równowagi ekonomicznej - 2%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</si>
</sst>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/>
    </xf>
    <xf numFmtId="0" fontId="1" fillId="0" borderId="1" xfId="0" applyFont="1" applyBorder="1"/>
    <xf numFmtId="164" fontId="1" fillId="0" borderId="1" xfId="0" applyNumberFormat="1" applyFont="1" applyBorder="1"/>
    <xf numFmtId="0" fontId="1" fillId="0" borderId="1" xfId="0" applyFont="1" applyFill="1" applyBorder="1"/>
    <xf numFmtId="0" fontId="1" fillId="0" borderId="1" xfId="0" applyFont="1" applyBorder="1" applyAlignment="1">
      <alignment wrapText="1"/>
    </xf>
    <xf numFmtId="0" fontId="1" fillId="0" borderId="0" xfId="0" applyFont="1" applyFill="1"/>
    <xf numFmtId="0" fontId="1" fillId="0" borderId="1" xfId="0" applyFont="1" applyFill="1" applyBorder="1" applyAlignment="1">
      <alignment wrapText="1"/>
    </xf>
    <xf numFmtId="164" fontId="3" fillId="0" borderId="1" xfId="0" applyNumberFormat="1" applyFont="1" applyBorder="1"/>
    <xf numFmtId="0" fontId="4" fillId="0" borderId="1" xfId="0" applyFont="1" applyBorder="1"/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3" xfId="0" applyFont="1" applyBorder="1" applyAlignment="1"/>
    <xf numFmtId="0" fontId="3" fillId="0" borderId="4" xfId="0" applyFont="1" applyBorder="1" applyAlignment="1"/>
    <xf numFmtId="0" fontId="3" fillId="0" borderId="2" xfId="0" applyFont="1" applyBorder="1" applyAlignment="1"/>
    <xf numFmtId="0" fontId="1" fillId="2" borderId="0" xfId="0" applyFont="1" applyFill="1" applyAlignment="1">
      <alignment horizontal="center"/>
    </xf>
    <xf numFmtId="0" fontId="0" fillId="2" borderId="0" xfId="0" applyFill="1" applyAlignment="1"/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/>
    <xf numFmtId="0" fontId="0" fillId="0" borderId="2" xfId="0" applyBorder="1" applyAlignment="1"/>
    <xf numFmtId="0" fontId="1" fillId="0" borderId="3" xfId="0" applyFont="1" applyFill="1" applyBorder="1" applyAlignment="1">
      <alignment wrapText="1"/>
    </xf>
    <xf numFmtId="0" fontId="5" fillId="0" borderId="3" xfId="0" applyFont="1" applyBorder="1" applyAlignment="1">
      <alignment horizontal="justify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50"/>
  <sheetViews>
    <sheetView tabSelected="1" view="pageBreakPreview" topLeftCell="A34" zoomScaleNormal="100" zoomScaleSheetLayoutView="100" workbookViewId="0">
      <selection activeCell="E49" sqref="E49"/>
    </sheetView>
  </sheetViews>
  <sheetFormatPr defaultRowHeight="16.5" x14ac:dyDescent="0.3"/>
  <cols>
    <col min="1" max="1" width="70.140625" style="1" customWidth="1"/>
    <col min="2" max="2" width="11.5703125" style="16" customWidth="1"/>
    <col min="3" max="3" width="13" style="1" bestFit="1" customWidth="1"/>
    <col min="4" max="4" width="14.5703125" style="1" customWidth="1"/>
    <col min="5" max="5" width="13.85546875" style="1" customWidth="1"/>
    <col min="6" max="6" width="12.85546875" style="1" bestFit="1" customWidth="1"/>
    <col min="7" max="16384" width="9.140625" style="1"/>
  </cols>
  <sheetData>
    <row r="3" spans="1:5" x14ac:dyDescent="0.3">
      <c r="A3" s="20" t="s">
        <v>4</v>
      </c>
      <c r="B3" s="20"/>
      <c r="C3" s="20"/>
      <c r="D3" s="21"/>
      <c r="E3" s="21"/>
    </row>
    <row r="4" spans="1:5" x14ac:dyDescent="0.3">
      <c r="A4" s="2"/>
      <c r="B4" s="12"/>
    </row>
    <row r="5" spans="1:5" x14ac:dyDescent="0.3">
      <c r="A5" s="11" t="s">
        <v>3</v>
      </c>
      <c r="B5" s="13" t="s">
        <v>45</v>
      </c>
      <c r="C5" s="3" t="s">
        <v>0</v>
      </c>
      <c r="D5" s="3" t="s">
        <v>1</v>
      </c>
      <c r="E5" s="3" t="s">
        <v>2</v>
      </c>
    </row>
    <row r="6" spans="1:5" x14ac:dyDescent="0.3">
      <c r="A6" s="22"/>
      <c r="B6" s="23"/>
      <c r="C6" s="24"/>
      <c r="D6" s="24"/>
      <c r="E6" s="25"/>
    </row>
    <row r="7" spans="1:5" x14ac:dyDescent="0.3">
      <c r="A7" s="7" t="s">
        <v>5</v>
      </c>
      <c r="B7" s="14" t="s">
        <v>46</v>
      </c>
      <c r="C7" s="4">
        <v>10</v>
      </c>
      <c r="D7" s="5">
        <v>46.199999999999996</v>
      </c>
      <c r="E7" s="5">
        <f>C7*D7</f>
        <v>461.99999999999994</v>
      </c>
    </row>
    <row r="8" spans="1:5" x14ac:dyDescent="0.3">
      <c r="A8" s="9" t="s">
        <v>6</v>
      </c>
      <c r="B8" s="15" t="s">
        <v>46</v>
      </c>
      <c r="C8" s="6">
        <v>3</v>
      </c>
      <c r="D8" s="5">
        <v>30.799999999999997</v>
      </c>
      <c r="E8" s="5">
        <f t="shared" ref="E8:E47" si="0">C8*D8</f>
        <v>92.399999999999991</v>
      </c>
    </row>
    <row r="9" spans="1:5" x14ac:dyDescent="0.3">
      <c r="A9" s="9" t="s">
        <v>7</v>
      </c>
      <c r="B9" s="15" t="s">
        <v>46</v>
      </c>
      <c r="C9" s="6">
        <v>10</v>
      </c>
      <c r="D9" s="5">
        <v>27.72</v>
      </c>
      <c r="E9" s="5">
        <f t="shared" si="0"/>
        <v>277.2</v>
      </c>
    </row>
    <row r="10" spans="1:5" ht="33" x14ac:dyDescent="0.3">
      <c r="A10" s="9" t="s">
        <v>8</v>
      </c>
      <c r="B10" s="15" t="s">
        <v>46</v>
      </c>
      <c r="C10" s="6">
        <v>13</v>
      </c>
      <c r="D10" s="5">
        <v>30.799999999999997</v>
      </c>
      <c r="E10" s="5">
        <f t="shared" si="0"/>
        <v>400.4</v>
      </c>
    </row>
    <row r="11" spans="1:5" ht="33" x14ac:dyDescent="0.3">
      <c r="A11" s="9" t="s">
        <v>9</v>
      </c>
      <c r="B11" s="15" t="s">
        <v>47</v>
      </c>
      <c r="C11" s="6">
        <v>72</v>
      </c>
      <c r="D11" s="5">
        <v>23.099999999999998</v>
      </c>
      <c r="E11" s="5">
        <f t="shared" si="0"/>
        <v>1663.1999999999998</v>
      </c>
    </row>
    <row r="12" spans="1:5" ht="33" x14ac:dyDescent="0.3">
      <c r="A12" s="9" t="s">
        <v>10</v>
      </c>
      <c r="B12" s="15" t="s">
        <v>46</v>
      </c>
      <c r="C12" s="6">
        <v>19</v>
      </c>
      <c r="D12" s="5">
        <v>15.399999999999999</v>
      </c>
      <c r="E12" s="5">
        <f t="shared" si="0"/>
        <v>292.59999999999997</v>
      </c>
    </row>
    <row r="13" spans="1:5" ht="33" x14ac:dyDescent="0.3">
      <c r="A13" s="9" t="s">
        <v>42</v>
      </c>
      <c r="B13" s="15" t="s">
        <v>46</v>
      </c>
      <c r="C13" s="6">
        <v>19</v>
      </c>
      <c r="D13" s="5">
        <v>92.399999999999991</v>
      </c>
      <c r="E13" s="5">
        <f t="shared" si="0"/>
        <v>1755.6</v>
      </c>
    </row>
    <row r="14" spans="1:5" ht="33" x14ac:dyDescent="0.3">
      <c r="A14" s="9" t="s">
        <v>41</v>
      </c>
      <c r="B14" s="15" t="s">
        <v>46</v>
      </c>
      <c r="C14" s="6">
        <v>19</v>
      </c>
      <c r="D14" s="5">
        <v>176</v>
      </c>
      <c r="E14" s="5">
        <f t="shared" si="0"/>
        <v>3344</v>
      </c>
    </row>
    <row r="15" spans="1:5" x14ac:dyDescent="0.3">
      <c r="A15" s="9" t="s">
        <v>43</v>
      </c>
      <c r="B15" s="15" t="s">
        <v>46</v>
      </c>
      <c r="C15" s="6">
        <v>10</v>
      </c>
      <c r="D15" s="5">
        <v>490</v>
      </c>
      <c r="E15" s="5">
        <f t="shared" si="0"/>
        <v>4900</v>
      </c>
    </row>
    <row r="16" spans="1:5" x14ac:dyDescent="0.3">
      <c r="A16" s="9" t="s">
        <v>11</v>
      </c>
      <c r="B16" s="15" t="s">
        <v>46</v>
      </c>
      <c r="C16" s="6">
        <v>48</v>
      </c>
      <c r="D16" s="5">
        <v>92.399999999999991</v>
      </c>
      <c r="E16" s="5">
        <f t="shared" si="0"/>
        <v>4435.2</v>
      </c>
    </row>
    <row r="17" spans="1:6" ht="33" x14ac:dyDescent="0.3">
      <c r="A17" s="9" t="s">
        <v>12</v>
      </c>
      <c r="B17" s="15" t="s">
        <v>46</v>
      </c>
      <c r="C17" s="6">
        <v>8</v>
      </c>
      <c r="D17" s="5">
        <v>58.52</v>
      </c>
      <c r="E17" s="5">
        <f t="shared" si="0"/>
        <v>468.16</v>
      </c>
    </row>
    <row r="18" spans="1:6" ht="33" x14ac:dyDescent="0.3">
      <c r="A18" s="7" t="s">
        <v>13</v>
      </c>
      <c r="B18" s="14" t="s">
        <v>46</v>
      </c>
      <c r="C18" s="4">
        <v>56</v>
      </c>
      <c r="D18" s="5">
        <v>6.93</v>
      </c>
      <c r="E18" s="5">
        <f t="shared" si="0"/>
        <v>388.08</v>
      </c>
    </row>
    <row r="19" spans="1:6" ht="33" x14ac:dyDescent="0.3">
      <c r="A19" s="7" t="s">
        <v>14</v>
      </c>
      <c r="B19" s="14" t="s">
        <v>46</v>
      </c>
      <c r="C19" s="6">
        <v>20</v>
      </c>
      <c r="D19" s="5">
        <v>118.58</v>
      </c>
      <c r="E19" s="5">
        <f t="shared" si="0"/>
        <v>2371.6</v>
      </c>
    </row>
    <row r="20" spans="1:6" ht="49.5" x14ac:dyDescent="0.3">
      <c r="A20" s="7" t="s">
        <v>15</v>
      </c>
      <c r="B20" s="14" t="s">
        <v>46</v>
      </c>
      <c r="C20" s="6">
        <v>250</v>
      </c>
      <c r="D20" s="5">
        <v>23.099999999999998</v>
      </c>
      <c r="E20" s="5">
        <f t="shared" si="0"/>
        <v>5774.9999999999991</v>
      </c>
    </row>
    <row r="21" spans="1:6" ht="37.5" customHeight="1" x14ac:dyDescent="0.3">
      <c r="A21" s="7" t="s">
        <v>16</v>
      </c>
      <c r="B21" s="14" t="s">
        <v>47</v>
      </c>
      <c r="C21" s="6">
        <v>250</v>
      </c>
      <c r="D21" s="5">
        <v>41.58</v>
      </c>
      <c r="E21" s="5">
        <f t="shared" si="0"/>
        <v>10395</v>
      </c>
    </row>
    <row r="22" spans="1:6" ht="49.5" x14ac:dyDescent="0.3">
      <c r="A22" s="7" t="s">
        <v>17</v>
      </c>
      <c r="B22" s="14" t="s">
        <v>47</v>
      </c>
      <c r="C22" s="6">
        <v>120</v>
      </c>
      <c r="D22" s="5">
        <v>26.180000000000003</v>
      </c>
      <c r="E22" s="5">
        <f t="shared" si="0"/>
        <v>3141.6000000000004</v>
      </c>
    </row>
    <row r="23" spans="1:6" ht="33" x14ac:dyDescent="0.3">
      <c r="A23" s="7" t="s">
        <v>18</v>
      </c>
      <c r="B23" s="14" t="s">
        <v>47</v>
      </c>
      <c r="C23" s="6">
        <v>145</v>
      </c>
      <c r="D23" s="5">
        <v>30.799999999999997</v>
      </c>
      <c r="E23" s="5">
        <f t="shared" si="0"/>
        <v>4466</v>
      </c>
    </row>
    <row r="24" spans="1:6" ht="49.5" x14ac:dyDescent="0.3">
      <c r="A24" s="7" t="s">
        <v>19</v>
      </c>
      <c r="B24" s="14" t="s">
        <v>47</v>
      </c>
      <c r="C24" s="4">
        <v>115</v>
      </c>
      <c r="D24" s="5">
        <v>29.26</v>
      </c>
      <c r="E24" s="5">
        <f t="shared" si="0"/>
        <v>3364.9</v>
      </c>
    </row>
    <row r="25" spans="1:6" ht="33" x14ac:dyDescent="0.3">
      <c r="A25" s="7" t="s">
        <v>20</v>
      </c>
      <c r="B25" s="14" t="s">
        <v>47</v>
      </c>
      <c r="C25" s="4">
        <v>120</v>
      </c>
      <c r="D25" s="5">
        <v>33.880000000000003</v>
      </c>
      <c r="E25" s="5">
        <f t="shared" si="0"/>
        <v>4065.6000000000004</v>
      </c>
    </row>
    <row r="26" spans="1:6" ht="33" x14ac:dyDescent="0.3">
      <c r="A26" s="7" t="s">
        <v>21</v>
      </c>
      <c r="B26" s="14" t="s">
        <v>47</v>
      </c>
      <c r="C26" s="4">
        <v>260</v>
      </c>
      <c r="D26" s="5">
        <v>38.5</v>
      </c>
      <c r="E26" s="5">
        <f t="shared" si="0"/>
        <v>10010</v>
      </c>
    </row>
    <row r="27" spans="1:6" ht="49.5" x14ac:dyDescent="0.3">
      <c r="A27" s="7" t="s">
        <v>22</v>
      </c>
      <c r="B27" s="14" t="s">
        <v>46</v>
      </c>
      <c r="C27" s="4">
        <v>102</v>
      </c>
      <c r="D27" s="5">
        <v>23.099999999999998</v>
      </c>
      <c r="E27" s="5">
        <f t="shared" si="0"/>
        <v>2356.1999999999998</v>
      </c>
    </row>
    <row r="28" spans="1:6" ht="33" x14ac:dyDescent="0.3">
      <c r="A28" s="9" t="s">
        <v>23</v>
      </c>
      <c r="B28" s="15" t="s">
        <v>47</v>
      </c>
      <c r="C28" s="6">
        <v>102</v>
      </c>
      <c r="D28" s="5">
        <v>41.58</v>
      </c>
      <c r="E28" s="5">
        <f t="shared" si="0"/>
        <v>4241.16</v>
      </c>
    </row>
    <row r="29" spans="1:6" ht="33" x14ac:dyDescent="0.3">
      <c r="A29" s="9" t="s">
        <v>24</v>
      </c>
      <c r="B29" s="15" t="s">
        <v>47</v>
      </c>
      <c r="C29" s="6">
        <v>102</v>
      </c>
      <c r="D29" s="5">
        <v>33.880000000000003</v>
      </c>
      <c r="E29" s="5">
        <f t="shared" si="0"/>
        <v>3455.76</v>
      </c>
    </row>
    <row r="30" spans="1:6" ht="16.5" customHeight="1" x14ac:dyDescent="0.3">
      <c r="A30" s="7" t="s">
        <v>25</v>
      </c>
      <c r="B30" s="14" t="s">
        <v>47</v>
      </c>
      <c r="C30" s="6">
        <v>80</v>
      </c>
      <c r="D30" s="5">
        <v>63.14</v>
      </c>
      <c r="E30" s="5">
        <f t="shared" si="0"/>
        <v>5051.2</v>
      </c>
    </row>
    <row r="31" spans="1:6" s="8" customFormat="1" ht="33" x14ac:dyDescent="0.3">
      <c r="A31" s="9" t="s">
        <v>26</v>
      </c>
      <c r="B31" s="15" t="s">
        <v>47</v>
      </c>
      <c r="C31" s="6">
        <v>72</v>
      </c>
      <c r="D31" s="5">
        <v>123.86956521739131</v>
      </c>
      <c r="E31" s="5">
        <f t="shared" si="0"/>
        <v>8918.608695652174</v>
      </c>
      <c r="F31" s="1"/>
    </row>
    <row r="32" spans="1:6" x14ac:dyDescent="0.3">
      <c r="A32" s="7" t="s">
        <v>27</v>
      </c>
      <c r="B32" s="14" t="s">
        <v>46</v>
      </c>
      <c r="C32" s="4">
        <v>1</v>
      </c>
      <c r="D32" s="5">
        <v>7500</v>
      </c>
      <c r="E32" s="5">
        <f t="shared" si="0"/>
        <v>7500</v>
      </c>
    </row>
    <row r="33" spans="1:6" x14ac:dyDescent="0.3">
      <c r="A33" s="7" t="s">
        <v>28</v>
      </c>
      <c r="B33" s="14" t="s">
        <v>46</v>
      </c>
      <c r="C33" s="4">
        <v>1</v>
      </c>
      <c r="D33" s="5">
        <v>11480</v>
      </c>
      <c r="E33" s="5">
        <f t="shared" si="0"/>
        <v>11480</v>
      </c>
    </row>
    <row r="34" spans="1:6" x14ac:dyDescent="0.3">
      <c r="A34" s="7" t="s">
        <v>29</v>
      </c>
      <c r="B34" s="14" t="s">
        <v>46</v>
      </c>
      <c r="C34" s="4">
        <v>1</v>
      </c>
      <c r="D34" s="5">
        <v>9540</v>
      </c>
      <c r="E34" s="5">
        <f t="shared" si="0"/>
        <v>9540</v>
      </c>
    </row>
    <row r="35" spans="1:6" x14ac:dyDescent="0.3">
      <c r="A35" s="7" t="s">
        <v>30</v>
      </c>
      <c r="B35" s="14" t="s">
        <v>46</v>
      </c>
      <c r="C35" s="4">
        <v>1</v>
      </c>
      <c r="D35" s="5">
        <v>3730</v>
      </c>
      <c r="E35" s="5">
        <f t="shared" si="0"/>
        <v>3730</v>
      </c>
    </row>
    <row r="36" spans="1:6" s="8" customFormat="1" x14ac:dyDescent="0.3">
      <c r="A36" s="9" t="s">
        <v>31</v>
      </c>
      <c r="B36" s="15" t="s">
        <v>46</v>
      </c>
      <c r="C36" s="6">
        <v>1</v>
      </c>
      <c r="D36" s="5">
        <v>3820</v>
      </c>
      <c r="E36" s="5">
        <f t="shared" si="0"/>
        <v>3820</v>
      </c>
      <c r="F36" s="1"/>
    </row>
    <row r="37" spans="1:6" s="8" customFormat="1" ht="20.25" customHeight="1" x14ac:dyDescent="0.3">
      <c r="A37" s="9" t="s">
        <v>32</v>
      </c>
      <c r="B37" s="15" t="s">
        <v>46</v>
      </c>
      <c r="C37" s="6">
        <v>96</v>
      </c>
      <c r="D37" s="5">
        <v>75.599999999999994</v>
      </c>
      <c r="E37" s="5">
        <f t="shared" si="0"/>
        <v>7257.5999999999995</v>
      </c>
      <c r="F37" s="1"/>
    </row>
    <row r="38" spans="1:6" s="8" customFormat="1" ht="33" x14ac:dyDescent="0.3">
      <c r="A38" s="9" t="s">
        <v>33</v>
      </c>
      <c r="B38" s="15" t="s">
        <v>46</v>
      </c>
      <c r="C38" s="6">
        <v>6</v>
      </c>
      <c r="D38" s="5">
        <v>105</v>
      </c>
      <c r="E38" s="5">
        <f t="shared" si="0"/>
        <v>630</v>
      </c>
      <c r="F38" s="1"/>
    </row>
    <row r="39" spans="1:6" ht="33" x14ac:dyDescent="0.3">
      <c r="A39" s="7" t="s">
        <v>34</v>
      </c>
      <c r="B39" s="14" t="s">
        <v>46</v>
      </c>
      <c r="C39" s="4">
        <v>24</v>
      </c>
      <c r="D39" s="5">
        <v>19.599999999999998</v>
      </c>
      <c r="E39" s="5">
        <f t="shared" si="0"/>
        <v>470.4</v>
      </c>
    </row>
    <row r="40" spans="1:6" ht="33" x14ac:dyDescent="0.3">
      <c r="A40" s="7" t="s">
        <v>35</v>
      </c>
      <c r="B40" s="14" t="s">
        <v>46</v>
      </c>
      <c r="C40" s="4">
        <v>102</v>
      </c>
      <c r="D40" s="5">
        <v>28</v>
      </c>
      <c r="E40" s="5">
        <f t="shared" si="0"/>
        <v>2856</v>
      </c>
    </row>
    <row r="41" spans="1:6" x14ac:dyDescent="0.3">
      <c r="A41" s="7" t="s">
        <v>36</v>
      </c>
      <c r="B41" s="14" t="s">
        <v>46</v>
      </c>
      <c r="C41" s="4">
        <v>12</v>
      </c>
      <c r="D41" s="5">
        <v>62.999999999999993</v>
      </c>
      <c r="E41" s="5">
        <f t="shared" si="0"/>
        <v>755.99999999999989</v>
      </c>
    </row>
    <row r="42" spans="1:6" s="8" customFormat="1" x14ac:dyDescent="0.3">
      <c r="A42" s="9" t="s">
        <v>39</v>
      </c>
      <c r="B42" s="15" t="s">
        <v>46</v>
      </c>
      <c r="C42" s="6">
        <v>1</v>
      </c>
      <c r="D42" s="5">
        <v>4200</v>
      </c>
      <c r="E42" s="5">
        <f t="shared" si="0"/>
        <v>4200</v>
      </c>
    </row>
    <row r="43" spans="1:6" s="8" customFormat="1" x14ac:dyDescent="0.3">
      <c r="A43" s="9" t="s">
        <v>50</v>
      </c>
      <c r="B43" s="15" t="s">
        <v>46</v>
      </c>
      <c r="C43" s="6">
        <v>4</v>
      </c>
      <c r="D43" s="5">
        <v>8900</v>
      </c>
      <c r="E43" s="5">
        <f t="shared" si="0"/>
        <v>35600</v>
      </c>
    </row>
    <row r="44" spans="1:6" s="8" customFormat="1" x14ac:dyDescent="0.3">
      <c r="A44" s="9" t="s">
        <v>44</v>
      </c>
      <c r="B44" s="15" t="s">
        <v>46</v>
      </c>
      <c r="C44" s="6">
        <v>1</v>
      </c>
      <c r="D44" s="5">
        <v>29200</v>
      </c>
      <c r="E44" s="5">
        <f t="shared" si="0"/>
        <v>29200</v>
      </c>
    </row>
    <row r="45" spans="1:6" s="8" customFormat="1" x14ac:dyDescent="0.3">
      <c r="A45" s="9" t="s">
        <v>40</v>
      </c>
      <c r="B45" s="15" t="s">
        <v>46</v>
      </c>
      <c r="C45" s="6">
        <v>10</v>
      </c>
      <c r="D45" s="5">
        <v>182</v>
      </c>
      <c r="E45" s="5">
        <f t="shared" si="0"/>
        <v>1820</v>
      </c>
    </row>
    <row r="46" spans="1:6" s="8" customFormat="1" x14ac:dyDescent="0.3">
      <c r="A46" s="9" t="s">
        <v>37</v>
      </c>
      <c r="B46" s="15" t="s">
        <v>48</v>
      </c>
      <c r="C46" s="6">
        <v>1</v>
      </c>
      <c r="D46" s="5">
        <v>5320</v>
      </c>
      <c r="E46" s="5">
        <f t="shared" si="0"/>
        <v>5320</v>
      </c>
    </row>
    <row r="47" spans="1:6" s="8" customFormat="1" x14ac:dyDescent="0.3">
      <c r="A47" s="9" t="s">
        <v>38</v>
      </c>
      <c r="B47" s="15" t="s">
        <v>46</v>
      </c>
      <c r="C47" s="6">
        <v>10</v>
      </c>
      <c r="D47" s="5">
        <v>420</v>
      </c>
      <c r="E47" s="5">
        <f t="shared" si="0"/>
        <v>4200</v>
      </c>
    </row>
    <row r="48" spans="1:6" s="8" customFormat="1" x14ac:dyDescent="0.3">
      <c r="A48" s="26" t="s">
        <v>49</v>
      </c>
      <c r="B48" s="24"/>
      <c r="C48" s="24"/>
      <c r="D48" s="25"/>
      <c r="E48" s="5">
        <f>SUM(E7:E47)</f>
        <v>214471.46869565215</v>
      </c>
    </row>
    <row r="49" spans="1:5" s="8" customFormat="1" ht="39.75" customHeight="1" x14ac:dyDescent="0.3">
      <c r="A49" s="27" t="s">
        <v>51</v>
      </c>
      <c r="B49" s="24"/>
      <c r="C49" s="24"/>
      <c r="D49" s="25"/>
      <c r="E49" s="5">
        <f>E48*0.02</f>
        <v>4289.4293739130426</v>
      </c>
    </row>
    <row r="50" spans="1:5" x14ac:dyDescent="0.3">
      <c r="A50" s="17" t="s">
        <v>49</v>
      </c>
      <c r="B50" s="18"/>
      <c r="C50" s="18"/>
      <c r="D50" s="19"/>
      <c r="E50" s="10">
        <f>E49+E48</f>
        <v>218760.89806956518</v>
      </c>
    </row>
  </sheetData>
  <mergeCells count="5">
    <mergeCell ref="A50:D50"/>
    <mergeCell ref="A3:E3"/>
    <mergeCell ref="A6:E6"/>
    <mergeCell ref="A48:D48"/>
    <mergeCell ref="A49:D49"/>
  </mergeCells>
  <pageMargins left="0.7" right="0.7" top="0.75" bottom="0.75" header="0.3" footer="0.3"/>
  <pageSetup paperSize="9" scale="71" orientation="portrait" r:id="rId1"/>
  <rowBreaks count="1" manualBreakCount="1">
    <brk id="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Arkadiusz Wild</dc:creator>
  <cp:lastModifiedBy>Arkadiusz Wild</cp:lastModifiedBy>
  <cp:lastPrinted>2023-07-22T10:56:17Z</cp:lastPrinted>
  <dcterms:created xsi:type="dcterms:W3CDTF">2022-12-13T11:21:51Z</dcterms:created>
  <dcterms:modified xsi:type="dcterms:W3CDTF">2023-07-22T11:04:18Z</dcterms:modified>
</cp:coreProperties>
</file>