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urawski\Desktop\Inwestycje\51. Stadion\Pytania 2022.06.27\"/>
    </mc:Choice>
  </mc:AlternateContent>
  <bookViews>
    <workbookView xWindow="0" yWindow="0" windowWidth="19170" windowHeight="10920"/>
  </bookViews>
  <sheets>
    <sheet name="Arkusz1" sheetId="1" r:id="rId1"/>
  </sheets>
  <definedNames>
    <definedName name="_xlnm.Print_Area" localSheetId="0">Arkusz1!$A$1:$F$39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F39" i="1" l="1"/>
  <c r="D35" i="1" l="1"/>
  <c r="D33" i="1"/>
  <c r="D32" i="1"/>
  <c r="D28" i="1" l="1"/>
  <c r="D27" i="1"/>
  <c r="D20" i="1"/>
  <c r="D13" i="1"/>
  <c r="D14" i="1"/>
  <c r="D15" i="1"/>
  <c r="D12" i="1"/>
  <c r="D6" i="1"/>
  <c r="D10" i="1"/>
  <c r="D9" i="1"/>
  <c r="D7" i="1"/>
</calcChain>
</file>

<file path=xl/sharedStrings.xml><?xml version="1.0" encoding="utf-8"?>
<sst xmlns="http://schemas.openxmlformats.org/spreadsheetml/2006/main" count="108" uniqueCount="80">
  <si>
    <t>Przedmiar</t>
  </si>
  <si>
    <t>Boisko piłkarskie ORLIK</t>
  </si>
  <si>
    <t>j.m.</t>
  </si>
  <si>
    <t>ilośc</t>
  </si>
  <si>
    <t>cena jednostkowa</t>
  </si>
  <si>
    <t>wartość</t>
  </si>
  <si>
    <t>Wykonanie nowej nawierzchni z trawy syntetycznej i warstwy elastycznej</t>
  </si>
  <si>
    <t>m2</t>
  </si>
  <si>
    <t>kpl</t>
  </si>
  <si>
    <t>Wymiana oświetlenia LED</t>
  </si>
  <si>
    <t>m</t>
  </si>
  <si>
    <t>2.5</t>
  </si>
  <si>
    <t>3</t>
  </si>
  <si>
    <t>Pełnowymiarowe boisko ze sztucznej trawy</t>
  </si>
  <si>
    <t>3.1</t>
  </si>
  <si>
    <t xml:space="preserve">Rzobiórka istniejącej nawierzchni wraz z wywozem </t>
  </si>
  <si>
    <t>Wykonanie nowej nawierzchni ze sztucznej trawy wraz z warstwami konstrukcyjnymi</t>
  </si>
  <si>
    <t>Zabudowa obrzeży betonowych 8 x 30 cm na ławie betonowej</t>
  </si>
  <si>
    <t>3.2</t>
  </si>
  <si>
    <t>3.3</t>
  </si>
  <si>
    <t>3.4</t>
  </si>
  <si>
    <t>3.5</t>
  </si>
  <si>
    <t>2.1</t>
  </si>
  <si>
    <t>2.2</t>
  </si>
  <si>
    <t>2.3</t>
  </si>
  <si>
    <t>2.4</t>
  </si>
  <si>
    <t xml:space="preserve">Rzobiórka istniejącej nawierzchni o gr. ok 29,5 cm wraz z wywozem </t>
  </si>
  <si>
    <t>Wykonanie oznakowania poziomego boisk</t>
  </si>
  <si>
    <t>szt</t>
  </si>
  <si>
    <t>szt.</t>
  </si>
  <si>
    <t>3.6</t>
  </si>
  <si>
    <t>3.7</t>
  </si>
  <si>
    <t>Korty tenisowe</t>
  </si>
  <si>
    <t>4</t>
  </si>
  <si>
    <t>4.1</t>
  </si>
  <si>
    <t>4.2</t>
  </si>
  <si>
    <t>4.3</t>
  </si>
  <si>
    <t>4.4</t>
  </si>
  <si>
    <t>Demontaż istniejącej opaski z obrzeży betonowych</t>
  </si>
  <si>
    <t>Odnowienie nawierzchni kortów z mączki ceglanej</t>
  </si>
  <si>
    <t>Zabudowa stanowisk sędziowskich</t>
  </si>
  <si>
    <t>Zabudowa słupków do siatki</t>
  </si>
  <si>
    <t>Zabudowa  ławek</t>
  </si>
  <si>
    <t>5</t>
  </si>
  <si>
    <t>5.1</t>
  </si>
  <si>
    <t>5.2</t>
  </si>
  <si>
    <t>5.3</t>
  </si>
  <si>
    <t>Boisko wielofunkcyjne</t>
  </si>
  <si>
    <t>Uzupełnienie ubytków w nawierzchni poliuretanowej</t>
  </si>
  <si>
    <t>Oczyszczenie i pomalowanie nawierzchni z poliuretanu</t>
  </si>
  <si>
    <t>6</t>
  </si>
  <si>
    <t>Budynek klubowy</t>
  </si>
  <si>
    <t>6.1</t>
  </si>
  <si>
    <t>6.2</t>
  </si>
  <si>
    <t>6.3</t>
  </si>
  <si>
    <t>Wykonanie gresu na schodach zewnetrznych</t>
  </si>
  <si>
    <t>6.4</t>
  </si>
  <si>
    <t>6.5</t>
  </si>
  <si>
    <t>Wykonanie poręczy</t>
  </si>
  <si>
    <t>Wykonanie balustrady</t>
  </si>
  <si>
    <t>Wymiana desek balkonowych</t>
  </si>
  <si>
    <t>6.6</t>
  </si>
  <si>
    <t>6.7</t>
  </si>
  <si>
    <t>6.8</t>
  </si>
  <si>
    <t>Wykonanie malowania blachodachówki</t>
  </si>
  <si>
    <t>Naprawa sidingu</t>
  </si>
  <si>
    <t>6.9</t>
  </si>
  <si>
    <t>Wykonanie tynku mozaikowego cokołu</t>
  </si>
  <si>
    <t>Opis</t>
  </si>
  <si>
    <t>l.p.</t>
  </si>
  <si>
    <t>Wymiana stolarki okiennej
3,00 x 2,30 m- 1 szt
1,10 x 0,70 m- 2 szt
1,76 x 1,10 m- 2 szt
0,57 x 1,10 m- 1 szt
0,73 x 0,90 m- 1 szt
1,45 x 1,15 m- 2 szt
1,20 x 0,53 m- 4 szt
0,69 x 0,44 m- 2 szt</t>
  </si>
  <si>
    <t>Wymiana siatki ogrodzenia o wys. 4 m.</t>
  </si>
  <si>
    <t>Wymiana piłkochwytów o wys. 6 m</t>
  </si>
  <si>
    <t>Wykonanie siatki ograniczjącej wywiewanie mączki ceglanej o wys. min. 3 m</t>
  </si>
  <si>
    <t>Wymianka stolarki drzwiowej
2,00 x 0,90 m - 1 szt 
2,08 x 0,80 m - 1 szt
2,00 x 0,80 m - 1 szt
2,10 x 0,80 m - 2 szt
2,10 x 0,70 m - 1 szt</t>
  </si>
  <si>
    <t>SUMA</t>
  </si>
  <si>
    <t>Stadion lekkoatletyczny</t>
  </si>
  <si>
    <t>Wykonanie nawodnienia- dokumentacja DRAGO</t>
  </si>
  <si>
    <t>1.1</t>
  </si>
  <si>
    <t>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</si>
</sst>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F14" sqref="F14"/>
    </sheetView>
  </sheetViews>
  <sheetFormatPr defaultRowHeight="15" x14ac:dyDescent="0.25"/>
  <cols>
    <col min="1" max="1" width="9.140625" style="1"/>
    <col min="2" max="2" width="53" customWidth="1"/>
    <col min="3" max="4" width="9.140625" style="1"/>
    <col min="5" max="5" width="15.42578125" style="1" customWidth="1"/>
    <col min="6" max="6" width="13.140625" style="1" customWidth="1"/>
  </cols>
  <sheetData>
    <row r="1" spans="1:6" ht="15.75" x14ac:dyDescent="0.25">
      <c r="A1" s="24" t="s">
        <v>0</v>
      </c>
      <c r="B1" s="24"/>
      <c r="C1" s="24"/>
      <c r="D1" s="24"/>
      <c r="E1" s="24"/>
      <c r="F1" s="24"/>
    </row>
    <row r="2" spans="1:6" ht="30" x14ac:dyDescent="0.25">
      <c r="A2" s="3" t="s">
        <v>69</v>
      </c>
      <c r="B2" s="3" t="s">
        <v>68</v>
      </c>
      <c r="C2" s="3" t="s">
        <v>2</v>
      </c>
      <c r="D2" s="3" t="s">
        <v>3</v>
      </c>
      <c r="E2" s="4" t="s">
        <v>4</v>
      </c>
      <c r="F2" s="3" t="s">
        <v>5</v>
      </c>
    </row>
    <row r="3" spans="1:6" x14ac:dyDescent="0.25">
      <c r="A3" s="5">
        <v>1</v>
      </c>
      <c r="B3" s="22" t="s">
        <v>76</v>
      </c>
      <c r="C3" s="22"/>
      <c r="D3" s="22"/>
      <c r="E3" s="22"/>
      <c r="F3" s="22"/>
    </row>
    <row r="4" spans="1:6" x14ac:dyDescent="0.25">
      <c r="A4" s="6" t="s">
        <v>78</v>
      </c>
      <c r="B4" s="9" t="s">
        <v>77</v>
      </c>
      <c r="C4" s="18">
        <v>1</v>
      </c>
      <c r="D4" s="18" t="s">
        <v>8</v>
      </c>
      <c r="E4" s="19"/>
      <c r="F4" s="14"/>
    </row>
    <row r="5" spans="1:6" x14ac:dyDescent="0.25">
      <c r="A5" s="5">
        <v>2</v>
      </c>
      <c r="B5" s="22" t="s">
        <v>1</v>
      </c>
      <c r="C5" s="22"/>
      <c r="D5" s="22"/>
      <c r="E5" s="22"/>
      <c r="F5" s="22"/>
    </row>
    <row r="6" spans="1:6" x14ac:dyDescent="0.25">
      <c r="A6" s="6" t="s">
        <v>22</v>
      </c>
      <c r="B6" s="7" t="s">
        <v>15</v>
      </c>
      <c r="C6" s="8" t="s">
        <v>7</v>
      </c>
      <c r="D6" s="8">
        <f>52.4*30.3</f>
        <v>1587.72</v>
      </c>
      <c r="E6" s="8"/>
      <c r="F6" s="20"/>
    </row>
    <row r="7" spans="1:6" ht="30" x14ac:dyDescent="0.25">
      <c r="A7" s="6" t="s">
        <v>23</v>
      </c>
      <c r="B7" s="9" t="s">
        <v>6</v>
      </c>
      <c r="C7" s="8" t="s">
        <v>7</v>
      </c>
      <c r="D7" s="8">
        <f>52.4*30.3</f>
        <v>1587.72</v>
      </c>
      <c r="E7" s="8"/>
      <c r="F7" s="21"/>
    </row>
    <row r="8" spans="1:6" x14ac:dyDescent="0.25">
      <c r="A8" s="6" t="s">
        <v>24</v>
      </c>
      <c r="B8" s="7" t="s">
        <v>9</v>
      </c>
      <c r="C8" s="12" t="s">
        <v>8</v>
      </c>
      <c r="D8" s="12">
        <v>1</v>
      </c>
      <c r="E8" s="8"/>
      <c r="F8" s="14"/>
    </row>
    <row r="9" spans="1:6" x14ac:dyDescent="0.25">
      <c r="A9" s="6" t="s">
        <v>25</v>
      </c>
      <c r="B9" s="7" t="s">
        <v>71</v>
      </c>
      <c r="C9" s="8" t="s">
        <v>10</v>
      </c>
      <c r="D9" s="8">
        <f>52.4*2</f>
        <v>104.8</v>
      </c>
      <c r="E9" s="8"/>
      <c r="F9" s="14"/>
    </row>
    <row r="10" spans="1:6" x14ac:dyDescent="0.25">
      <c r="A10" s="6" t="s">
        <v>11</v>
      </c>
      <c r="B10" s="7" t="s">
        <v>72</v>
      </c>
      <c r="C10" s="8" t="s">
        <v>10</v>
      </c>
      <c r="D10" s="8">
        <f>30.3*2</f>
        <v>60.6</v>
      </c>
      <c r="E10" s="8"/>
      <c r="F10" s="14"/>
    </row>
    <row r="11" spans="1:6" x14ac:dyDescent="0.25">
      <c r="A11" s="10" t="s">
        <v>12</v>
      </c>
      <c r="B11" s="25" t="s">
        <v>13</v>
      </c>
      <c r="C11" s="26"/>
      <c r="D11" s="26"/>
      <c r="E11" s="26"/>
      <c r="F11" s="27"/>
    </row>
    <row r="12" spans="1:6" ht="30" x14ac:dyDescent="0.25">
      <c r="A12" s="6" t="s">
        <v>14</v>
      </c>
      <c r="B12" s="9" t="s">
        <v>26</v>
      </c>
      <c r="C12" s="8" t="s">
        <v>7</v>
      </c>
      <c r="D12" s="8">
        <f>33.4*36.4</f>
        <v>1215.76</v>
      </c>
      <c r="E12" s="8"/>
      <c r="F12" s="14"/>
    </row>
    <row r="13" spans="1:6" x14ac:dyDescent="0.25">
      <c r="A13" s="6" t="s">
        <v>18</v>
      </c>
      <c r="B13" s="9" t="s">
        <v>38</v>
      </c>
      <c r="C13" s="8" t="s">
        <v>10</v>
      </c>
      <c r="D13" s="8">
        <f>33.4*2+36.4*2</f>
        <v>139.6</v>
      </c>
      <c r="E13" s="8"/>
      <c r="F13" s="14"/>
    </row>
    <row r="14" spans="1:6" ht="30" x14ac:dyDescent="0.25">
      <c r="A14" s="6" t="s">
        <v>19</v>
      </c>
      <c r="B14" s="9" t="s">
        <v>17</v>
      </c>
      <c r="C14" s="8" t="s">
        <v>10</v>
      </c>
      <c r="D14" s="8">
        <f>33.4*2+36.4*2</f>
        <v>139.6</v>
      </c>
      <c r="E14" s="8"/>
      <c r="F14" s="14"/>
    </row>
    <row r="15" spans="1:6" ht="30" x14ac:dyDescent="0.25">
      <c r="A15" s="6" t="s">
        <v>20</v>
      </c>
      <c r="B15" s="9" t="s">
        <v>16</v>
      </c>
      <c r="C15" s="8" t="s">
        <v>7</v>
      </c>
      <c r="D15" s="8">
        <f>33.4*36.4</f>
        <v>1215.76</v>
      </c>
      <c r="E15" s="8"/>
      <c r="F15" s="14"/>
    </row>
    <row r="16" spans="1:6" x14ac:dyDescent="0.25">
      <c r="A16" s="6" t="s">
        <v>21</v>
      </c>
      <c r="B16" s="9" t="s">
        <v>41</v>
      </c>
      <c r="C16" s="8" t="s">
        <v>29</v>
      </c>
      <c r="D16" s="8">
        <v>4</v>
      </c>
      <c r="E16" s="8"/>
      <c r="F16" s="14"/>
    </row>
    <row r="17" spans="1:6" x14ac:dyDescent="0.25">
      <c r="A17" s="6" t="s">
        <v>30</v>
      </c>
      <c r="B17" s="9" t="s">
        <v>27</v>
      </c>
      <c r="C17" s="8" t="s">
        <v>8</v>
      </c>
      <c r="D17" s="8">
        <v>1</v>
      </c>
      <c r="E17" s="8"/>
      <c r="F17" s="14"/>
    </row>
    <row r="18" spans="1:6" x14ac:dyDescent="0.25">
      <c r="A18" s="6" t="s">
        <v>31</v>
      </c>
      <c r="B18" s="9" t="s">
        <v>42</v>
      </c>
      <c r="C18" s="8" t="s">
        <v>28</v>
      </c>
      <c r="D18" s="8">
        <v>6</v>
      </c>
      <c r="E18" s="8"/>
      <c r="F18" s="14"/>
    </row>
    <row r="19" spans="1:6" x14ac:dyDescent="0.25">
      <c r="A19" s="10" t="s">
        <v>33</v>
      </c>
      <c r="B19" s="23" t="s">
        <v>32</v>
      </c>
      <c r="C19" s="23"/>
      <c r="D19" s="23"/>
      <c r="E19" s="23"/>
      <c r="F19" s="23"/>
    </row>
    <row r="20" spans="1:6" x14ac:dyDescent="0.25">
      <c r="A20" s="6" t="s">
        <v>34</v>
      </c>
      <c r="B20" s="11" t="s">
        <v>39</v>
      </c>
      <c r="C20" s="8" t="s">
        <v>7</v>
      </c>
      <c r="D20" s="8">
        <f>36.3*51.4</f>
        <v>1865.8199999999997</v>
      </c>
      <c r="E20" s="8"/>
      <c r="F20" s="14"/>
    </row>
    <row r="21" spans="1:6" ht="30" x14ac:dyDescent="0.25">
      <c r="A21" s="6" t="s">
        <v>35</v>
      </c>
      <c r="B21" s="11" t="s">
        <v>73</v>
      </c>
      <c r="C21" s="8" t="s">
        <v>10</v>
      </c>
      <c r="D21" s="12">
        <f>(36.3+51.4)*2+(33.4+36.4)*2</f>
        <v>315</v>
      </c>
      <c r="E21" s="8"/>
      <c r="F21" s="14"/>
    </row>
    <row r="22" spans="1:6" x14ac:dyDescent="0.25">
      <c r="A22" s="6" t="s">
        <v>36</v>
      </c>
      <c r="B22" s="11" t="s">
        <v>40</v>
      </c>
      <c r="C22" s="8" t="s">
        <v>28</v>
      </c>
      <c r="D22" s="8">
        <v>3</v>
      </c>
      <c r="E22" s="8"/>
      <c r="F22" s="14"/>
    </row>
    <row r="23" spans="1:6" x14ac:dyDescent="0.25">
      <c r="A23" s="6" t="s">
        <v>37</v>
      </c>
      <c r="B23" s="9" t="s">
        <v>41</v>
      </c>
      <c r="C23" s="8" t="s">
        <v>29</v>
      </c>
      <c r="D23" s="8">
        <v>6</v>
      </c>
      <c r="E23" s="8"/>
      <c r="F23" s="14"/>
    </row>
    <row r="24" spans="1:6" x14ac:dyDescent="0.25">
      <c r="A24" s="6" t="s">
        <v>79</v>
      </c>
      <c r="B24" s="9" t="s">
        <v>42</v>
      </c>
      <c r="C24" s="8" t="s">
        <v>28</v>
      </c>
      <c r="D24" s="8">
        <v>4</v>
      </c>
      <c r="E24" s="8"/>
      <c r="F24" s="14"/>
    </row>
    <row r="25" spans="1:6" x14ac:dyDescent="0.25">
      <c r="A25" s="10" t="s">
        <v>43</v>
      </c>
      <c r="B25" s="23" t="s">
        <v>47</v>
      </c>
      <c r="C25" s="23"/>
      <c r="D25" s="23"/>
      <c r="E25" s="23"/>
      <c r="F25" s="23"/>
    </row>
    <row r="26" spans="1:6" x14ac:dyDescent="0.25">
      <c r="A26" s="6" t="s">
        <v>44</v>
      </c>
      <c r="B26" s="11" t="s">
        <v>48</v>
      </c>
      <c r="C26" s="8" t="s">
        <v>7</v>
      </c>
      <c r="D26" s="8">
        <v>1</v>
      </c>
      <c r="E26" s="8"/>
      <c r="F26" s="14"/>
    </row>
    <row r="27" spans="1:6" x14ac:dyDescent="0.25">
      <c r="A27" s="6" t="s">
        <v>45</v>
      </c>
      <c r="B27" s="11" t="s">
        <v>49</v>
      </c>
      <c r="C27" s="8" t="s">
        <v>7</v>
      </c>
      <c r="D27" s="8">
        <f>50*30.2</f>
        <v>1510</v>
      </c>
      <c r="E27" s="8"/>
      <c r="F27" s="14"/>
    </row>
    <row r="28" spans="1:6" x14ac:dyDescent="0.25">
      <c r="A28" s="6" t="s">
        <v>46</v>
      </c>
      <c r="B28" s="11" t="s">
        <v>71</v>
      </c>
      <c r="C28" s="8" t="s">
        <v>10</v>
      </c>
      <c r="D28" s="8">
        <f>50*2+30*2</f>
        <v>160</v>
      </c>
      <c r="E28" s="8"/>
      <c r="F28" s="14"/>
    </row>
    <row r="29" spans="1:6" x14ac:dyDescent="0.25">
      <c r="A29" s="10" t="s">
        <v>50</v>
      </c>
      <c r="B29" s="23" t="s">
        <v>51</v>
      </c>
      <c r="C29" s="23"/>
      <c r="D29" s="23"/>
      <c r="E29" s="23"/>
      <c r="F29" s="23"/>
    </row>
    <row r="30" spans="1:6" ht="135" x14ac:dyDescent="0.25">
      <c r="A30" s="6" t="s">
        <v>52</v>
      </c>
      <c r="B30" s="11" t="s">
        <v>70</v>
      </c>
      <c r="C30" s="8" t="s">
        <v>8</v>
      </c>
      <c r="D30" s="8">
        <v>1</v>
      </c>
      <c r="E30" s="8"/>
      <c r="F30" s="14"/>
    </row>
    <row r="31" spans="1:6" ht="90" x14ac:dyDescent="0.25">
      <c r="A31" s="6" t="s">
        <v>53</v>
      </c>
      <c r="B31" s="11" t="s">
        <v>74</v>
      </c>
      <c r="C31" s="8" t="s">
        <v>8</v>
      </c>
      <c r="D31" s="8">
        <v>1</v>
      </c>
      <c r="E31" s="8"/>
      <c r="F31" s="14"/>
    </row>
    <row r="32" spans="1:6" x14ac:dyDescent="0.25">
      <c r="A32" s="6" t="s">
        <v>54</v>
      </c>
      <c r="B32" s="11" t="s">
        <v>55</v>
      </c>
      <c r="C32" s="8" t="s">
        <v>7</v>
      </c>
      <c r="D32" s="8">
        <f>1.7*2.6*2+1.1*3.7</f>
        <v>12.91</v>
      </c>
      <c r="E32" s="8"/>
      <c r="F32" s="14"/>
    </row>
    <row r="33" spans="1:6" x14ac:dyDescent="0.25">
      <c r="A33" s="6" t="s">
        <v>56</v>
      </c>
      <c r="B33" s="11" t="s">
        <v>58</v>
      </c>
      <c r="C33" s="8" t="s">
        <v>10</v>
      </c>
      <c r="D33" s="8">
        <f>2*2</f>
        <v>4</v>
      </c>
      <c r="E33" s="8"/>
      <c r="F33" s="14"/>
    </row>
    <row r="34" spans="1:6" x14ac:dyDescent="0.25">
      <c r="A34" s="6" t="s">
        <v>57</v>
      </c>
      <c r="B34" s="11" t="s">
        <v>59</v>
      </c>
      <c r="C34" s="8" t="s">
        <v>10</v>
      </c>
      <c r="D34" s="8">
        <v>7.5</v>
      </c>
      <c r="E34" s="8"/>
      <c r="F34" s="14"/>
    </row>
    <row r="35" spans="1:6" x14ac:dyDescent="0.25">
      <c r="A35" s="6" t="s">
        <v>61</v>
      </c>
      <c r="B35" s="11" t="s">
        <v>60</v>
      </c>
      <c r="C35" s="8" t="s">
        <v>7</v>
      </c>
      <c r="D35" s="8">
        <f>7.5*1.5</f>
        <v>11.25</v>
      </c>
      <c r="E35" s="8"/>
      <c r="F35" s="14"/>
    </row>
    <row r="36" spans="1:6" x14ac:dyDescent="0.25">
      <c r="A36" s="6" t="s">
        <v>62</v>
      </c>
      <c r="B36" s="11" t="s">
        <v>64</v>
      </c>
      <c r="C36" s="8" t="s">
        <v>7</v>
      </c>
      <c r="D36" s="8">
        <v>200</v>
      </c>
      <c r="E36" s="8"/>
      <c r="F36" s="14"/>
    </row>
    <row r="37" spans="1:6" x14ac:dyDescent="0.25">
      <c r="A37" s="6" t="s">
        <v>63</v>
      </c>
      <c r="B37" s="11" t="s">
        <v>65</v>
      </c>
      <c r="C37" s="8" t="s">
        <v>8</v>
      </c>
      <c r="D37" s="8">
        <v>1</v>
      </c>
      <c r="E37" s="8"/>
      <c r="F37" s="14"/>
    </row>
    <row r="38" spans="1:6" x14ac:dyDescent="0.25">
      <c r="A38" s="6" t="s">
        <v>66</v>
      </c>
      <c r="B38" s="11" t="s">
        <v>67</v>
      </c>
      <c r="C38" s="8" t="s">
        <v>7</v>
      </c>
      <c r="D38" s="13">
        <v>37</v>
      </c>
      <c r="E38" s="8"/>
      <c r="F38" s="14"/>
    </row>
    <row r="39" spans="1:6" x14ac:dyDescent="0.25">
      <c r="A39" s="2"/>
      <c r="E39" s="16" t="s">
        <v>75</v>
      </c>
      <c r="F39" s="17">
        <f>SUM(F4,F6:F10,F12:F18,F20:F24,F26:F28,F30:F38)</f>
        <v>0</v>
      </c>
    </row>
    <row r="40" spans="1:6" x14ac:dyDescent="0.25">
      <c r="A40" s="2"/>
    </row>
    <row r="41" spans="1:6" x14ac:dyDescent="0.25">
      <c r="A41" s="2"/>
      <c r="F41" s="15"/>
    </row>
    <row r="42" spans="1:6" x14ac:dyDescent="0.25">
      <c r="A42" s="2"/>
    </row>
    <row r="43" spans="1:6" x14ac:dyDescent="0.25">
      <c r="A43" s="2"/>
    </row>
    <row r="44" spans="1:6" x14ac:dyDescent="0.25">
      <c r="A44" s="2"/>
    </row>
  </sheetData>
  <mergeCells count="7">
    <mergeCell ref="B5:F5"/>
    <mergeCell ref="B19:F19"/>
    <mergeCell ref="B25:F25"/>
    <mergeCell ref="B29:F29"/>
    <mergeCell ref="A1:F1"/>
    <mergeCell ref="B3:F3"/>
    <mergeCell ref="B11:F11"/>
  </mergeCells>
  <pageMargins left="0.7" right="0.7" top="0.75" bottom="0.75" header="0.3" footer="0.3"/>
  <pageSetup paperSize="9" scale="80" orientation="portrait" r:id="rId1"/>
  <ignoredErrors>
    <ignoredError sqref="A11 A19 A29 A25" numberStoredAsText="1"/>
    <ignoredError sqref="D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Murawski</dc:creator>
  <cp:lastModifiedBy>Kamil Murawski</cp:lastModifiedBy>
  <cp:lastPrinted>2022-03-18T06:34:43Z</cp:lastPrinted>
  <dcterms:created xsi:type="dcterms:W3CDTF">2022-03-07T12:19:27Z</dcterms:created>
  <dcterms:modified xsi:type="dcterms:W3CDTF">2022-06-27T08:55:30Z</dcterms:modified>
</cp:coreProperties>
</file>