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0" yWindow="32760" windowWidth="28800" windowHeight="11625" tabRatio="705" activeTab="0"/>
  </bookViews>
  <sheets>
    <sheet name="Część I" sheetId="1" r:id="rId1"/>
    <sheet name="Część II" sheetId="2" r:id="rId2"/>
    <sheet name="Część III" sheetId="3" r:id="rId3"/>
    <sheet name="Część IV" sheetId="4" r:id="rId4"/>
    <sheet name="Część V" sheetId="5" r:id="rId5"/>
    <sheet name="Część VI" sheetId="6" r:id="rId6"/>
  </sheets>
  <definedNames>
    <definedName name="A">#REF!</definedName>
    <definedName name="Excel_BuiltIn_Print_Area" localSheetId="1">'Część II'!$A$1:$K$18</definedName>
    <definedName name="Excel_BuiltIn_Print_Area" localSheetId="2">'Część III'!$A$1:$K$18</definedName>
    <definedName name="Excel_BuiltIn_Print_Area" localSheetId="3">'Część IV'!$A$1:$K$41</definedName>
    <definedName name="Excel_BuiltIn_Print_Area" localSheetId="4">'Część V'!$A$1:$K$16</definedName>
    <definedName name="Excel_BuiltIn_Print_Area" localSheetId="5">'Część VI'!$A$1:$K$15</definedName>
    <definedName name="_xlnm.Print_Area" localSheetId="0">'Część I'!$A$1:$AN$96</definedName>
    <definedName name="_xlnm.Print_Area" localSheetId="1">'Część II'!$A$1:$K$18</definedName>
    <definedName name="_xlnm.Print_Area" localSheetId="2">'Część III'!$A$1:$K$18</definedName>
    <definedName name="_xlnm.Print_Area" localSheetId="3">'Część IV'!$A$1:$K$41</definedName>
    <definedName name="_xlnm.Print_Area" localSheetId="4">'Część V'!$A$1:$K$16</definedName>
    <definedName name="_xlnm.Print_Area" localSheetId="5">'Część VI'!$A$1:$K$15</definedName>
  </definedNames>
  <calcPr fullCalcOnLoad="1"/>
</workbook>
</file>

<file path=xl/sharedStrings.xml><?xml version="1.0" encoding="utf-8"?>
<sst xmlns="http://schemas.openxmlformats.org/spreadsheetml/2006/main" count="359" uniqueCount="114">
  <si>
    <t>A</t>
  </si>
  <si>
    <t>B</t>
  </si>
  <si>
    <t>C = A*B</t>
  </si>
  <si>
    <t>X</t>
  </si>
  <si>
    <t>D</t>
  </si>
  <si>
    <t>E = F/A</t>
  </si>
  <si>
    <t>F = C+D</t>
  </si>
  <si>
    <t>L.p.</t>
  </si>
  <si>
    <t>Wymagany Przedmiot Zamówienia</t>
  </si>
  <si>
    <t>jedn. Miary</t>
  </si>
  <si>
    <t>Ilość max.</t>
  </si>
  <si>
    <t>Cena jednostkowa netto</t>
  </si>
  <si>
    <t xml:space="preserve">Wartość netto </t>
  </si>
  <si>
    <t>Stawka VAT</t>
  </si>
  <si>
    <t>VAT</t>
  </si>
  <si>
    <t>Cena jednostkowa brutto</t>
  </si>
  <si>
    <t xml:space="preserve">Wartość brutto </t>
  </si>
  <si>
    <t>Metka cebulowa</t>
  </si>
  <si>
    <t>kg</t>
  </si>
  <si>
    <t>Kiełbasa zwyczajna</t>
  </si>
  <si>
    <t>Kiełbasa biała parzona</t>
  </si>
  <si>
    <t>Kiełbasa mortadela</t>
  </si>
  <si>
    <t>Kiełbasa piwna</t>
  </si>
  <si>
    <t xml:space="preserve">Kiełbasa śląska </t>
  </si>
  <si>
    <t>Kiełbasa pasztetowa podwędzana</t>
  </si>
  <si>
    <t>Kiełbasa parówkowa</t>
  </si>
  <si>
    <t>Kaszanka (baton)</t>
  </si>
  <si>
    <t>Polędwica szkolna</t>
  </si>
  <si>
    <t>Smaczek konserwowy</t>
  </si>
  <si>
    <t>Wątroba wieprzowa (świeża)</t>
  </si>
  <si>
    <t>Smalec kanapkowy</t>
  </si>
  <si>
    <t>Mięso wieprzowe mielone</t>
  </si>
  <si>
    <t>Słonina</t>
  </si>
  <si>
    <t>Wartość netto</t>
  </si>
  <si>
    <t>wartość VAT</t>
  </si>
  <si>
    <t>wartość brutto</t>
  </si>
  <si>
    <t>Kiełbasa mielona drobiowa</t>
  </si>
  <si>
    <t>Mortadela drobiowa</t>
  </si>
  <si>
    <t>Wędlina czysto drobiowa</t>
  </si>
  <si>
    <t>Serdelki drobiowe</t>
  </si>
  <si>
    <t>Baton drobiowy</t>
  </si>
  <si>
    <t>Szynkówka drobiowa</t>
  </si>
  <si>
    <t>Ćwiartka z kurczaka (świeża)</t>
  </si>
  <si>
    <t>Serca drobiowe</t>
  </si>
  <si>
    <t>Żołądki drobiowe</t>
  </si>
  <si>
    <t>Max. wartość zamówienia</t>
  </si>
  <si>
    <t>Część I</t>
  </si>
  <si>
    <t>Część II</t>
  </si>
  <si>
    <t>RAZEM</t>
  </si>
  <si>
    <t xml:space="preserve">WZÓR FORMULARZA CENOWEGO </t>
  </si>
  <si>
    <t>Załącznik nr 2 do SIWZ</t>
  </si>
  <si>
    <t>UWAGA! WYSTARCZY WPISAĆ JEDYNIE WARTOŚĆ W KOLUMNIE B i X, POZOSTAŁE KOLUMNY UZUPEŁNIĄ SIĘ AUTOMATYCZNIE. ZAMAWIAJĄCY ZAZNACZA, ŻE NINIEJSZY FORMULARZ JEST TYLKO WZOREM I TO DO WYKONAWCY NALEŻY PRAWIDŁOWE OBLICZENIE CENY</t>
  </si>
  <si>
    <t>Ilość</t>
  </si>
  <si>
    <t>Kasza jęczmienna</t>
  </si>
  <si>
    <t>Makaron</t>
  </si>
  <si>
    <t>Mąka pszenna</t>
  </si>
  <si>
    <t>Ryż biały</t>
  </si>
  <si>
    <t>Podpis osoby uzupełniającej formularz oraz data</t>
  </si>
  <si>
    <t>Koncentrat pomidorowy 30%</t>
  </si>
  <si>
    <t>Leczo pieczarkowe</t>
  </si>
  <si>
    <t>Szczaw konserwowy</t>
  </si>
  <si>
    <t>Chrzan tarty</t>
  </si>
  <si>
    <t>Bazylia susz</t>
  </si>
  <si>
    <t>Czosnek granulowany</t>
  </si>
  <si>
    <t>Koperek susz</t>
  </si>
  <si>
    <t>Liść laurowy</t>
  </si>
  <si>
    <t>Pietruszka nać susz</t>
  </si>
  <si>
    <t>Majeranek susz</t>
  </si>
  <si>
    <t>Musztarda</t>
  </si>
  <si>
    <t>l</t>
  </si>
  <si>
    <t>Ocet</t>
  </si>
  <si>
    <t>Pieprz czarny mielony</t>
  </si>
  <si>
    <t>Przyprawa w płynie</t>
  </si>
  <si>
    <t>Przyprawa w proszku</t>
  </si>
  <si>
    <t>Rosół jarzynowy w proszku</t>
  </si>
  <si>
    <t>Sól</t>
  </si>
  <si>
    <t>Ziele angielskie</t>
  </si>
  <si>
    <t>Włoszczyzna suszona</t>
  </si>
  <si>
    <t>Papryka słodka</t>
  </si>
  <si>
    <t>Papryka ostra</t>
  </si>
  <si>
    <t>Granulat sojowy</t>
  </si>
  <si>
    <t>Kostka sojowa</t>
  </si>
  <si>
    <t>Sos pieczeniowy</t>
  </si>
  <si>
    <t>Sos grzybowy</t>
  </si>
  <si>
    <t>Sos biały</t>
  </si>
  <si>
    <t>Zupa żurek</t>
  </si>
  <si>
    <t>Zupa szparagowa</t>
  </si>
  <si>
    <t>Zupa porowa</t>
  </si>
  <si>
    <t>Zupa ogonowa</t>
  </si>
  <si>
    <t>Zupa brokułowa</t>
  </si>
  <si>
    <t>Cukier biały</t>
  </si>
  <si>
    <t>Marmolada</t>
  </si>
  <si>
    <t>Tabletki musujące</t>
  </si>
  <si>
    <t>Wątróbka drobiowa</t>
  </si>
  <si>
    <t>Karkówka  b/k</t>
  </si>
  <si>
    <t>łopatka wieprzowa b/k</t>
  </si>
  <si>
    <t>Salceson biały</t>
  </si>
  <si>
    <t>Salceson czarny</t>
  </si>
  <si>
    <t>Podgardle wędzone</t>
  </si>
  <si>
    <t>Pieczeń rzymska</t>
  </si>
  <si>
    <t>CZĘŚĆ II – mięso wieprzowe i podroby oraz tłuszcz zwierzęcy</t>
  </si>
  <si>
    <t>CZĘŚĆ III – Wędliny drobiowe</t>
  </si>
  <si>
    <t>CZĘŚĆ IV – mięso i podroby drobiowe</t>
  </si>
  <si>
    <t>Polędwica królewska drobiowa</t>
  </si>
  <si>
    <t>Max. wartość zamówienia netto</t>
  </si>
  <si>
    <t>Max. wartość zamówienia brutto</t>
  </si>
  <si>
    <t>Część III</t>
  </si>
  <si>
    <t>Część IV</t>
  </si>
  <si>
    <t>Wykonawca (dane wykonawcy)</t>
  </si>
  <si>
    <t>…...............................................</t>
  </si>
  <si>
    <t>CZĘŚĆ I: Wędliny wieprzowe</t>
  </si>
  <si>
    <t>Udo trybowane z kurczaka bez skóry</t>
  </si>
  <si>
    <r>
      <t xml:space="preserve">Formularz cenowy                                                                                                                                                             </t>
    </r>
    <r>
      <rPr>
        <b/>
        <sz val="8"/>
        <rFont val="Arial CE"/>
        <family val="0"/>
      </rPr>
      <t xml:space="preserve"> nr D/Kw.Zp.2232.8.2023.AD</t>
    </r>
  </si>
  <si>
    <t>Załącznik nr 4 do SWZ/ zał. nr 3 do umowy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</si>
</sst>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\ #,##0.00&quot;      &quot;;\-#,##0.00&quot;      &quot;;&quot; -&quot;#&quot;      &quot;;@\ "/>
    <numFmt numFmtId="167" formatCode="#,##0.00&quot; zł&quot;"/>
    <numFmt numFmtId="168" formatCode="#,##0.00\ [$€-1]"/>
    <numFmt numFmtId="169" formatCode="_-* #,##0.00&quot; zł&quot;_-;\-* #,##0.00&quot; zł&quot;_-;_-* \-??&quot; zł&quot;_-;_-@_-"/>
    <numFmt numFmtId="170" formatCode="#,##0.00\ [$PLN]"/>
  </numFmts>
  <fonts count="50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 CE"/>
      <family val="2"/>
    </font>
    <font>
      <b/>
      <sz val="12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 CE"/>
      <family val="2"/>
    </font>
    <font>
      <sz val="8"/>
      <name val="Arial CE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9"/>
      <name val="Times New Roman"/>
      <family val="1"/>
    </font>
    <font>
      <sz val="12"/>
      <name val="Arial CE"/>
      <family val="0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66" fontId="2" fillId="0" borderId="0">
      <alignment/>
      <protection/>
    </xf>
    <xf numFmtId="166" fontId="2" fillId="0" borderId="0">
      <alignment/>
      <protection/>
    </xf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9" fontId="1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56" applyFont="1" applyFill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/>
    </xf>
    <xf numFmtId="3" fontId="1" fillId="0" borderId="10" xfId="0" applyNumberFormat="1" applyFont="1" applyBorder="1" applyAlignment="1" applyProtection="1">
      <alignment horizontal="center" vertical="center"/>
      <protection locked="0"/>
    </xf>
    <xf numFmtId="167" fontId="0" fillId="0" borderId="10" xfId="0" applyNumberFormat="1" applyBorder="1" applyAlignment="1" applyProtection="1">
      <alignment horizontal="center" vertical="center" wrapText="1"/>
      <protection locked="0"/>
    </xf>
    <xf numFmtId="167" fontId="0" fillId="0" borderId="10" xfId="0" applyNumberFormat="1" applyBorder="1" applyAlignment="1">
      <alignment horizontal="center" vertical="center" wrapText="1"/>
    </xf>
    <xf numFmtId="9" fontId="1" fillId="0" borderId="10" xfId="58" applyFont="1" applyFill="1" applyBorder="1" applyAlignment="1" applyProtection="1">
      <alignment horizontal="center" vertical="center" wrapText="1"/>
      <protection locked="0"/>
    </xf>
    <xf numFmtId="0" fontId="6" fillId="0" borderId="10" xfId="56" applyFont="1" applyFill="1" applyBorder="1" applyAlignment="1">
      <alignment horizontal="center" vertical="center" wrapText="1"/>
      <protection/>
    </xf>
    <xf numFmtId="9" fontId="1" fillId="0" borderId="10" xfId="58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67" fontId="0" fillId="33" borderId="10" xfId="0" applyNumberFormat="1" applyFont="1" applyFill="1" applyBorder="1" applyAlignment="1">
      <alignment horizontal="center" vertical="center" wrapText="1"/>
    </xf>
    <xf numFmtId="167" fontId="0" fillId="34" borderId="10" xfId="0" applyNumberFormat="1" applyFont="1" applyFill="1" applyBorder="1" applyAlignment="1">
      <alignment horizontal="center" vertical="center" wrapText="1"/>
    </xf>
    <xf numFmtId="167" fontId="0" fillId="35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6" fillId="0" borderId="24" xfId="0" applyFont="1" applyBorder="1" applyAlignment="1">
      <alignment horizontal="center" vertical="center"/>
    </xf>
    <xf numFmtId="0" fontId="6" fillId="0" borderId="11" xfId="56" applyFont="1" applyBorder="1" applyAlignment="1">
      <alignment horizontal="center" vertical="center" wrapText="1"/>
      <protection/>
    </xf>
    <xf numFmtId="0" fontId="1" fillId="0" borderId="25" xfId="0" applyFont="1" applyBorder="1" applyAlignment="1">
      <alignment horizontal="center" vertical="center"/>
    </xf>
    <xf numFmtId="167" fontId="0" fillId="0" borderId="11" xfId="0" applyNumberFormat="1" applyBorder="1" applyAlignment="1">
      <alignment horizontal="center" vertical="center" wrapText="1"/>
    </xf>
    <xf numFmtId="9" fontId="1" fillId="0" borderId="11" xfId="58" applyFill="1" applyBorder="1" applyAlignment="1" applyProtection="1">
      <alignment horizontal="center" vertical="center" wrapText="1"/>
      <protection/>
    </xf>
    <xf numFmtId="167" fontId="0" fillId="0" borderId="26" xfId="0" applyNumberFormat="1" applyBorder="1" applyAlignment="1">
      <alignment horizontal="center" vertical="center" wrapText="1"/>
    </xf>
    <xf numFmtId="167" fontId="0" fillId="0" borderId="0" xfId="0" applyNumberFormat="1" applyAlignment="1">
      <alignment/>
    </xf>
    <xf numFmtId="0" fontId="6" fillId="0" borderId="10" xfId="56" applyFont="1" applyBorder="1" applyAlignment="1">
      <alignment horizontal="center" vertical="center" wrapText="1"/>
      <protection/>
    </xf>
    <xf numFmtId="3" fontId="1" fillId="0" borderId="27" xfId="0" applyNumberFormat="1" applyFont="1" applyBorder="1" applyAlignment="1">
      <alignment horizontal="center" vertical="center"/>
    </xf>
    <xf numFmtId="167" fontId="0" fillId="0" borderId="28" xfId="0" applyNumberFormat="1" applyBorder="1" applyAlignment="1">
      <alignment horizontal="center" vertical="center" wrapText="1"/>
    </xf>
    <xf numFmtId="9" fontId="1" fillId="0" borderId="28" xfId="58" applyFill="1" applyBorder="1" applyAlignment="1" applyProtection="1">
      <alignment horizontal="center" vertical="center" wrapText="1"/>
      <protection/>
    </xf>
    <xf numFmtId="167" fontId="0" fillId="0" borderId="29" xfId="0" applyNumberFormat="1" applyBorder="1" applyAlignment="1">
      <alignment horizontal="center" vertical="center" wrapText="1"/>
    </xf>
    <xf numFmtId="167" fontId="0" fillId="0" borderId="30" xfId="0" applyNumberFormat="1" applyBorder="1" applyAlignment="1">
      <alignment horizontal="center" vertical="center" wrapText="1"/>
    </xf>
    <xf numFmtId="167" fontId="0" fillId="33" borderId="31" xfId="0" applyNumberFormat="1" applyFont="1" applyFill="1" applyBorder="1" applyAlignment="1">
      <alignment horizontal="center" vertical="center" wrapText="1"/>
    </xf>
    <xf numFmtId="167" fontId="0" fillId="33" borderId="0" xfId="0" applyNumberFormat="1" applyFill="1" applyBorder="1" applyAlignment="1">
      <alignment horizontal="center" vertical="center" wrapText="1"/>
    </xf>
    <xf numFmtId="167" fontId="0" fillId="0" borderId="32" xfId="0" applyNumberFormat="1" applyBorder="1" applyAlignment="1">
      <alignment horizontal="center" vertical="center" wrapText="1"/>
    </xf>
    <xf numFmtId="167" fontId="0" fillId="34" borderId="25" xfId="0" applyNumberFormat="1" applyFont="1" applyFill="1" applyBorder="1" applyAlignment="1">
      <alignment horizontal="center" vertical="center" wrapText="1"/>
    </xf>
    <xf numFmtId="167" fontId="0" fillId="34" borderId="0" xfId="0" applyNumberFormat="1" applyFont="1" applyFill="1" applyBorder="1" applyAlignment="1">
      <alignment horizontal="center" vertical="center" wrapText="1"/>
    </xf>
    <xf numFmtId="167" fontId="0" fillId="34" borderId="31" xfId="0" applyNumberFormat="1" applyFont="1" applyFill="1" applyBorder="1" applyAlignment="1">
      <alignment horizontal="center" vertical="center" wrapText="1"/>
    </xf>
    <xf numFmtId="167" fontId="0" fillId="0" borderId="33" xfId="0" applyNumberFormat="1" applyBorder="1" applyAlignment="1">
      <alignment horizontal="center" vertical="center" wrapText="1"/>
    </xf>
    <xf numFmtId="167" fontId="0" fillId="0" borderId="34" xfId="0" applyNumberFormat="1" applyBorder="1" applyAlignment="1">
      <alignment horizontal="center" vertical="center" wrapText="1"/>
    </xf>
    <xf numFmtId="167" fontId="0" fillId="35" borderId="27" xfId="0" applyNumberFormat="1" applyFont="1" applyFill="1" applyBorder="1" applyAlignment="1">
      <alignment horizontal="center" vertical="center" wrapText="1"/>
    </xf>
    <xf numFmtId="167" fontId="0" fillId="35" borderId="31" xfId="0" applyNumberForma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9" fontId="0" fillId="0" borderId="11" xfId="0" applyNumberForma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169" fontId="0" fillId="0" borderId="28" xfId="0" applyNumberFormat="1" applyBorder="1" applyAlignment="1">
      <alignment horizontal="center" vertical="center" wrapText="1"/>
    </xf>
    <xf numFmtId="0" fontId="11" fillId="0" borderId="10" xfId="56" applyFont="1" applyBorder="1" applyAlignment="1">
      <alignment horizontal="center" vertical="center" wrapText="1"/>
      <protection/>
    </xf>
    <xf numFmtId="0" fontId="6" fillId="0" borderId="34" xfId="56" applyFont="1" applyFill="1" applyBorder="1" applyAlignment="1">
      <alignment horizontal="center" vertical="center" wrapText="1"/>
      <protection/>
    </xf>
    <xf numFmtId="0" fontId="11" fillId="0" borderId="10" xfId="56" applyFont="1" applyFill="1" applyBorder="1" applyAlignment="1">
      <alignment horizontal="center" vertical="center" wrapText="1"/>
      <protection/>
    </xf>
    <xf numFmtId="3" fontId="1" fillId="0" borderId="2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67" fontId="8" fillId="36" borderId="0" xfId="0" applyNumberFormat="1" applyFont="1" applyFill="1" applyBorder="1" applyAlignment="1">
      <alignment horizontal="center" vertical="center" wrapText="1"/>
    </xf>
    <xf numFmtId="167" fontId="0" fillId="36" borderId="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 applyProtection="1">
      <alignment wrapText="1"/>
      <protection locked="0"/>
    </xf>
    <xf numFmtId="0" fontId="5" fillId="0" borderId="2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67" fontId="0" fillId="0" borderId="10" xfId="0" applyNumberFormat="1" applyBorder="1" applyAlignment="1">
      <alignment horizontal="center" vertical="center" wrapText="1"/>
    </xf>
    <xf numFmtId="168" fontId="3" fillId="37" borderId="35" xfId="0" applyNumberFormat="1" applyFont="1" applyFill="1" applyBorder="1" applyAlignment="1">
      <alignment horizontal="center" vertical="center"/>
    </xf>
    <xf numFmtId="168" fontId="3" fillId="37" borderId="14" xfId="0" applyNumberFormat="1" applyFont="1" applyFill="1" applyBorder="1" applyAlignment="1">
      <alignment horizontal="center" vertical="center"/>
    </xf>
    <xf numFmtId="168" fontId="3" fillId="37" borderId="36" xfId="0" applyNumberFormat="1" applyFont="1" applyFill="1" applyBorder="1" applyAlignment="1">
      <alignment horizontal="center" vertical="center"/>
    </xf>
    <xf numFmtId="168" fontId="3" fillId="37" borderId="25" xfId="0" applyNumberFormat="1" applyFont="1" applyFill="1" applyBorder="1" applyAlignment="1">
      <alignment horizontal="center" vertical="center"/>
    </xf>
    <xf numFmtId="168" fontId="3" fillId="37" borderId="13" xfId="0" applyNumberFormat="1" applyFont="1" applyFill="1" applyBorder="1" applyAlignment="1">
      <alignment horizontal="center" vertical="center"/>
    </xf>
    <xf numFmtId="168" fontId="3" fillId="37" borderId="33" xfId="0" applyNumberFormat="1" applyFont="1" applyFill="1" applyBorder="1" applyAlignment="1">
      <alignment horizontal="center" vertical="center"/>
    </xf>
    <xf numFmtId="168" fontId="0" fillId="0" borderId="35" xfId="0" applyNumberFormat="1" applyBorder="1" applyAlignment="1">
      <alignment horizontal="center" vertical="center"/>
    </xf>
    <xf numFmtId="168" fontId="0" fillId="0" borderId="14" xfId="0" applyNumberFormat="1" applyBorder="1" applyAlignment="1">
      <alignment horizontal="center" vertical="center"/>
    </xf>
    <xf numFmtId="168" fontId="0" fillId="0" borderId="36" xfId="0" applyNumberFormat="1" applyBorder="1" applyAlignment="1">
      <alignment horizontal="center" vertical="center"/>
    </xf>
    <xf numFmtId="168" fontId="0" fillId="0" borderId="25" xfId="0" applyNumberFormat="1" applyBorder="1" applyAlignment="1">
      <alignment horizontal="center" vertical="center"/>
    </xf>
    <xf numFmtId="168" fontId="0" fillId="0" borderId="13" xfId="0" applyNumberFormat="1" applyBorder="1" applyAlignment="1">
      <alignment horizontal="center" vertical="center"/>
    </xf>
    <xf numFmtId="168" fontId="0" fillId="0" borderId="33" xfId="0" applyNumberForma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7" fontId="0" fillId="0" borderId="35" xfId="0" applyNumberFormat="1" applyBorder="1" applyAlignment="1">
      <alignment horizontal="center" vertical="center"/>
    </xf>
    <xf numFmtId="167" fontId="0" fillId="0" borderId="14" xfId="0" applyNumberFormat="1" applyBorder="1" applyAlignment="1">
      <alignment horizontal="center" vertical="center"/>
    </xf>
    <xf numFmtId="167" fontId="0" fillId="0" borderId="36" xfId="0" applyNumberFormat="1" applyBorder="1" applyAlignment="1">
      <alignment horizontal="center" vertical="center"/>
    </xf>
    <xf numFmtId="167" fontId="0" fillId="0" borderId="25" xfId="0" applyNumberFormat="1" applyBorder="1" applyAlignment="1">
      <alignment horizontal="center" vertical="center"/>
    </xf>
    <xf numFmtId="167" fontId="0" fillId="0" borderId="13" xfId="0" applyNumberFormat="1" applyBorder="1" applyAlignment="1">
      <alignment horizontal="center" vertical="center"/>
    </xf>
    <xf numFmtId="167" fontId="0" fillId="0" borderId="33" xfId="0" applyNumberForma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49" fillId="0" borderId="27" xfId="0" applyFont="1" applyBorder="1" applyAlignment="1">
      <alignment horizontal="center" vertical="center" wrapText="1"/>
    </xf>
    <xf numFmtId="0" fontId="49" fillId="0" borderId="37" xfId="0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8" borderId="35" xfId="0" applyFont="1" applyFill="1" applyBorder="1" applyAlignment="1">
      <alignment horizontal="center" vertical="center"/>
    </xf>
    <xf numFmtId="0" fontId="3" fillId="38" borderId="14" xfId="0" applyFont="1" applyFill="1" applyBorder="1" applyAlignment="1">
      <alignment horizontal="center" vertical="center"/>
    </xf>
    <xf numFmtId="0" fontId="3" fillId="38" borderId="36" xfId="0" applyFont="1" applyFill="1" applyBorder="1" applyAlignment="1">
      <alignment horizontal="center" vertical="center"/>
    </xf>
    <xf numFmtId="0" fontId="3" fillId="38" borderId="25" xfId="0" applyFont="1" applyFill="1" applyBorder="1" applyAlignment="1">
      <alignment horizontal="center" vertical="center"/>
    </xf>
    <xf numFmtId="0" fontId="3" fillId="38" borderId="13" xfId="0" applyFont="1" applyFill="1" applyBorder="1" applyAlignment="1">
      <alignment horizontal="center" vertical="center"/>
    </xf>
    <xf numFmtId="0" fontId="3" fillId="38" borderId="33" xfId="0" applyFont="1" applyFill="1" applyBorder="1" applyAlignment="1">
      <alignment horizontal="center" vertical="center"/>
    </xf>
    <xf numFmtId="0" fontId="3" fillId="38" borderId="12" xfId="0" applyFont="1" applyFill="1" applyBorder="1" applyAlignment="1">
      <alignment horizontal="center" vertical="center"/>
    </xf>
    <xf numFmtId="0" fontId="3" fillId="38" borderId="11" xfId="0" applyFont="1" applyFill="1" applyBorder="1" applyAlignment="1">
      <alignment horizontal="center" vertical="center"/>
    </xf>
    <xf numFmtId="0" fontId="3" fillId="38" borderId="35" xfId="0" applyFont="1" applyFill="1" applyBorder="1" applyAlignment="1">
      <alignment horizontal="center" vertical="center" wrapText="1"/>
    </xf>
    <xf numFmtId="0" fontId="3" fillId="38" borderId="14" xfId="0" applyFont="1" applyFill="1" applyBorder="1" applyAlignment="1">
      <alignment horizontal="center" vertical="center" wrapText="1"/>
    </xf>
    <xf numFmtId="0" fontId="3" fillId="38" borderId="36" xfId="0" applyFont="1" applyFill="1" applyBorder="1" applyAlignment="1">
      <alignment horizontal="center" vertical="center" wrapText="1"/>
    </xf>
    <xf numFmtId="0" fontId="3" fillId="38" borderId="25" xfId="0" applyFont="1" applyFill="1" applyBorder="1" applyAlignment="1">
      <alignment horizontal="center" vertical="center" wrapText="1"/>
    </xf>
    <xf numFmtId="0" fontId="3" fillId="38" borderId="13" xfId="0" applyFont="1" applyFill="1" applyBorder="1" applyAlignment="1">
      <alignment horizontal="center" vertical="center" wrapText="1"/>
    </xf>
    <xf numFmtId="0" fontId="3" fillId="38" borderId="33" xfId="0" applyFont="1" applyFill="1" applyBorder="1" applyAlignment="1">
      <alignment horizontal="center" vertical="center" wrapText="1"/>
    </xf>
    <xf numFmtId="167" fontId="3" fillId="37" borderId="35" xfId="0" applyNumberFormat="1" applyFont="1" applyFill="1" applyBorder="1" applyAlignment="1">
      <alignment horizontal="center" vertical="center"/>
    </xf>
    <xf numFmtId="167" fontId="3" fillId="37" borderId="14" xfId="0" applyNumberFormat="1" applyFont="1" applyFill="1" applyBorder="1" applyAlignment="1">
      <alignment horizontal="center" vertical="center"/>
    </xf>
    <xf numFmtId="167" fontId="3" fillId="37" borderId="36" xfId="0" applyNumberFormat="1" applyFont="1" applyFill="1" applyBorder="1" applyAlignment="1">
      <alignment horizontal="center" vertical="center"/>
    </xf>
    <xf numFmtId="167" fontId="3" fillId="37" borderId="25" xfId="0" applyNumberFormat="1" applyFont="1" applyFill="1" applyBorder="1" applyAlignment="1">
      <alignment horizontal="center" vertical="center"/>
    </xf>
    <xf numFmtId="167" fontId="3" fillId="37" borderId="13" xfId="0" applyNumberFormat="1" applyFont="1" applyFill="1" applyBorder="1" applyAlignment="1">
      <alignment horizontal="center" vertical="center"/>
    </xf>
    <xf numFmtId="167" fontId="3" fillId="37" borderId="33" xfId="0" applyNumberFormat="1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wrapText="1"/>
    </xf>
    <xf numFmtId="167" fontId="0" fillId="0" borderId="28" xfId="0" applyNumberForma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Normalny 4" xfId="55"/>
    <cellStyle name="Normalny_Arkusz1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6"/>
  <sheetViews>
    <sheetView showGridLines="0" tabSelected="1" view="pageBreakPreview" zoomScale="130" zoomScaleSheetLayoutView="130" zoomScalePageLayoutView="0" workbookViewId="0" topLeftCell="A77">
      <selection activeCell="B2" sqref="B2:K8"/>
    </sheetView>
  </sheetViews>
  <sheetFormatPr defaultColWidth="0" defaultRowHeight="12.75" zeroHeight="1"/>
  <cols>
    <col min="1" max="1" width="1.00390625" style="0" customWidth="1"/>
    <col min="2" max="2" width="4.375" style="0" customWidth="1"/>
    <col min="3" max="3" width="26.25390625" style="1" customWidth="1"/>
    <col min="4" max="4" width="5.75390625" style="2" customWidth="1"/>
    <col min="5" max="5" width="8.625" style="2" customWidth="1"/>
    <col min="6" max="6" width="12.25390625" style="0" customWidth="1"/>
    <col min="7" max="7" width="14.375" style="0" customWidth="1"/>
    <col min="8" max="8" width="7.75390625" style="0" customWidth="1"/>
    <col min="9" max="9" width="11.00390625" style="0" customWidth="1"/>
    <col min="10" max="10" width="12.125" style="0" customWidth="1"/>
    <col min="11" max="11" width="20.625" style="0" customWidth="1"/>
    <col min="12" max="15" width="9.00390625" style="0" hidden="1" customWidth="1"/>
    <col min="16" max="16" width="18.875" style="0" hidden="1" customWidth="1"/>
    <col min="17" max="17" width="9.00390625" style="0" hidden="1" customWidth="1"/>
    <col min="18" max="18" width="18.875" style="0" hidden="1" customWidth="1"/>
    <col min="19" max="16384" width="9.00390625" style="0" hidden="1" customWidth="1"/>
  </cols>
  <sheetData>
    <row r="1" spans="2:11" ht="24.75" customHeight="1">
      <c r="B1" s="3"/>
      <c r="C1" s="3"/>
      <c r="D1" s="3"/>
      <c r="E1" s="3"/>
      <c r="F1" s="3"/>
      <c r="G1" s="3"/>
      <c r="H1" s="3"/>
      <c r="I1" s="3"/>
      <c r="J1" s="3"/>
      <c r="K1" s="79" t="s">
        <v>113</v>
      </c>
    </row>
    <row r="2" spans="2:11" ht="14.25" customHeight="1">
      <c r="B2" s="105" t="s">
        <v>112</v>
      </c>
      <c r="C2" s="106"/>
      <c r="D2" s="106"/>
      <c r="E2" s="106"/>
      <c r="F2" s="106"/>
      <c r="G2" s="106"/>
      <c r="H2" s="106"/>
      <c r="I2" s="106"/>
      <c r="J2" s="106"/>
      <c r="K2" s="106"/>
    </row>
    <row r="3" spans="2:11" ht="12.75"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2:11" ht="12.75">
      <c r="B4" s="106"/>
      <c r="C4" s="106"/>
      <c r="D4" s="106"/>
      <c r="E4" s="106"/>
      <c r="F4" s="106"/>
      <c r="G4" s="106"/>
      <c r="H4" s="106"/>
      <c r="I4" s="106"/>
      <c r="J4" s="106"/>
      <c r="K4" s="106"/>
    </row>
    <row r="5" spans="2:11" ht="12.75">
      <c r="B5" s="106"/>
      <c r="C5" s="106"/>
      <c r="D5" s="106"/>
      <c r="E5" s="106"/>
      <c r="F5" s="106"/>
      <c r="G5" s="106"/>
      <c r="H5" s="106"/>
      <c r="I5" s="106"/>
      <c r="J5" s="106"/>
      <c r="K5" s="106"/>
    </row>
    <row r="6" spans="2:11" ht="0.75" customHeight="1">
      <c r="B6" s="106"/>
      <c r="C6" s="106"/>
      <c r="D6" s="106"/>
      <c r="E6" s="106"/>
      <c r="F6" s="106"/>
      <c r="G6" s="106"/>
      <c r="H6" s="106"/>
      <c r="I6" s="106"/>
      <c r="J6" s="106"/>
      <c r="K6" s="106"/>
    </row>
    <row r="7" spans="2:11" ht="12.75" hidden="1">
      <c r="B7" s="106"/>
      <c r="C7" s="106"/>
      <c r="D7" s="106"/>
      <c r="E7" s="106"/>
      <c r="F7" s="106"/>
      <c r="G7" s="106"/>
      <c r="H7" s="106"/>
      <c r="I7" s="106"/>
      <c r="J7" s="106"/>
      <c r="K7" s="106"/>
    </row>
    <row r="8" spans="2:11" ht="12.75" hidden="1">
      <c r="B8" s="106"/>
      <c r="C8" s="106"/>
      <c r="D8" s="106"/>
      <c r="E8" s="106"/>
      <c r="F8" s="106"/>
      <c r="G8" s="106"/>
      <c r="H8" s="106"/>
      <c r="I8" s="106"/>
      <c r="J8" s="106"/>
      <c r="K8" s="106"/>
    </row>
    <row r="9" spans="2:11" ht="12.75">
      <c r="B9" s="4" t="s">
        <v>108</v>
      </c>
      <c r="C9" s="5"/>
      <c r="D9" s="6" t="s">
        <v>109</v>
      </c>
      <c r="E9" s="6"/>
      <c r="F9" s="4"/>
      <c r="G9" s="4"/>
      <c r="H9" s="4"/>
      <c r="I9" s="4"/>
      <c r="J9" s="4"/>
      <c r="K9" s="4"/>
    </row>
    <row r="10" spans="2:11" ht="108.75" customHeight="1">
      <c r="B10" s="4"/>
      <c r="C10" s="5"/>
      <c r="D10" s="6"/>
      <c r="E10" s="6"/>
      <c r="F10" s="4"/>
      <c r="G10" s="4"/>
      <c r="H10" s="4"/>
      <c r="I10" s="4"/>
      <c r="J10" s="4"/>
      <c r="K10" s="4"/>
    </row>
    <row r="11" spans="2:14" ht="14.25" customHeight="1" hidden="1">
      <c r="B11" s="80"/>
      <c r="C11" s="27"/>
      <c r="D11" s="27"/>
      <c r="E11" s="27"/>
      <c r="F11" s="27"/>
      <c r="G11" s="27"/>
      <c r="H11" s="27"/>
      <c r="I11" s="27"/>
      <c r="J11" s="27"/>
      <c r="K11" s="81"/>
      <c r="L11" s="7"/>
      <c r="M11" s="7"/>
      <c r="N11" s="7"/>
    </row>
    <row r="12" spans="2:14" ht="15" customHeight="1" hidden="1">
      <c r="B12" s="80"/>
      <c r="C12" s="27"/>
      <c r="D12" s="27"/>
      <c r="E12" s="27"/>
      <c r="F12" s="27"/>
      <c r="G12" s="27"/>
      <c r="H12" s="27"/>
      <c r="I12" s="27"/>
      <c r="J12" s="27"/>
      <c r="K12" s="81"/>
      <c r="L12" s="7"/>
      <c r="M12" s="7"/>
      <c r="N12" s="7"/>
    </row>
    <row r="13" spans="2:14" ht="15.75" hidden="1">
      <c r="B13" s="80"/>
      <c r="C13" s="27"/>
      <c r="D13" s="27"/>
      <c r="E13" s="27"/>
      <c r="F13" s="27"/>
      <c r="G13" s="27"/>
      <c r="H13" s="27"/>
      <c r="I13" s="27"/>
      <c r="J13" s="27"/>
      <c r="K13" s="81"/>
      <c r="L13" s="7"/>
      <c r="M13" s="7"/>
      <c r="N13" s="7"/>
    </row>
    <row r="14" spans="1:14" ht="24" customHeight="1">
      <c r="A14" s="107" t="s">
        <v>51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9"/>
      <c r="M14" s="7"/>
      <c r="N14" s="7"/>
    </row>
    <row r="15" s="111" customFormat="1" ht="23.25" customHeight="1">
      <c r="A15" s="110" t="s">
        <v>110</v>
      </c>
    </row>
    <row r="16" spans="2:14" ht="12.75">
      <c r="B16" s="8"/>
      <c r="C16" s="9"/>
      <c r="D16" s="10"/>
      <c r="E16" s="10" t="s">
        <v>0</v>
      </c>
      <c r="F16" s="10" t="s">
        <v>1</v>
      </c>
      <c r="G16" s="10" t="s">
        <v>2</v>
      </c>
      <c r="H16" s="10" t="s">
        <v>3</v>
      </c>
      <c r="I16" s="10" t="s">
        <v>4</v>
      </c>
      <c r="J16" s="10" t="s">
        <v>5</v>
      </c>
      <c r="K16" s="10" t="s">
        <v>6</v>
      </c>
      <c r="L16" s="7"/>
      <c r="M16" s="7"/>
      <c r="N16" s="7"/>
    </row>
    <row r="17" spans="2:14" ht="38.25">
      <c r="B17" s="10" t="s">
        <v>7</v>
      </c>
      <c r="C17" s="10" t="s">
        <v>8</v>
      </c>
      <c r="D17" s="10" t="s">
        <v>9</v>
      </c>
      <c r="E17" s="10" t="s">
        <v>10</v>
      </c>
      <c r="F17" s="10" t="s">
        <v>11</v>
      </c>
      <c r="G17" s="10" t="s">
        <v>12</v>
      </c>
      <c r="H17" s="10" t="s">
        <v>13</v>
      </c>
      <c r="I17" s="10" t="s">
        <v>14</v>
      </c>
      <c r="J17" s="11" t="s">
        <v>15</v>
      </c>
      <c r="K17" s="10" t="s">
        <v>16</v>
      </c>
      <c r="L17" s="7"/>
      <c r="M17" s="7"/>
      <c r="N17" s="7"/>
    </row>
    <row r="18" spans="2:14" ht="28.5" customHeight="1">
      <c r="B18" s="12">
        <v>1</v>
      </c>
      <c r="C18" s="13" t="s">
        <v>17</v>
      </c>
      <c r="D18" s="14" t="s">
        <v>18</v>
      </c>
      <c r="E18" s="15">
        <v>400</v>
      </c>
      <c r="F18" s="16"/>
      <c r="G18" s="17">
        <f aca="true" t="shared" si="0" ref="G18:G32">ROUND(E18*F18,2)</f>
        <v>0</v>
      </c>
      <c r="H18" s="18">
        <v>0</v>
      </c>
      <c r="I18" s="17">
        <f aca="true" t="shared" si="1" ref="I18:I32">ROUND(G18*H18,2)</f>
        <v>0</v>
      </c>
      <c r="J18" s="17">
        <f aca="true" t="shared" si="2" ref="J18:J32">ROUND(K18/E18,2)</f>
        <v>0</v>
      </c>
      <c r="K18" s="17">
        <f aca="true" t="shared" si="3" ref="K18:K32">ROUND(SUM(G18,I18),2)</f>
        <v>0</v>
      </c>
      <c r="L18" s="7"/>
      <c r="M18" s="7"/>
      <c r="N18" s="7"/>
    </row>
    <row r="19" spans="2:14" ht="24.75" customHeight="1">
      <c r="B19" s="12">
        <v>2</v>
      </c>
      <c r="C19" s="19" t="s">
        <v>19</v>
      </c>
      <c r="D19" s="14" t="s">
        <v>18</v>
      </c>
      <c r="E19" s="15">
        <v>4000</v>
      </c>
      <c r="F19" s="16"/>
      <c r="G19" s="17">
        <f t="shared" si="0"/>
        <v>0</v>
      </c>
      <c r="H19" s="20">
        <v>0</v>
      </c>
      <c r="I19" s="17">
        <f t="shared" si="1"/>
        <v>0</v>
      </c>
      <c r="J19" s="17">
        <f t="shared" si="2"/>
        <v>0</v>
      </c>
      <c r="K19" s="17">
        <f t="shared" si="3"/>
        <v>0</v>
      </c>
      <c r="L19" s="7"/>
      <c r="M19" s="7"/>
      <c r="N19" s="7"/>
    </row>
    <row r="20" spans="2:14" ht="24.75" customHeight="1">
      <c r="B20" s="12">
        <v>3</v>
      </c>
      <c r="C20" s="19" t="s">
        <v>20</v>
      </c>
      <c r="D20" s="14" t="s">
        <v>18</v>
      </c>
      <c r="E20" s="15">
        <v>1200</v>
      </c>
      <c r="F20" s="16"/>
      <c r="G20" s="17">
        <f t="shared" si="0"/>
        <v>0</v>
      </c>
      <c r="H20" s="20">
        <v>0</v>
      </c>
      <c r="I20" s="17">
        <f t="shared" si="1"/>
        <v>0</v>
      </c>
      <c r="J20" s="17">
        <f t="shared" si="2"/>
        <v>0</v>
      </c>
      <c r="K20" s="17">
        <f t="shared" si="3"/>
        <v>0</v>
      </c>
      <c r="L20" s="7"/>
      <c r="M20" s="7"/>
      <c r="N20" s="7"/>
    </row>
    <row r="21" spans="2:14" ht="24.75" customHeight="1">
      <c r="B21" s="12">
        <v>4</v>
      </c>
      <c r="C21" s="19" t="s">
        <v>21</v>
      </c>
      <c r="D21" s="14" t="s">
        <v>18</v>
      </c>
      <c r="E21" s="15">
        <v>2800</v>
      </c>
      <c r="F21" s="16"/>
      <c r="G21" s="17">
        <f t="shared" si="0"/>
        <v>0</v>
      </c>
      <c r="H21" s="20">
        <v>0</v>
      </c>
      <c r="I21" s="17">
        <f t="shared" si="1"/>
        <v>0</v>
      </c>
      <c r="J21" s="17">
        <f t="shared" si="2"/>
        <v>0</v>
      </c>
      <c r="K21" s="17">
        <f t="shared" si="3"/>
        <v>0</v>
      </c>
      <c r="L21" s="7"/>
      <c r="M21" s="7"/>
      <c r="N21" s="7"/>
    </row>
    <row r="22" spans="2:14" ht="24.75" customHeight="1">
      <c r="B22" s="12">
        <v>5</v>
      </c>
      <c r="C22" s="19" t="s">
        <v>22</v>
      </c>
      <c r="D22" s="14" t="s">
        <v>18</v>
      </c>
      <c r="E22" s="21">
        <v>3300</v>
      </c>
      <c r="F22" s="16"/>
      <c r="G22" s="17">
        <f t="shared" si="0"/>
        <v>0</v>
      </c>
      <c r="H22" s="20">
        <v>0</v>
      </c>
      <c r="I22" s="17">
        <f t="shared" si="1"/>
        <v>0</v>
      </c>
      <c r="J22" s="17">
        <f t="shared" si="2"/>
        <v>0</v>
      </c>
      <c r="K22" s="17">
        <f t="shared" si="3"/>
        <v>0</v>
      </c>
      <c r="L22" s="7"/>
      <c r="M22" s="7"/>
      <c r="N22" s="7"/>
    </row>
    <row r="23" spans="2:14" ht="24.75" customHeight="1">
      <c r="B23" s="12">
        <v>6</v>
      </c>
      <c r="C23" s="19" t="s">
        <v>23</v>
      </c>
      <c r="D23" s="14" t="s">
        <v>18</v>
      </c>
      <c r="E23" s="21">
        <v>4500</v>
      </c>
      <c r="F23" s="16"/>
      <c r="G23" s="17">
        <f t="shared" si="0"/>
        <v>0</v>
      </c>
      <c r="H23" s="20">
        <v>0</v>
      </c>
      <c r="I23" s="17">
        <f t="shared" si="1"/>
        <v>0</v>
      </c>
      <c r="J23" s="17">
        <f t="shared" si="2"/>
        <v>0</v>
      </c>
      <c r="K23" s="17">
        <f t="shared" si="3"/>
        <v>0</v>
      </c>
      <c r="L23" s="7"/>
      <c r="M23" s="7"/>
      <c r="N23" s="7"/>
    </row>
    <row r="24" spans="2:14" ht="24.75" customHeight="1">
      <c r="B24" s="12">
        <v>7</v>
      </c>
      <c r="C24" s="19" t="s">
        <v>24</v>
      </c>
      <c r="D24" s="14" t="s">
        <v>18</v>
      </c>
      <c r="E24" s="21">
        <v>600</v>
      </c>
      <c r="F24" s="16"/>
      <c r="G24" s="17">
        <f t="shared" si="0"/>
        <v>0</v>
      </c>
      <c r="H24" s="20">
        <v>0</v>
      </c>
      <c r="I24" s="17">
        <f t="shared" si="1"/>
        <v>0</v>
      </c>
      <c r="J24" s="17">
        <f t="shared" si="2"/>
        <v>0</v>
      </c>
      <c r="K24" s="17">
        <f t="shared" si="3"/>
        <v>0</v>
      </c>
      <c r="L24" s="7"/>
      <c r="M24" s="7"/>
      <c r="N24" s="7"/>
    </row>
    <row r="25" spans="2:14" ht="24.75" customHeight="1">
      <c r="B25" s="12">
        <v>8</v>
      </c>
      <c r="C25" s="19" t="s">
        <v>99</v>
      </c>
      <c r="D25" s="14" t="s">
        <v>18</v>
      </c>
      <c r="E25" s="21">
        <v>1000</v>
      </c>
      <c r="F25" s="16"/>
      <c r="G25" s="17">
        <f t="shared" si="0"/>
        <v>0</v>
      </c>
      <c r="H25" s="20">
        <v>0</v>
      </c>
      <c r="I25" s="17">
        <f t="shared" si="1"/>
        <v>0</v>
      </c>
      <c r="J25" s="17">
        <f t="shared" si="2"/>
        <v>0</v>
      </c>
      <c r="K25" s="17">
        <f t="shared" si="3"/>
        <v>0</v>
      </c>
      <c r="L25" s="7"/>
      <c r="M25" s="7"/>
      <c r="N25" s="7"/>
    </row>
    <row r="26" spans="2:14" ht="24.75" customHeight="1">
      <c r="B26" s="12">
        <v>9</v>
      </c>
      <c r="C26" s="19" t="s">
        <v>25</v>
      </c>
      <c r="D26" s="14" t="s">
        <v>18</v>
      </c>
      <c r="E26" s="21">
        <v>3000</v>
      </c>
      <c r="F26" s="16"/>
      <c r="G26" s="17">
        <f t="shared" si="0"/>
        <v>0</v>
      </c>
      <c r="H26" s="20">
        <v>0</v>
      </c>
      <c r="I26" s="17">
        <f t="shared" si="1"/>
        <v>0</v>
      </c>
      <c r="J26" s="17">
        <f t="shared" si="2"/>
        <v>0</v>
      </c>
      <c r="K26" s="17">
        <f t="shared" si="3"/>
        <v>0</v>
      </c>
      <c r="L26" s="7"/>
      <c r="M26" s="7"/>
      <c r="N26" s="7"/>
    </row>
    <row r="27" spans="2:14" ht="24.75" customHeight="1">
      <c r="B27" s="12">
        <v>10</v>
      </c>
      <c r="C27" s="19" t="s">
        <v>26</v>
      </c>
      <c r="D27" s="14" t="s">
        <v>18</v>
      </c>
      <c r="E27" s="21">
        <v>2000</v>
      </c>
      <c r="F27" s="16"/>
      <c r="G27" s="17">
        <f t="shared" si="0"/>
        <v>0</v>
      </c>
      <c r="H27" s="20">
        <v>0</v>
      </c>
      <c r="I27" s="17">
        <f t="shared" si="1"/>
        <v>0</v>
      </c>
      <c r="J27" s="17">
        <f t="shared" si="2"/>
        <v>0</v>
      </c>
      <c r="K27" s="17">
        <f t="shared" si="3"/>
        <v>0</v>
      </c>
      <c r="L27" s="7"/>
      <c r="M27" s="7"/>
      <c r="N27" s="7"/>
    </row>
    <row r="28" spans="2:14" ht="24.75" customHeight="1">
      <c r="B28" s="12">
        <v>11</v>
      </c>
      <c r="C28" s="19" t="s">
        <v>27</v>
      </c>
      <c r="D28" s="14" t="s">
        <v>18</v>
      </c>
      <c r="E28" s="21">
        <v>1800</v>
      </c>
      <c r="F28" s="16"/>
      <c r="G28" s="17">
        <f t="shared" si="0"/>
        <v>0</v>
      </c>
      <c r="H28" s="20">
        <v>0</v>
      </c>
      <c r="I28" s="17">
        <f t="shared" si="1"/>
        <v>0</v>
      </c>
      <c r="J28" s="17">
        <f t="shared" si="2"/>
        <v>0</v>
      </c>
      <c r="K28" s="17">
        <f t="shared" si="3"/>
        <v>0</v>
      </c>
      <c r="L28" s="7"/>
      <c r="M28" s="7"/>
      <c r="N28" s="7"/>
    </row>
    <row r="29" spans="2:14" ht="24.75" customHeight="1">
      <c r="B29" s="12">
        <v>12</v>
      </c>
      <c r="C29" s="19" t="s">
        <v>28</v>
      </c>
      <c r="D29" s="14" t="s">
        <v>18</v>
      </c>
      <c r="E29" s="21">
        <v>1000</v>
      </c>
      <c r="F29" s="16"/>
      <c r="G29" s="17">
        <f t="shared" si="0"/>
        <v>0</v>
      </c>
      <c r="H29" s="20">
        <v>0</v>
      </c>
      <c r="I29" s="17">
        <f t="shared" si="1"/>
        <v>0</v>
      </c>
      <c r="J29" s="17">
        <f t="shared" si="2"/>
        <v>0</v>
      </c>
      <c r="K29" s="17">
        <f t="shared" si="3"/>
        <v>0</v>
      </c>
      <c r="L29" s="7"/>
      <c r="M29" s="7"/>
      <c r="N29" s="7"/>
    </row>
    <row r="30" spans="2:14" ht="24.75" customHeight="1">
      <c r="B30" s="12">
        <v>13</v>
      </c>
      <c r="C30" s="19" t="s">
        <v>96</v>
      </c>
      <c r="D30" s="14" t="s">
        <v>18</v>
      </c>
      <c r="E30" s="21">
        <v>600</v>
      </c>
      <c r="F30" s="16"/>
      <c r="G30" s="17">
        <f t="shared" si="0"/>
        <v>0</v>
      </c>
      <c r="H30" s="20">
        <v>0</v>
      </c>
      <c r="I30" s="17">
        <f t="shared" si="1"/>
        <v>0</v>
      </c>
      <c r="J30" s="17">
        <f t="shared" si="2"/>
        <v>0</v>
      </c>
      <c r="K30" s="17">
        <f t="shared" si="3"/>
        <v>0</v>
      </c>
      <c r="L30" s="7"/>
      <c r="M30" s="7"/>
      <c r="N30" s="7"/>
    </row>
    <row r="31" spans="2:14" ht="24.75" customHeight="1">
      <c r="B31" s="12">
        <v>14</v>
      </c>
      <c r="C31" s="19" t="s">
        <v>97</v>
      </c>
      <c r="D31" s="14" t="s">
        <v>18</v>
      </c>
      <c r="E31" s="21">
        <v>600</v>
      </c>
      <c r="F31" s="16"/>
      <c r="G31" s="17">
        <f t="shared" si="0"/>
        <v>0</v>
      </c>
      <c r="H31" s="20">
        <v>0</v>
      </c>
      <c r="I31" s="17">
        <f t="shared" si="1"/>
        <v>0</v>
      </c>
      <c r="J31" s="17">
        <f t="shared" si="2"/>
        <v>0</v>
      </c>
      <c r="K31" s="17">
        <f t="shared" si="3"/>
        <v>0</v>
      </c>
      <c r="L31" s="7"/>
      <c r="M31" s="7"/>
      <c r="N31" s="7"/>
    </row>
    <row r="32" spans="2:14" ht="24.75" customHeight="1">
      <c r="B32" s="12">
        <v>15</v>
      </c>
      <c r="C32" s="19" t="s">
        <v>30</v>
      </c>
      <c r="D32" s="14" t="s">
        <v>18</v>
      </c>
      <c r="E32" s="21">
        <v>800</v>
      </c>
      <c r="F32" s="16"/>
      <c r="G32" s="17">
        <f t="shared" si="0"/>
        <v>0</v>
      </c>
      <c r="H32" s="20">
        <v>0</v>
      </c>
      <c r="I32" s="17">
        <f t="shared" si="1"/>
        <v>0</v>
      </c>
      <c r="J32" s="17">
        <f t="shared" si="2"/>
        <v>0</v>
      </c>
      <c r="K32" s="17">
        <f t="shared" si="3"/>
        <v>0</v>
      </c>
      <c r="L32" s="7"/>
      <c r="M32" s="7"/>
      <c r="N32" s="7"/>
    </row>
    <row r="33" spans="2:14" ht="24.75" customHeight="1">
      <c r="B33" s="83"/>
      <c r="C33" s="83"/>
      <c r="D33" s="83"/>
      <c r="E33" s="83"/>
      <c r="F33" s="22" t="s">
        <v>33</v>
      </c>
      <c r="G33" s="22">
        <f>SUM(G18:G32)</f>
        <v>0</v>
      </c>
      <c r="H33" s="22"/>
      <c r="I33" s="17"/>
      <c r="J33" s="17"/>
      <c r="K33" s="17"/>
      <c r="L33" s="7"/>
      <c r="M33" s="7"/>
      <c r="N33" s="7"/>
    </row>
    <row r="34" spans="2:14" ht="24.75" customHeight="1">
      <c r="B34" s="83"/>
      <c r="C34" s="83"/>
      <c r="D34" s="83"/>
      <c r="E34" s="83"/>
      <c r="F34" s="84"/>
      <c r="G34" s="23" t="s">
        <v>34</v>
      </c>
      <c r="H34" s="23"/>
      <c r="I34" s="23">
        <f>SUM(I18:I32)</f>
        <v>0</v>
      </c>
      <c r="J34" s="17"/>
      <c r="K34" s="17"/>
      <c r="L34" s="7"/>
      <c r="M34" s="7"/>
      <c r="N34" s="7"/>
    </row>
    <row r="35" spans="2:14" ht="24.75" customHeight="1">
      <c r="B35" s="83"/>
      <c r="C35" s="83"/>
      <c r="D35" s="83"/>
      <c r="E35" s="83"/>
      <c r="F35" s="84"/>
      <c r="G35" s="84"/>
      <c r="H35" s="84"/>
      <c r="I35" s="84"/>
      <c r="J35" s="24" t="s">
        <v>35</v>
      </c>
      <c r="K35" s="24">
        <f>SUM(K18:K32)</f>
        <v>0</v>
      </c>
      <c r="L35" s="7"/>
      <c r="M35" s="7"/>
      <c r="N35" s="7"/>
    </row>
    <row r="36" ht="12.75"/>
    <row r="37" ht="12.75"/>
    <row r="38" spans="2:11" ht="12.75">
      <c r="B38" s="82" t="s">
        <v>100</v>
      </c>
      <c r="C38" s="82"/>
      <c r="D38" s="82"/>
      <c r="E38" s="82"/>
      <c r="F38" s="82"/>
      <c r="G38" s="82"/>
      <c r="H38" s="82"/>
      <c r="I38" s="82"/>
      <c r="J38" s="82"/>
      <c r="K38" s="82"/>
    </row>
    <row r="39" spans="2:11" ht="32.25" customHeight="1">
      <c r="B39" s="82"/>
      <c r="C39" s="82"/>
      <c r="D39" s="82"/>
      <c r="E39" s="82"/>
      <c r="F39" s="82"/>
      <c r="G39" s="82"/>
      <c r="H39" s="82"/>
      <c r="I39" s="82"/>
      <c r="J39" s="82"/>
      <c r="K39" s="82"/>
    </row>
    <row r="40" spans="2:11" ht="32.25" customHeight="1">
      <c r="B40" s="76"/>
      <c r="C40" s="76"/>
      <c r="D40" s="76"/>
      <c r="E40" s="12" t="s">
        <v>0</v>
      </c>
      <c r="F40" s="12" t="s">
        <v>1</v>
      </c>
      <c r="G40" s="12" t="s">
        <v>2</v>
      </c>
      <c r="H40" s="12" t="s">
        <v>3</v>
      </c>
      <c r="I40" s="12" t="s">
        <v>4</v>
      </c>
      <c r="J40" s="12" t="s">
        <v>5</v>
      </c>
      <c r="K40" s="12" t="s">
        <v>6</v>
      </c>
    </row>
    <row r="41" spans="2:11" ht="47.25" customHeight="1">
      <c r="B41" s="10" t="s">
        <v>7</v>
      </c>
      <c r="C41" s="10" t="s">
        <v>8</v>
      </c>
      <c r="D41" s="10" t="s">
        <v>9</v>
      </c>
      <c r="E41" s="10" t="s">
        <v>10</v>
      </c>
      <c r="F41" s="10" t="s">
        <v>11</v>
      </c>
      <c r="G41" s="10" t="s">
        <v>12</v>
      </c>
      <c r="H41" s="10" t="s">
        <v>13</v>
      </c>
      <c r="I41" s="10" t="s">
        <v>14</v>
      </c>
      <c r="J41" s="10" t="s">
        <v>15</v>
      </c>
      <c r="K41" s="10" t="s">
        <v>16</v>
      </c>
    </row>
    <row r="42" spans="2:11" ht="26.25" customHeight="1">
      <c r="B42" s="12">
        <v>1</v>
      </c>
      <c r="C42" s="19" t="s">
        <v>29</v>
      </c>
      <c r="D42" s="73" t="s">
        <v>18</v>
      </c>
      <c r="E42" s="21">
        <v>1800</v>
      </c>
      <c r="F42" s="16"/>
      <c r="G42" s="17">
        <f aca="true" t="shared" si="4" ref="G42:G47">ROUND(E42*F42,2)</f>
        <v>0</v>
      </c>
      <c r="H42" s="20">
        <v>0</v>
      </c>
      <c r="I42" s="17">
        <f aca="true" t="shared" si="5" ref="I42:I47">ROUND(G42*H42,2)</f>
        <v>0</v>
      </c>
      <c r="J42" s="17">
        <f aca="true" t="shared" si="6" ref="J42:J47">ROUND(K42/E42,2)</f>
        <v>0</v>
      </c>
      <c r="K42" s="17">
        <f aca="true" t="shared" si="7" ref="K42:K47">ROUND(SUM(G42,I42),2)</f>
        <v>0</v>
      </c>
    </row>
    <row r="43" spans="2:11" ht="26.25" customHeight="1">
      <c r="B43" s="12">
        <v>2</v>
      </c>
      <c r="C43" s="19" t="s">
        <v>95</v>
      </c>
      <c r="D43" s="73" t="s">
        <v>18</v>
      </c>
      <c r="E43" s="21">
        <v>600</v>
      </c>
      <c r="F43" s="16"/>
      <c r="G43" s="17">
        <f t="shared" si="4"/>
        <v>0</v>
      </c>
      <c r="H43" s="20">
        <v>0</v>
      </c>
      <c r="I43" s="17">
        <f t="shared" si="5"/>
        <v>0</v>
      </c>
      <c r="J43" s="17">
        <f t="shared" si="6"/>
        <v>0</v>
      </c>
      <c r="K43" s="17">
        <f t="shared" si="7"/>
        <v>0</v>
      </c>
    </row>
    <row r="44" spans="2:11" ht="26.25" customHeight="1">
      <c r="B44" s="12">
        <v>3</v>
      </c>
      <c r="C44" s="19" t="s">
        <v>94</v>
      </c>
      <c r="D44" s="73" t="s">
        <v>18</v>
      </c>
      <c r="E44" s="21">
        <v>200</v>
      </c>
      <c r="F44" s="16"/>
      <c r="G44" s="17">
        <f t="shared" si="4"/>
        <v>0</v>
      </c>
      <c r="H44" s="20">
        <v>0</v>
      </c>
      <c r="I44" s="17">
        <f t="shared" si="5"/>
        <v>0</v>
      </c>
      <c r="J44" s="17">
        <f t="shared" si="6"/>
        <v>0</v>
      </c>
      <c r="K44" s="17">
        <f t="shared" si="7"/>
        <v>0</v>
      </c>
    </row>
    <row r="45" spans="2:11" ht="26.25" customHeight="1">
      <c r="B45" s="12">
        <v>4</v>
      </c>
      <c r="C45" s="19" t="s">
        <v>31</v>
      </c>
      <c r="D45" s="73" t="s">
        <v>18</v>
      </c>
      <c r="E45" s="21">
        <v>2000</v>
      </c>
      <c r="F45" s="16"/>
      <c r="G45" s="17">
        <f t="shared" si="4"/>
        <v>0</v>
      </c>
      <c r="H45" s="20">
        <v>0</v>
      </c>
      <c r="I45" s="17">
        <f t="shared" si="5"/>
        <v>0</v>
      </c>
      <c r="J45" s="17">
        <f t="shared" si="6"/>
        <v>0</v>
      </c>
      <c r="K45" s="17">
        <f t="shared" si="7"/>
        <v>0</v>
      </c>
    </row>
    <row r="46" spans="2:11" ht="12.75">
      <c r="B46" s="12">
        <v>5</v>
      </c>
      <c r="C46" s="19" t="s">
        <v>98</v>
      </c>
      <c r="D46" s="73" t="s">
        <v>18</v>
      </c>
      <c r="E46" s="21">
        <v>250</v>
      </c>
      <c r="F46" s="16"/>
      <c r="G46" s="17">
        <f t="shared" si="4"/>
        <v>0</v>
      </c>
      <c r="H46" s="20">
        <v>0</v>
      </c>
      <c r="I46" s="17">
        <f t="shared" si="5"/>
        <v>0</v>
      </c>
      <c r="J46" s="17">
        <f t="shared" si="6"/>
        <v>0</v>
      </c>
      <c r="K46" s="17">
        <f t="shared" si="7"/>
        <v>0</v>
      </c>
    </row>
    <row r="47" spans="2:11" ht="27.75" customHeight="1">
      <c r="B47" s="12">
        <v>6</v>
      </c>
      <c r="C47" s="19" t="s">
        <v>32</v>
      </c>
      <c r="D47" s="73" t="s">
        <v>18</v>
      </c>
      <c r="E47" s="21">
        <v>800</v>
      </c>
      <c r="F47" s="16"/>
      <c r="G47" s="17">
        <f t="shared" si="4"/>
        <v>0</v>
      </c>
      <c r="H47" s="20">
        <v>0</v>
      </c>
      <c r="I47" s="17">
        <f t="shared" si="5"/>
        <v>0</v>
      </c>
      <c r="J47" s="17">
        <f t="shared" si="6"/>
        <v>0</v>
      </c>
      <c r="K47" s="17">
        <f t="shared" si="7"/>
        <v>0</v>
      </c>
    </row>
    <row r="48" spans="2:11" ht="22.5" customHeight="1">
      <c r="B48" s="83"/>
      <c r="C48" s="83"/>
      <c r="D48" s="83"/>
      <c r="E48" s="83"/>
      <c r="F48" s="22" t="s">
        <v>33</v>
      </c>
      <c r="G48" s="22">
        <f>SUM(G42:G47)</f>
        <v>0</v>
      </c>
      <c r="H48" s="22"/>
      <c r="I48" s="17"/>
      <c r="J48" s="17"/>
      <c r="K48" s="17"/>
    </row>
    <row r="49" spans="2:11" ht="12.75">
      <c r="B49" s="83"/>
      <c r="C49" s="83"/>
      <c r="D49" s="83"/>
      <c r="E49" s="83"/>
      <c r="F49" s="84"/>
      <c r="G49" s="23" t="s">
        <v>34</v>
      </c>
      <c r="H49" s="23"/>
      <c r="I49" s="23">
        <f>SUM(I42:I47)</f>
        <v>0</v>
      </c>
      <c r="J49" s="17"/>
      <c r="K49" s="17"/>
    </row>
    <row r="50" spans="2:11" ht="24.75" customHeight="1">
      <c r="B50" s="83"/>
      <c r="C50" s="83"/>
      <c r="D50" s="83"/>
      <c r="E50" s="83"/>
      <c r="F50" s="84"/>
      <c r="G50" s="84"/>
      <c r="H50" s="84"/>
      <c r="I50" s="84"/>
      <c r="J50" s="24" t="s">
        <v>35</v>
      </c>
      <c r="K50" s="24">
        <f>SUM(K42:K47)</f>
        <v>0</v>
      </c>
    </row>
    <row r="51" spans="3:11" ht="12.75">
      <c r="C51"/>
      <c r="D51"/>
      <c r="E51"/>
      <c r="J51" s="78"/>
      <c r="K51" s="77"/>
    </row>
    <row r="52" ht="12.75"/>
    <row r="53" spans="2:11" ht="12.75">
      <c r="B53" s="82" t="s">
        <v>101</v>
      </c>
      <c r="C53" s="82"/>
      <c r="D53" s="82"/>
      <c r="E53" s="82"/>
      <c r="F53" s="82"/>
      <c r="G53" s="82"/>
      <c r="H53" s="82"/>
      <c r="I53" s="82"/>
      <c r="J53" s="82"/>
      <c r="K53" s="82"/>
    </row>
    <row r="54" spans="2:11" ht="24.75" customHeight="1">
      <c r="B54" s="82"/>
      <c r="C54" s="82"/>
      <c r="D54" s="82"/>
      <c r="E54" s="82"/>
      <c r="F54" s="82"/>
      <c r="G54" s="82"/>
      <c r="H54" s="82"/>
      <c r="I54" s="82"/>
      <c r="J54" s="82"/>
      <c r="K54" s="82"/>
    </row>
    <row r="55" spans="2:11" ht="27" customHeight="1">
      <c r="B55" s="8"/>
      <c r="C55" s="9"/>
      <c r="D55" s="10"/>
      <c r="E55" s="10" t="s">
        <v>0</v>
      </c>
      <c r="F55" s="10" t="s">
        <v>1</v>
      </c>
      <c r="G55" s="10" t="s">
        <v>2</v>
      </c>
      <c r="H55" s="10" t="s">
        <v>3</v>
      </c>
      <c r="I55" s="10" t="s">
        <v>4</v>
      </c>
      <c r="J55" s="10" t="s">
        <v>5</v>
      </c>
      <c r="K55" s="10" t="s">
        <v>6</v>
      </c>
    </row>
    <row r="56" spans="2:11" ht="43.5" customHeight="1">
      <c r="B56" s="10" t="s">
        <v>7</v>
      </c>
      <c r="C56" s="10" t="s">
        <v>8</v>
      </c>
      <c r="D56" s="10" t="s">
        <v>9</v>
      </c>
      <c r="E56" s="10" t="s">
        <v>10</v>
      </c>
      <c r="F56" s="10" t="s">
        <v>11</v>
      </c>
      <c r="G56" s="10" t="s">
        <v>12</v>
      </c>
      <c r="H56" s="10" t="s">
        <v>13</v>
      </c>
      <c r="I56" s="10" t="s">
        <v>14</v>
      </c>
      <c r="J56" s="11" t="s">
        <v>15</v>
      </c>
      <c r="K56" s="10" t="s">
        <v>16</v>
      </c>
    </row>
    <row r="57" spans="2:11" ht="27" customHeight="1">
      <c r="B57" s="12">
        <v>1</v>
      </c>
      <c r="C57" s="19" t="s">
        <v>36</v>
      </c>
      <c r="D57" s="14" t="s">
        <v>18</v>
      </c>
      <c r="E57" s="15">
        <v>1000</v>
      </c>
      <c r="F57" s="16"/>
      <c r="G57" s="17">
        <f aca="true" t="shared" si="8" ref="G57:G63">ROUND(E57*F57,2)</f>
        <v>0</v>
      </c>
      <c r="H57" s="20">
        <v>0</v>
      </c>
      <c r="I57" s="17">
        <f aca="true" t="shared" si="9" ref="I57:I63">ROUND(G57*H57,2)</f>
        <v>0</v>
      </c>
      <c r="J57" s="17">
        <f aca="true" t="shared" si="10" ref="J57:J63">ROUND(K57/E57,2)</f>
        <v>0</v>
      </c>
      <c r="K57" s="17">
        <f aca="true" t="shared" si="11" ref="K57:K63">ROUND(SUM(G57,I57),2)</f>
        <v>0</v>
      </c>
    </row>
    <row r="58" spans="2:11" ht="27" customHeight="1">
      <c r="B58" s="12">
        <v>2</v>
      </c>
      <c r="C58" s="19" t="s">
        <v>37</v>
      </c>
      <c r="D58" s="14" t="s">
        <v>18</v>
      </c>
      <c r="E58" s="15">
        <v>1900</v>
      </c>
      <c r="F58" s="16"/>
      <c r="G58" s="17">
        <f t="shared" si="8"/>
        <v>0</v>
      </c>
      <c r="H58" s="20">
        <v>0</v>
      </c>
      <c r="I58" s="17">
        <f t="shared" si="9"/>
        <v>0</v>
      </c>
      <c r="J58" s="17">
        <f t="shared" si="10"/>
        <v>0</v>
      </c>
      <c r="K58" s="17">
        <f t="shared" si="11"/>
        <v>0</v>
      </c>
    </row>
    <row r="59" spans="2:11" ht="27" customHeight="1">
      <c r="B59" s="12">
        <v>3</v>
      </c>
      <c r="C59" s="19" t="s">
        <v>38</v>
      </c>
      <c r="D59" s="14" t="s">
        <v>18</v>
      </c>
      <c r="E59" s="15">
        <v>600</v>
      </c>
      <c r="F59" s="16"/>
      <c r="G59" s="17">
        <f t="shared" si="8"/>
        <v>0</v>
      </c>
      <c r="H59" s="20">
        <v>0</v>
      </c>
      <c r="I59" s="17">
        <f t="shared" si="9"/>
        <v>0</v>
      </c>
      <c r="J59" s="17">
        <f t="shared" si="10"/>
        <v>0</v>
      </c>
      <c r="K59" s="17">
        <f t="shared" si="11"/>
        <v>0</v>
      </c>
    </row>
    <row r="60" spans="2:11" ht="27" customHeight="1">
      <c r="B60" s="12">
        <v>4</v>
      </c>
      <c r="C60" s="19" t="s">
        <v>39</v>
      </c>
      <c r="D60" s="14" t="s">
        <v>18</v>
      </c>
      <c r="E60" s="21">
        <v>1600</v>
      </c>
      <c r="F60" s="16"/>
      <c r="G60" s="17">
        <f t="shared" si="8"/>
        <v>0</v>
      </c>
      <c r="H60" s="20">
        <v>0</v>
      </c>
      <c r="I60" s="17">
        <f t="shared" si="9"/>
        <v>0</v>
      </c>
      <c r="J60" s="17">
        <f t="shared" si="10"/>
        <v>0</v>
      </c>
      <c r="K60" s="17">
        <f t="shared" si="11"/>
        <v>0</v>
      </c>
    </row>
    <row r="61" spans="2:11" ht="27" customHeight="1">
      <c r="B61" s="12">
        <v>5</v>
      </c>
      <c r="C61" s="19" t="s">
        <v>40</v>
      </c>
      <c r="D61" s="14" t="s">
        <v>18</v>
      </c>
      <c r="E61" s="21">
        <v>1500</v>
      </c>
      <c r="F61" s="16"/>
      <c r="G61" s="17">
        <f t="shared" si="8"/>
        <v>0</v>
      </c>
      <c r="H61" s="20">
        <v>0</v>
      </c>
      <c r="I61" s="17">
        <f t="shared" si="9"/>
        <v>0</v>
      </c>
      <c r="J61" s="17">
        <f t="shared" si="10"/>
        <v>0</v>
      </c>
      <c r="K61" s="17">
        <f t="shared" si="11"/>
        <v>0</v>
      </c>
    </row>
    <row r="62" spans="2:11" ht="27" customHeight="1">
      <c r="B62" s="12">
        <v>6</v>
      </c>
      <c r="C62" s="19" t="s">
        <v>103</v>
      </c>
      <c r="D62" s="14" t="s">
        <v>18</v>
      </c>
      <c r="E62" s="21">
        <v>700</v>
      </c>
      <c r="F62" s="16"/>
      <c r="G62" s="17">
        <f t="shared" si="8"/>
        <v>0</v>
      </c>
      <c r="H62" s="20">
        <v>0</v>
      </c>
      <c r="I62" s="17">
        <f t="shared" si="9"/>
        <v>0</v>
      </c>
      <c r="J62" s="17">
        <f t="shared" si="10"/>
        <v>0</v>
      </c>
      <c r="K62" s="17">
        <f t="shared" si="11"/>
        <v>0</v>
      </c>
    </row>
    <row r="63" spans="2:11" ht="27" customHeight="1">
      <c r="B63" s="12">
        <v>7</v>
      </c>
      <c r="C63" s="19" t="s">
        <v>41</v>
      </c>
      <c r="D63" s="14" t="s">
        <v>18</v>
      </c>
      <c r="E63" s="21">
        <v>700</v>
      </c>
      <c r="F63" s="16"/>
      <c r="G63" s="17">
        <f t="shared" si="8"/>
        <v>0</v>
      </c>
      <c r="H63" s="20">
        <v>0</v>
      </c>
      <c r="I63" s="17">
        <f t="shared" si="9"/>
        <v>0</v>
      </c>
      <c r="J63" s="17">
        <f t="shared" si="10"/>
        <v>0</v>
      </c>
      <c r="K63" s="17">
        <f t="shared" si="11"/>
        <v>0</v>
      </c>
    </row>
    <row r="64" spans="2:11" ht="25.5">
      <c r="B64" s="83"/>
      <c r="C64" s="83"/>
      <c r="D64" s="83"/>
      <c r="E64" s="83"/>
      <c r="F64" s="22" t="s">
        <v>33</v>
      </c>
      <c r="G64" s="22">
        <f>SUM(G57:G63)</f>
        <v>0</v>
      </c>
      <c r="H64" s="22"/>
      <c r="I64" s="17"/>
      <c r="J64" s="17"/>
      <c r="K64" s="17"/>
    </row>
    <row r="65" spans="2:11" ht="25.5" customHeight="1">
      <c r="B65" s="83"/>
      <c r="C65" s="83"/>
      <c r="D65" s="83"/>
      <c r="E65" s="83"/>
      <c r="F65" s="84"/>
      <c r="G65" s="23" t="s">
        <v>34</v>
      </c>
      <c r="H65" s="23"/>
      <c r="I65" s="23">
        <f>SUM(I57:I63)</f>
        <v>0</v>
      </c>
      <c r="J65" s="17"/>
      <c r="K65" s="17"/>
    </row>
    <row r="66" spans="2:11" ht="25.5">
      <c r="B66" s="83"/>
      <c r="C66" s="83"/>
      <c r="D66" s="83"/>
      <c r="E66" s="83"/>
      <c r="F66" s="84"/>
      <c r="G66" s="84"/>
      <c r="H66" s="84"/>
      <c r="I66" s="84"/>
      <c r="J66" s="24" t="s">
        <v>35</v>
      </c>
      <c r="K66" s="24">
        <f>SUM(K57:K63)</f>
        <v>0</v>
      </c>
    </row>
    <row r="67" spans="2:11" ht="12.75">
      <c r="B67" s="72"/>
      <c r="C67" s="72"/>
      <c r="D67" s="72"/>
      <c r="E67" s="72"/>
      <c r="F67" s="72"/>
      <c r="G67" s="72"/>
      <c r="H67" s="72"/>
      <c r="I67" s="72"/>
      <c r="J67" s="74"/>
      <c r="K67" s="75"/>
    </row>
    <row r="68" spans="2:11" ht="12.75">
      <c r="B68" s="72"/>
      <c r="C68" s="72"/>
      <c r="D68" s="72"/>
      <c r="E68" s="72"/>
      <c r="F68" s="72"/>
      <c r="G68" s="72"/>
      <c r="H68" s="72"/>
      <c r="I68" s="72"/>
      <c r="J68" s="74"/>
      <c r="K68" s="75"/>
    </row>
    <row r="69" spans="2:11" ht="12.75">
      <c r="B69" s="82" t="s">
        <v>102</v>
      </c>
      <c r="C69" s="82"/>
      <c r="D69" s="82"/>
      <c r="E69" s="82"/>
      <c r="F69" s="82"/>
      <c r="G69" s="82"/>
      <c r="H69" s="82"/>
      <c r="I69" s="82"/>
      <c r="J69" s="82"/>
      <c r="K69" s="82"/>
    </row>
    <row r="70" spans="2:11" ht="12.75">
      <c r="B70" s="82"/>
      <c r="C70" s="82"/>
      <c r="D70" s="82"/>
      <c r="E70" s="82"/>
      <c r="F70" s="82"/>
      <c r="G70" s="82"/>
      <c r="H70" s="82"/>
      <c r="I70" s="82"/>
      <c r="J70" s="82"/>
      <c r="K70" s="82"/>
    </row>
    <row r="71" spans="2:11" ht="23.25" customHeight="1">
      <c r="B71" s="76"/>
      <c r="C71" s="76"/>
      <c r="D71" s="76"/>
      <c r="E71" s="12" t="s">
        <v>0</v>
      </c>
      <c r="F71" s="12" t="s">
        <v>1</v>
      </c>
      <c r="G71" s="12" t="s">
        <v>2</v>
      </c>
      <c r="H71" s="12" t="s">
        <v>3</v>
      </c>
      <c r="I71" s="12" t="s">
        <v>4</v>
      </c>
      <c r="J71" s="12" t="s">
        <v>5</v>
      </c>
      <c r="K71" s="12" t="s">
        <v>6</v>
      </c>
    </row>
    <row r="72" spans="2:11" ht="40.5" customHeight="1">
      <c r="B72" s="10" t="s">
        <v>7</v>
      </c>
      <c r="C72" s="10" t="s">
        <v>8</v>
      </c>
      <c r="D72" s="10" t="s">
        <v>9</v>
      </c>
      <c r="E72" s="10" t="s">
        <v>10</v>
      </c>
      <c r="F72" s="10" t="s">
        <v>11</v>
      </c>
      <c r="G72" s="10" t="s">
        <v>12</v>
      </c>
      <c r="H72" s="10" t="s">
        <v>13</v>
      </c>
      <c r="I72" s="10" t="s">
        <v>14</v>
      </c>
      <c r="J72" s="10" t="s">
        <v>15</v>
      </c>
      <c r="K72" s="10" t="s">
        <v>16</v>
      </c>
    </row>
    <row r="73" spans="2:11" ht="22.5" customHeight="1">
      <c r="B73" s="12">
        <v>1</v>
      </c>
      <c r="C73" s="19" t="s">
        <v>93</v>
      </c>
      <c r="D73" s="73" t="s">
        <v>18</v>
      </c>
      <c r="E73" s="21">
        <v>2000</v>
      </c>
      <c r="F73" s="16"/>
      <c r="G73" s="17">
        <f>ROUND(E73*F73,2)</f>
        <v>0</v>
      </c>
      <c r="H73" s="20">
        <v>0</v>
      </c>
      <c r="I73" s="17">
        <f>ROUND(G73*H73,2)</f>
        <v>0</v>
      </c>
      <c r="J73" s="17">
        <f>ROUND(K73/E73,2)</f>
        <v>0</v>
      </c>
      <c r="K73" s="17">
        <f>ROUND(SUM(G73,I73),2)</f>
        <v>0</v>
      </c>
    </row>
    <row r="74" spans="2:11" ht="29.25" customHeight="1">
      <c r="B74" s="12">
        <v>2</v>
      </c>
      <c r="C74" s="19" t="s">
        <v>42</v>
      </c>
      <c r="D74" s="73" t="s">
        <v>18</v>
      </c>
      <c r="E74" s="21">
        <v>1500</v>
      </c>
      <c r="F74" s="16"/>
      <c r="G74" s="17">
        <f>ROUND(E74*F74,2)</f>
        <v>0</v>
      </c>
      <c r="H74" s="20">
        <v>0</v>
      </c>
      <c r="I74" s="17">
        <f>ROUND(G74*H74,2)</f>
        <v>0</v>
      </c>
      <c r="J74" s="17">
        <f>ROUND(K74/E74,2)</f>
        <v>0</v>
      </c>
      <c r="K74" s="17">
        <f>ROUND(SUM(G74,I74),2)</f>
        <v>0</v>
      </c>
    </row>
    <row r="75" spans="2:11" ht="22.5" customHeight="1">
      <c r="B75" s="12">
        <v>3</v>
      </c>
      <c r="C75" s="19" t="s">
        <v>43</v>
      </c>
      <c r="D75" s="73" t="s">
        <v>18</v>
      </c>
      <c r="E75" s="21">
        <v>800</v>
      </c>
      <c r="F75" s="16"/>
      <c r="G75" s="17">
        <f>ROUND(E75*F75,2)</f>
        <v>0</v>
      </c>
      <c r="H75" s="20">
        <v>0</v>
      </c>
      <c r="I75" s="17">
        <f>ROUND(G75*H75,2)</f>
        <v>0</v>
      </c>
      <c r="J75" s="17">
        <f>ROUND(K75/E75,2)</f>
        <v>0</v>
      </c>
      <c r="K75" s="17">
        <f>ROUND(SUM(G75,I75),2)</f>
        <v>0</v>
      </c>
    </row>
    <row r="76" spans="2:11" ht="35.25" customHeight="1">
      <c r="B76" s="12">
        <v>4</v>
      </c>
      <c r="C76" s="19" t="s">
        <v>44</v>
      </c>
      <c r="D76" s="73" t="s">
        <v>18</v>
      </c>
      <c r="E76" s="21">
        <v>800</v>
      </c>
      <c r="F76" s="16"/>
      <c r="G76" s="17">
        <f>ROUND(E76*F76,2)</f>
        <v>0</v>
      </c>
      <c r="H76" s="20">
        <v>0</v>
      </c>
      <c r="I76" s="17">
        <f>ROUND(G76*H76,2)</f>
        <v>0</v>
      </c>
      <c r="J76" s="17">
        <f>ROUND(K76/E76,2)</f>
        <v>0</v>
      </c>
      <c r="K76" s="17">
        <f>ROUND(SUM(G76,I76),2)</f>
        <v>0</v>
      </c>
    </row>
    <row r="77" spans="2:11" ht="28.5" customHeight="1">
      <c r="B77" s="12">
        <v>5</v>
      </c>
      <c r="C77" s="19" t="s">
        <v>111</v>
      </c>
      <c r="D77" s="73" t="s">
        <v>18</v>
      </c>
      <c r="E77" s="21">
        <v>1400</v>
      </c>
      <c r="F77" s="16"/>
      <c r="G77" s="17">
        <f>ROUND(E77*F77,2)</f>
        <v>0</v>
      </c>
      <c r="H77" s="20">
        <v>0</v>
      </c>
      <c r="I77" s="17">
        <f>ROUND(G77*H77,2)</f>
        <v>0</v>
      </c>
      <c r="J77" s="17">
        <f>ROUND(K77/E77,2)</f>
        <v>0</v>
      </c>
      <c r="K77" s="17">
        <f>ROUND(SUM(G77,I77),2)</f>
        <v>0</v>
      </c>
    </row>
    <row r="78" spans="2:11" ht="25.5">
      <c r="B78" s="83"/>
      <c r="C78" s="83"/>
      <c r="D78" s="83"/>
      <c r="E78" s="83"/>
      <c r="F78" s="22" t="s">
        <v>33</v>
      </c>
      <c r="G78" s="22">
        <f>SUM(G73:G77)</f>
        <v>0</v>
      </c>
      <c r="H78" s="22"/>
      <c r="I78" s="17"/>
      <c r="J78" s="17"/>
      <c r="K78" s="17"/>
    </row>
    <row r="79" spans="2:11" ht="12.75">
      <c r="B79" s="83"/>
      <c r="C79" s="83"/>
      <c r="D79" s="83"/>
      <c r="E79" s="83"/>
      <c r="F79" s="84"/>
      <c r="G79" s="23" t="s">
        <v>34</v>
      </c>
      <c r="H79" s="23"/>
      <c r="I79" s="23">
        <f>SUM(I64:I77)</f>
        <v>0</v>
      </c>
      <c r="J79" s="17"/>
      <c r="K79" s="17"/>
    </row>
    <row r="80" spans="2:11" ht="25.5">
      <c r="B80" s="83"/>
      <c r="C80" s="83"/>
      <c r="D80" s="83"/>
      <c r="E80" s="83"/>
      <c r="F80" s="84"/>
      <c r="G80" s="84"/>
      <c r="H80" s="84"/>
      <c r="I80" s="84"/>
      <c r="J80" s="24" t="s">
        <v>35</v>
      </c>
      <c r="K80" s="24">
        <f>SUM(K73:K77)</f>
        <v>0</v>
      </c>
    </row>
    <row r="81" ht="12.75"/>
    <row r="82" ht="12.75"/>
    <row r="83" ht="12.75"/>
    <row r="84" ht="12.75"/>
    <row r="85" spans="3:12" ht="12.75">
      <c r="C85" s="118"/>
      <c r="D85" s="120" t="s">
        <v>104</v>
      </c>
      <c r="E85" s="121"/>
      <c r="F85" s="122"/>
      <c r="G85" s="112" t="s">
        <v>45</v>
      </c>
      <c r="H85" s="113"/>
      <c r="I85" s="114"/>
      <c r="J85" s="112" t="s">
        <v>105</v>
      </c>
      <c r="K85" s="113"/>
      <c r="L85" s="114"/>
    </row>
    <row r="86" spans="3:12" ht="12.75">
      <c r="C86" s="119"/>
      <c r="D86" s="123"/>
      <c r="E86" s="124"/>
      <c r="F86" s="125"/>
      <c r="G86" s="115"/>
      <c r="H86" s="116"/>
      <c r="I86" s="117"/>
      <c r="J86" s="115"/>
      <c r="K86" s="116"/>
      <c r="L86" s="117"/>
    </row>
    <row r="87" spans="3:12" ht="12.75">
      <c r="C87" s="97" t="s">
        <v>46</v>
      </c>
      <c r="D87" s="99">
        <f>G33</f>
        <v>0</v>
      </c>
      <c r="E87" s="100"/>
      <c r="F87" s="101"/>
      <c r="G87" s="91">
        <f>D87/4.4536</f>
        <v>0</v>
      </c>
      <c r="H87" s="92"/>
      <c r="I87" s="93"/>
      <c r="J87" s="99">
        <f>K35</f>
        <v>0</v>
      </c>
      <c r="K87" s="100"/>
      <c r="L87" s="101"/>
    </row>
    <row r="88" spans="3:12" ht="12.75">
      <c r="C88" s="98"/>
      <c r="D88" s="102"/>
      <c r="E88" s="103"/>
      <c r="F88" s="104"/>
      <c r="G88" s="94"/>
      <c r="H88" s="95"/>
      <c r="I88" s="96"/>
      <c r="J88" s="102"/>
      <c r="K88" s="103"/>
      <c r="L88" s="104"/>
    </row>
    <row r="89" spans="3:12" ht="12.75">
      <c r="C89" s="97" t="s">
        <v>47</v>
      </c>
      <c r="D89" s="99">
        <f>G48</f>
        <v>0</v>
      </c>
      <c r="E89" s="100"/>
      <c r="F89" s="101"/>
      <c r="G89" s="91">
        <f>D89/4.4536</f>
        <v>0</v>
      </c>
      <c r="H89" s="92"/>
      <c r="I89" s="93"/>
      <c r="J89" s="99">
        <f>K50</f>
        <v>0</v>
      </c>
      <c r="K89" s="100"/>
      <c r="L89" s="101"/>
    </row>
    <row r="90" spans="3:12" ht="12.75">
      <c r="C90" s="98"/>
      <c r="D90" s="102"/>
      <c r="E90" s="103"/>
      <c r="F90" s="104"/>
      <c r="G90" s="94"/>
      <c r="H90" s="95"/>
      <c r="I90" s="96"/>
      <c r="J90" s="102"/>
      <c r="K90" s="103"/>
      <c r="L90" s="104"/>
    </row>
    <row r="91" spans="3:12" ht="12.75">
      <c r="C91" s="97" t="s">
        <v>106</v>
      </c>
      <c r="D91" s="99">
        <f>G64</f>
        <v>0</v>
      </c>
      <c r="E91" s="100"/>
      <c r="F91" s="101"/>
      <c r="G91" s="91">
        <f>D91/4.4536</f>
        <v>0</v>
      </c>
      <c r="H91" s="92"/>
      <c r="I91" s="93"/>
      <c r="J91" s="99">
        <f>K66</f>
        <v>0</v>
      </c>
      <c r="K91" s="100"/>
      <c r="L91" s="101"/>
    </row>
    <row r="92" spans="3:12" ht="12.75">
      <c r="C92" s="98"/>
      <c r="D92" s="102"/>
      <c r="E92" s="103"/>
      <c r="F92" s="104"/>
      <c r="G92" s="94"/>
      <c r="H92" s="95"/>
      <c r="I92" s="96"/>
      <c r="J92" s="102"/>
      <c r="K92" s="103"/>
      <c r="L92" s="104"/>
    </row>
    <row r="93" spans="3:12" ht="12.75">
      <c r="C93" s="97" t="s">
        <v>107</v>
      </c>
      <c r="D93" s="99">
        <f>G78</f>
        <v>0</v>
      </c>
      <c r="E93" s="100"/>
      <c r="F93" s="101"/>
      <c r="G93" s="91">
        <f>D93/4.4536</f>
        <v>0</v>
      </c>
      <c r="H93" s="92"/>
      <c r="I93" s="93"/>
      <c r="J93" s="99">
        <f>K80</f>
        <v>0</v>
      </c>
      <c r="K93" s="100"/>
      <c r="L93" s="101"/>
    </row>
    <row r="94" spans="3:12" ht="12.75">
      <c r="C94" s="98"/>
      <c r="D94" s="102"/>
      <c r="E94" s="103"/>
      <c r="F94" s="104"/>
      <c r="G94" s="94"/>
      <c r="H94" s="95"/>
      <c r="I94" s="96"/>
      <c r="J94" s="102"/>
      <c r="K94" s="103"/>
      <c r="L94" s="104"/>
    </row>
    <row r="95" spans="3:12" ht="12.75">
      <c r="C95" s="132" t="s">
        <v>48</v>
      </c>
      <c r="D95" s="126">
        <f>+SUM(D87:D93)</f>
        <v>0</v>
      </c>
      <c r="E95" s="127"/>
      <c r="F95" s="128"/>
      <c r="G95" s="85">
        <f>SUM(G87:G94)</f>
        <v>0</v>
      </c>
      <c r="H95" s="86"/>
      <c r="I95" s="87"/>
      <c r="J95" s="126">
        <f>SUM(J87:J94)</f>
        <v>0</v>
      </c>
      <c r="K95" s="127"/>
      <c r="L95" s="128"/>
    </row>
    <row r="96" spans="3:12" ht="12.75">
      <c r="C96" s="133"/>
      <c r="D96" s="129"/>
      <c r="E96" s="130"/>
      <c r="F96" s="131"/>
      <c r="G96" s="88"/>
      <c r="H96" s="89"/>
      <c r="I96" s="90"/>
      <c r="J96" s="129"/>
      <c r="K96" s="130"/>
      <c r="L96" s="131"/>
    </row>
    <row r="97" ht="12.75"/>
    <row r="98" ht="12.75"/>
    <row r="99" ht="12.75"/>
    <row r="100" ht="12.75"/>
    <row r="101" spans="3:5" ht="12.75">
      <c r="C101"/>
      <c r="D101"/>
      <c r="E101"/>
    </row>
    <row r="102" spans="3:5" ht="12.75">
      <c r="C102"/>
      <c r="D102"/>
      <c r="E102"/>
    </row>
    <row r="103" spans="3:5" ht="12.75">
      <c r="C103"/>
      <c r="D103"/>
      <c r="E103"/>
    </row>
    <row r="104" spans="3:5" ht="12.75">
      <c r="C104"/>
      <c r="D104"/>
      <c r="E104"/>
    </row>
    <row r="105" spans="3:5" ht="12.75">
      <c r="C105"/>
      <c r="D105"/>
      <c r="E105"/>
    </row>
    <row r="106" spans="3:5" ht="12.75">
      <c r="C106"/>
      <c r="D106"/>
      <c r="E106"/>
    </row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 customHeight="1"/>
    <row r="168" ht="12.75" customHeight="1"/>
    <row r="169" ht="12.75" customHeight="1"/>
    <row r="170" ht="12.75" customHeight="1"/>
    <row r="171" ht="12.75"/>
    <row r="172" ht="12.75"/>
    <row r="173" ht="35.25" customHeight="1"/>
    <row r="174" ht="25.5" customHeight="1"/>
    <row r="175" ht="25.5" customHeight="1"/>
    <row r="176" ht="12.75"/>
    <row r="177" ht="12.75"/>
    <row r="178" ht="12.75" customHeight="1"/>
    <row r="179" ht="12.75" customHeight="1"/>
    <row r="180" ht="12.75" customHeight="1"/>
    <row r="181" ht="12.75"/>
    <row r="182" ht="12.75"/>
    <row r="183" ht="12.75"/>
    <row r="184" ht="12.75"/>
    <row r="185" ht="12.75"/>
    <row r="186" ht="25.5" customHeight="1"/>
    <row r="187" ht="12.75"/>
    <row r="188" ht="12.75"/>
    <row r="189" ht="12.75"/>
    <row r="190" ht="12.75"/>
    <row r="191" ht="12.75"/>
    <row r="192" ht="20.25" customHeight="1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5.75" customHeight="1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47" ht="12.75"/>
    <row r="448" ht="12.75"/>
    <row r="449" ht="12.75"/>
    <row r="450" ht="12.75"/>
    <row r="451" ht="12.75"/>
    <row r="454" ht="12.75"/>
    <row r="455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</sheetData>
  <sheetProtection selectLockedCells="1" selectUnlockedCells="1"/>
  <mergeCells count="42">
    <mergeCell ref="J91:L92"/>
    <mergeCell ref="J93:L94"/>
    <mergeCell ref="J95:L96"/>
    <mergeCell ref="C93:C94"/>
    <mergeCell ref="D93:F94"/>
    <mergeCell ref="D95:F96"/>
    <mergeCell ref="C91:C92"/>
    <mergeCell ref="C95:C96"/>
    <mergeCell ref="D85:F86"/>
    <mergeCell ref="G85:I86"/>
    <mergeCell ref="B78:E80"/>
    <mergeCell ref="F79:F80"/>
    <mergeCell ref="G89:I90"/>
    <mergeCell ref="J87:L88"/>
    <mergeCell ref="J89:L90"/>
    <mergeCell ref="F65:F66"/>
    <mergeCell ref="G66:I66"/>
    <mergeCell ref="D91:F92"/>
    <mergeCell ref="C87:C88"/>
    <mergeCell ref="D87:F88"/>
    <mergeCell ref="G87:I88"/>
    <mergeCell ref="B69:K70"/>
    <mergeCell ref="G80:I80"/>
    <mergeCell ref="J85:L86"/>
    <mergeCell ref="C85:C86"/>
    <mergeCell ref="B2:K8"/>
    <mergeCell ref="B33:E35"/>
    <mergeCell ref="F34:F35"/>
    <mergeCell ref="G35:I35"/>
    <mergeCell ref="B38:K39"/>
    <mergeCell ref="A14:L14"/>
    <mergeCell ref="A15:IV15"/>
    <mergeCell ref="B53:K54"/>
    <mergeCell ref="B48:E50"/>
    <mergeCell ref="F49:F50"/>
    <mergeCell ref="G50:I50"/>
    <mergeCell ref="G95:I96"/>
    <mergeCell ref="G93:I94"/>
    <mergeCell ref="G91:I92"/>
    <mergeCell ref="C89:C90"/>
    <mergeCell ref="D89:F90"/>
    <mergeCell ref="B64:E66"/>
  </mergeCells>
  <printOptions horizontalCentered="1"/>
  <pageMargins left="0.39375" right="0.39375" top="0.9840277777777777" bottom="0.9840277777777777" header="0.5118055555555555" footer="0.5118055555555555"/>
  <pageSetup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38"/>
  <sheetViews>
    <sheetView view="pageBreakPreview" zoomScaleSheetLayoutView="100" zoomScalePageLayoutView="0" workbookViewId="0" topLeftCell="A4">
      <selection activeCell="D10" sqref="D10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1" customWidth="1"/>
    <col min="4" max="4" width="11.875" style="2" customWidth="1"/>
    <col min="5" max="5" width="13.00390625" style="2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25"/>
      <c r="J2" s="25"/>
      <c r="K2" s="25"/>
    </row>
    <row r="3" spans="2:11" ht="15.75">
      <c r="B3" s="82" t="s">
        <v>49</v>
      </c>
      <c r="C3" s="82"/>
      <c r="D3" s="82"/>
      <c r="E3" s="82"/>
      <c r="F3" s="82"/>
      <c r="G3" s="82"/>
      <c r="H3" s="26"/>
      <c r="I3" s="134" t="s">
        <v>50</v>
      </c>
      <c r="J3" s="134"/>
      <c r="K3" s="134"/>
    </row>
    <row r="4" spans="2:11" ht="15.75">
      <c r="B4" s="82"/>
      <c r="C4" s="82"/>
      <c r="D4" s="82"/>
      <c r="E4" s="82"/>
      <c r="F4" s="82"/>
      <c r="G4" s="82"/>
      <c r="H4" s="27"/>
      <c r="I4" s="134"/>
      <c r="J4" s="134"/>
      <c r="K4" s="134"/>
    </row>
    <row r="5" spans="2:11" ht="15.75" customHeight="1">
      <c r="B5" s="135" t="s">
        <v>51</v>
      </c>
      <c r="C5" s="135"/>
      <c r="D5" s="135"/>
      <c r="E5" s="135"/>
      <c r="F5" s="135"/>
      <c r="G5" s="135"/>
      <c r="H5" s="27"/>
      <c r="I5" s="134"/>
      <c r="J5" s="134"/>
      <c r="K5" s="134"/>
    </row>
    <row r="6" spans="2:11" ht="15.75">
      <c r="B6" s="135"/>
      <c r="C6" s="135"/>
      <c r="D6" s="135"/>
      <c r="E6" s="135"/>
      <c r="F6" s="135"/>
      <c r="G6" s="135"/>
      <c r="H6" s="27"/>
      <c r="I6" s="134"/>
      <c r="J6" s="134"/>
      <c r="K6" s="134"/>
    </row>
    <row r="7" spans="2:11" ht="27.75" customHeight="1">
      <c r="B7" s="135"/>
      <c r="C7" s="135"/>
      <c r="D7" s="135"/>
      <c r="E7" s="135"/>
      <c r="F7" s="135"/>
      <c r="G7" s="135"/>
      <c r="H7" s="28"/>
      <c r="I7" s="134"/>
      <c r="J7" s="134"/>
      <c r="K7" s="134"/>
    </row>
    <row r="8" spans="2:11" ht="12.75">
      <c r="B8" s="29"/>
      <c r="C8" s="30"/>
      <c r="D8" s="31"/>
      <c r="E8" s="31" t="s">
        <v>0</v>
      </c>
      <c r="F8" s="32" t="s">
        <v>1</v>
      </c>
      <c r="G8" s="33" t="s">
        <v>2</v>
      </c>
      <c r="H8" s="34" t="s">
        <v>3</v>
      </c>
      <c r="I8" s="31" t="s">
        <v>4</v>
      </c>
      <c r="J8" s="32" t="s">
        <v>5</v>
      </c>
      <c r="K8" s="33" t="s">
        <v>6</v>
      </c>
    </row>
    <row r="9" spans="2:15" ht="105.75" customHeight="1">
      <c r="B9" s="35" t="s">
        <v>7</v>
      </c>
      <c r="C9" s="35" t="s">
        <v>8</v>
      </c>
      <c r="D9" s="36" t="s">
        <v>9</v>
      </c>
      <c r="E9" s="36" t="s">
        <v>52</v>
      </c>
      <c r="F9" s="37" t="s">
        <v>11</v>
      </c>
      <c r="G9" s="37" t="s">
        <v>12</v>
      </c>
      <c r="H9" s="37" t="s">
        <v>13</v>
      </c>
      <c r="I9" s="37" t="s">
        <v>14</v>
      </c>
      <c r="J9" s="38" t="s">
        <v>15</v>
      </c>
      <c r="K9" s="39" t="s">
        <v>16</v>
      </c>
      <c r="L9" s="7"/>
      <c r="M9" s="7"/>
      <c r="N9" s="7"/>
      <c r="O9" s="40"/>
    </row>
    <row r="10" spans="2:16" ht="30" customHeight="1">
      <c r="B10" s="41">
        <v>1</v>
      </c>
      <c r="C10" s="42" t="s">
        <v>53</v>
      </c>
      <c r="D10" s="14" t="s">
        <v>18</v>
      </c>
      <c r="E10" s="43">
        <v>4000</v>
      </c>
      <c r="F10" s="44">
        <v>1.8</v>
      </c>
      <c r="G10" s="44">
        <f>ROUND(E10*F10,2)</f>
        <v>7200</v>
      </c>
      <c r="H10" s="45">
        <v>0.05</v>
      </c>
      <c r="I10" s="44">
        <f>ROUND(G10*H10,2)</f>
        <v>360</v>
      </c>
      <c r="J10" s="44">
        <f>ROUND(K10/E10,2)</f>
        <v>1.89</v>
      </c>
      <c r="K10" s="44">
        <f>ROUND(SUM(G10,I10),2)</f>
        <v>7560</v>
      </c>
      <c r="L10" s="46"/>
      <c r="M10" s="7"/>
      <c r="N10" s="7"/>
      <c r="O10" s="40"/>
      <c r="P10" s="47"/>
    </row>
    <row r="11" spans="2:16" ht="30" customHeight="1">
      <c r="B11" s="41">
        <v>2</v>
      </c>
      <c r="C11" s="48" t="s">
        <v>54</v>
      </c>
      <c r="D11" s="14" t="s">
        <v>18</v>
      </c>
      <c r="E11" s="49">
        <v>5000</v>
      </c>
      <c r="F11" s="50">
        <v>2.1</v>
      </c>
      <c r="G11" s="50">
        <f>ROUND(E11*F11,2)</f>
        <v>10500</v>
      </c>
      <c r="H11" s="51">
        <v>0.05</v>
      </c>
      <c r="I11" s="50">
        <f>ROUND(G11*H11,2)</f>
        <v>525</v>
      </c>
      <c r="J11" s="50">
        <f>ROUND(K11/E11,2)</f>
        <v>2.21</v>
      </c>
      <c r="K11" s="52">
        <f>ROUND(SUM(G11,I11),2)</f>
        <v>11025</v>
      </c>
      <c r="L11" s="7"/>
      <c r="M11" s="7"/>
      <c r="N11" s="7"/>
      <c r="O11" s="40"/>
      <c r="P11" s="47"/>
    </row>
    <row r="12" spans="2:16" ht="30" customHeight="1">
      <c r="B12" s="41">
        <v>3</v>
      </c>
      <c r="C12" s="48" t="s">
        <v>55</v>
      </c>
      <c r="D12" s="14" t="s">
        <v>18</v>
      </c>
      <c r="E12" s="49">
        <v>1200</v>
      </c>
      <c r="F12" s="50">
        <v>1.8</v>
      </c>
      <c r="G12" s="50">
        <f>ROUND(E12*F12,2)</f>
        <v>2160</v>
      </c>
      <c r="H12" s="51">
        <v>0.05</v>
      </c>
      <c r="I12" s="50">
        <f>ROUND(G12*H12,2)</f>
        <v>108</v>
      </c>
      <c r="J12" s="50">
        <f>ROUND(K12/E12,2)</f>
        <v>1.89</v>
      </c>
      <c r="K12" s="53">
        <f>ROUND(SUM(G12,I12),2)</f>
        <v>2268</v>
      </c>
      <c r="L12" s="7"/>
      <c r="M12" s="7"/>
      <c r="N12" s="7"/>
      <c r="O12" s="40"/>
      <c r="P12" s="47"/>
    </row>
    <row r="13" spans="2:16" ht="30" customHeight="1">
      <c r="B13" s="41">
        <v>4</v>
      </c>
      <c r="C13" s="48" t="s">
        <v>56</v>
      </c>
      <c r="D13" s="14" t="s">
        <v>18</v>
      </c>
      <c r="E13" s="49">
        <v>3000</v>
      </c>
      <c r="F13" s="50">
        <v>2.8</v>
      </c>
      <c r="G13" s="50">
        <f>ROUND(E13*F13,2)</f>
        <v>8400</v>
      </c>
      <c r="H13" s="51">
        <v>0.05</v>
      </c>
      <c r="I13" s="50">
        <f>ROUND(G13*H13,2)</f>
        <v>420</v>
      </c>
      <c r="J13" s="50">
        <f>ROUND(K13/E13,2)</f>
        <v>2.94</v>
      </c>
      <c r="K13" s="53">
        <f>ROUND(SUM(G13,I13),2)</f>
        <v>8820</v>
      </c>
      <c r="L13" s="7"/>
      <c r="M13" s="7"/>
      <c r="N13" s="7"/>
      <c r="O13" s="40"/>
      <c r="P13" s="47"/>
    </row>
    <row r="14" spans="2:16" ht="24" customHeight="1">
      <c r="B14" s="136"/>
      <c r="C14" s="136"/>
      <c r="D14" s="136"/>
      <c r="E14" s="136"/>
      <c r="F14" s="54" t="s">
        <v>33</v>
      </c>
      <c r="G14" s="54">
        <f>SUM(G10:G13)</f>
        <v>28260</v>
      </c>
      <c r="H14" s="55"/>
      <c r="I14" s="56"/>
      <c r="J14" s="44"/>
      <c r="K14" s="44"/>
      <c r="L14" s="7"/>
      <c r="M14" s="7"/>
      <c r="N14" s="7"/>
      <c r="P14" s="47"/>
    </row>
    <row r="15" spans="2:16" ht="19.5" customHeight="1">
      <c r="B15" s="136"/>
      <c r="C15" s="136"/>
      <c r="D15" s="136"/>
      <c r="E15" s="136"/>
      <c r="F15" s="137"/>
      <c r="G15" s="57" t="s">
        <v>34</v>
      </c>
      <c r="H15" s="58"/>
      <c r="I15" s="59">
        <f>SUM(I10:I13)</f>
        <v>1413</v>
      </c>
      <c r="J15" s="60"/>
      <c r="K15" s="61"/>
      <c r="L15" s="7"/>
      <c r="M15" s="7"/>
      <c r="N15" s="7"/>
      <c r="P15" s="47"/>
    </row>
    <row r="16" spans="2:14" ht="22.5" customHeight="1">
      <c r="B16" s="136"/>
      <c r="C16" s="136"/>
      <c r="D16" s="136"/>
      <c r="E16" s="136"/>
      <c r="F16" s="137"/>
      <c r="G16" s="17"/>
      <c r="H16" s="44"/>
      <c r="I16" s="44"/>
      <c r="J16" s="62" t="s">
        <v>35</v>
      </c>
      <c r="K16" s="63">
        <f>SUM(K10:K13)</f>
        <v>29673</v>
      </c>
      <c r="L16" s="7"/>
      <c r="M16" s="7"/>
      <c r="N16" s="7"/>
    </row>
    <row r="17" spans="2:14" ht="12.75" customHeight="1">
      <c r="B17" s="138"/>
      <c r="C17" s="138"/>
      <c r="D17" s="138"/>
      <c r="E17" s="138"/>
      <c r="F17" s="138"/>
      <c r="G17" s="139"/>
      <c r="H17" s="139"/>
      <c r="I17" s="140" t="s">
        <v>57</v>
      </c>
      <c r="J17" s="140"/>
      <c r="K17" s="140"/>
      <c r="L17" s="7"/>
      <c r="M17" s="7"/>
      <c r="N17" s="7"/>
    </row>
    <row r="18" spans="2:14" ht="60" customHeight="1">
      <c r="B18" s="138"/>
      <c r="C18" s="138"/>
      <c r="D18" s="138"/>
      <c r="E18" s="138"/>
      <c r="F18" s="138"/>
      <c r="G18" s="139"/>
      <c r="H18" s="139"/>
      <c r="I18" s="140"/>
      <c r="J18" s="140"/>
      <c r="K18" s="140"/>
      <c r="L18" s="7"/>
      <c r="M18" s="7"/>
      <c r="N18" s="7"/>
    </row>
    <row r="19" spans="3:14" ht="12.75">
      <c r="C19" s="64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3:14" ht="12" customHeight="1">
      <c r="C20" s="64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3:14" ht="12.75">
      <c r="C21" s="64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3:14" ht="12.75">
      <c r="C22" s="64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3:14" ht="12.75">
      <c r="C23" s="64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3:14" ht="12.75">
      <c r="C24" s="64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3:14" ht="12.75">
      <c r="C25" s="64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3:14" ht="12.75">
      <c r="C26" s="64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3:14" ht="12.75">
      <c r="C27" s="64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3:14" ht="12.75">
      <c r="C28" s="64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3:14" ht="12.75">
      <c r="C29" s="64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3:14" ht="12.75">
      <c r="C30" s="64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3:14" ht="12.75">
      <c r="C31" s="64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3:14" ht="12.75">
      <c r="C32" s="64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3:14" ht="12.75">
      <c r="C33" s="64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3:14" ht="12.75">
      <c r="C34" s="64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3:14" ht="12.75">
      <c r="C35" s="64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3:14" ht="12.75">
      <c r="C36" s="64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3:14" ht="12.75">
      <c r="C37" s="64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3:14" ht="12.75">
      <c r="C38" s="6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</sheetData>
  <sheetProtection selectLockedCells="1" selectUnlockedCells="1"/>
  <mergeCells count="9">
    <mergeCell ref="B3:G4"/>
    <mergeCell ref="I3:K7"/>
    <mergeCell ref="B5:G7"/>
    <mergeCell ref="B14:E16"/>
    <mergeCell ref="F15:F16"/>
    <mergeCell ref="B17:F18"/>
    <mergeCell ref="G17:G18"/>
    <mergeCell ref="H17:H18"/>
    <mergeCell ref="I17:K18"/>
  </mergeCells>
  <printOptions/>
  <pageMargins left="0.75" right="0.75" top="1" bottom="1" header="0.5118055555555555" footer="0.5118055555555555"/>
  <pageSetup horizontalDpi="300" verticalDpi="3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38"/>
  <sheetViews>
    <sheetView view="pageBreakPreview" zoomScaleSheetLayoutView="100" zoomScalePageLayoutView="0" workbookViewId="0" topLeftCell="A4">
      <selection activeCell="D10" sqref="D10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1" customWidth="1"/>
    <col min="4" max="4" width="11.875" style="2" customWidth="1"/>
    <col min="5" max="5" width="13.00390625" style="2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25"/>
      <c r="J2" s="25"/>
      <c r="K2" s="25"/>
    </row>
    <row r="3" spans="2:11" ht="15.75">
      <c r="B3" s="82" t="s">
        <v>49</v>
      </c>
      <c r="C3" s="82"/>
      <c r="D3" s="82"/>
      <c r="E3" s="82"/>
      <c r="F3" s="82"/>
      <c r="G3" s="82"/>
      <c r="H3" s="26"/>
      <c r="I3" s="134" t="s">
        <v>50</v>
      </c>
      <c r="J3" s="134"/>
      <c r="K3" s="134"/>
    </row>
    <row r="4" spans="2:11" ht="15.75">
      <c r="B4" s="82"/>
      <c r="C4" s="82"/>
      <c r="D4" s="82"/>
      <c r="E4" s="82"/>
      <c r="F4" s="82"/>
      <c r="G4" s="82"/>
      <c r="H4" s="27"/>
      <c r="I4" s="134"/>
      <c r="J4" s="134"/>
      <c r="K4" s="134"/>
    </row>
    <row r="5" spans="2:11" ht="15.75" customHeight="1">
      <c r="B5" s="135" t="s">
        <v>51</v>
      </c>
      <c r="C5" s="135"/>
      <c r="D5" s="135"/>
      <c r="E5" s="135"/>
      <c r="F5" s="135"/>
      <c r="G5" s="135"/>
      <c r="H5" s="27"/>
      <c r="I5" s="134"/>
      <c r="J5" s="134"/>
      <c r="K5" s="134"/>
    </row>
    <row r="6" spans="2:11" ht="15.75">
      <c r="B6" s="135"/>
      <c r="C6" s="135"/>
      <c r="D6" s="135"/>
      <c r="E6" s="135"/>
      <c r="F6" s="135"/>
      <c r="G6" s="135"/>
      <c r="H6" s="27"/>
      <c r="I6" s="134"/>
      <c r="J6" s="134"/>
      <c r="K6" s="134"/>
    </row>
    <row r="7" spans="2:11" ht="27.75" customHeight="1">
      <c r="B7" s="135"/>
      <c r="C7" s="135"/>
      <c r="D7" s="135"/>
      <c r="E7" s="135"/>
      <c r="F7" s="135"/>
      <c r="G7" s="135"/>
      <c r="H7" s="28"/>
      <c r="I7" s="134"/>
      <c r="J7" s="134"/>
      <c r="K7" s="134"/>
    </row>
    <row r="8" spans="2:11" ht="12.75">
      <c r="B8" s="29"/>
      <c r="C8" s="30"/>
      <c r="D8" s="31"/>
      <c r="E8" s="31" t="s">
        <v>0</v>
      </c>
      <c r="F8" s="32" t="s">
        <v>1</v>
      </c>
      <c r="G8" s="33" t="s">
        <v>2</v>
      </c>
      <c r="H8" s="34" t="s">
        <v>3</v>
      </c>
      <c r="I8" s="31" t="s">
        <v>4</v>
      </c>
      <c r="J8" s="32" t="s">
        <v>5</v>
      </c>
      <c r="K8" s="33" t="s">
        <v>6</v>
      </c>
    </row>
    <row r="9" spans="2:15" ht="105.75" customHeight="1">
      <c r="B9" s="35" t="s">
        <v>7</v>
      </c>
      <c r="C9" s="35" t="s">
        <v>8</v>
      </c>
      <c r="D9" s="36" t="s">
        <v>9</v>
      </c>
      <c r="E9" s="36" t="s">
        <v>52</v>
      </c>
      <c r="F9" s="37" t="s">
        <v>11</v>
      </c>
      <c r="G9" s="37" t="s">
        <v>12</v>
      </c>
      <c r="H9" s="37" t="s">
        <v>13</v>
      </c>
      <c r="I9" s="37" t="s">
        <v>14</v>
      </c>
      <c r="J9" s="38" t="s">
        <v>15</v>
      </c>
      <c r="K9" s="39" t="s">
        <v>16</v>
      </c>
      <c r="L9" s="7"/>
      <c r="M9" s="7"/>
      <c r="N9" s="7"/>
      <c r="O9" s="40"/>
    </row>
    <row r="10" spans="2:16" ht="30" customHeight="1">
      <c r="B10" s="41">
        <v>1</v>
      </c>
      <c r="C10" s="42" t="s">
        <v>58</v>
      </c>
      <c r="D10" s="14" t="s">
        <v>18</v>
      </c>
      <c r="E10" s="43">
        <v>1600</v>
      </c>
      <c r="F10" s="44">
        <v>4.2</v>
      </c>
      <c r="G10" s="44">
        <f>ROUND(E10*F10,2)</f>
        <v>6720</v>
      </c>
      <c r="H10" s="45">
        <v>0.08</v>
      </c>
      <c r="I10" s="44">
        <f>ROUND(G10*H10,2)</f>
        <v>537.6</v>
      </c>
      <c r="J10" s="44">
        <f>ROUND(K10/E10,2)</f>
        <v>4.54</v>
      </c>
      <c r="K10" s="44">
        <f>ROUND(SUM(G10,I10),2)</f>
        <v>7257.6</v>
      </c>
      <c r="L10" s="46"/>
      <c r="M10" s="7"/>
      <c r="N10" s="7"/>
      <c r="O10" s="40"/>
      <c r="P10" s="47"/>
    </row>
    <row r="11" spans="2:16" ht="30" customHeight="1">
      <c r="B11" s="41">
        <v>2</v>
      </c>
      <c r="C11" s="48" t="s">
        <v>59</v>
      </c>
      <c r="D11" s="14" t="s">
        <v>18</v>
      </c>
      <c r="E11" s="49">
        <v>1500</v>
      </c>
      <c r="F11" s="50">
        <v>4.2</v>
      </c>
      <c r="G11" s="50">
        <f>ROUND(E11*F11,2)</f>
        <v>6300</v>
      </c>
      <c r="H11" s="51">
        <v>0.05</v>
      </c>
      <c r="I11" s="50">
        <f>ROUND(G11*H11,2)</f>
        <v>315</v>
      </c>
      <c r="J11" s="50">
        <f>ROUND(K11/E11,2)</f>
        <v>4.41</v>
      </c>
      <c r="K11" s="52">
        <f>ROUND(SUM(G11,I11),2)</f>
        <v>6615</v>
      </c>
      <c r="L11" s="7"/>
      <c r="M11" s="7"/>
      <c r="N11" s="7"/>
      <c r="O11" s="40"/>
      <c r="P11" s="47"/>
    </row>
    <row r="12" spans="2:16" ht="30" customHeight="1">
      <c r="B12" s="41">
        <v>3</v>
      </c>
      <c r="C12" s="48" t="s">
        <v>60</v>
      </c>
      <c r="D12" s="14" t="s">
        <v>18</v>
      </c>
      <c r="E12" s="49">
        <v>300</v>
      </c>
      <c r="F12" s="50">
        <v>2.8</v>
      </c>
      <c r="G12" s="50">
        <f>ROUND(E12*F12,2)</f>
        <v>840</v>
      </c>
      <c r="H12" s="51">
        <v>0.08</v>
      </c>
      <c r="I12" s="50">
        <f>ROUND(G12*H12,2)</f>
        <v>67.2</v>
      </c>
      <c r="J12" s="50">
        <f>ROUND(K12/E12,2)</f>
        <v>3.02</v>
      </c>
      <c r="K12" s="53">
        <f>ROUND(SUM(G12,I12),2)</f>
        <v>907.2</v>
      </c>
      <c r="L12" s="7"/>
      <c r="M12" s="7"/>
      <c r="N12" s="7"/>
      <c r="O12" s="40"/>
      <c r="P12" s="47"/>
    </row>
    <row r="13" spans="2:16" ht="30" customHeight="1">
      <c r="B13" s="41">
        <v>4</v>
      </c>
      <c r="C13" s="48" t="s">
        <v>61</v>
      </c>
      <c r="D13" s="14" t="s">
        <v>18</v>
      </c>
      <c r="E13" s="49">
        <v>150</v>
      </c>
      <c r="F13" s="50">
        <v>7.8</v>
      </c>
      <c r="G13" s="50">
        <f>ROUND(E13*F13,2)</f>
        <v>1170</v>
      </c>
      <c r="H13" s="51">
        <v>0.08</v>
      </c>
      <c r="I13" s="50">
        <f>ROUND(G13*H13,2)</f>
        <v>93.6</v>
      </c>
      <c r="J13" s="50">
        <f>ROUND(K13/E13,2)</f>
        <v>8.42</v>
      </c>
      <c r="K13" s="53">
        <f>ROUND(SUM(G13,I13),2)</f>
        <v>1263.6</v>
      </c>
      <c r="L13" s="7"/>
      <c r="M13" s="7"/>
      <c r="N13" s="7"/>
      <c r="O13" s="40"/>
      <c r="P13" s="47"/>
    </row>
    <row r="14" spans="2:16" ht="24" customHeight="1">
      <c r="B14" s="136"/>
      <c r="C14" s="136"/>
      <c r="D14" s="136"/>
      <c r="E14" s="136"/>
      <c r="F14" s="54" t="s">
        <v>33</v>
      </c>
      <c r="G14" s="54">
        <f>SUM(G10:G13)</f>
        <v>15030</v>
      </c>
      <c r="H14" s="55"/>
      <c r="I14" s="56"/>
      <c r="J14" s="44"/>
      <c r="K14" s="44"/>
      <c r="L14" s="7"/>
      <c r="M14" s="7"/>
      <c r="N14" s="7"/>
      <c r="P14" s="47"/>
    </row>
    <row r="15" spans="2:16" ht="19.5" customHeight="1">
      <c r="B15" s="136"/>
      <c r="C15" s="136"/>
      <c r="D15" s="136"/>
      <c r="E15" s="136"/>
      <c r="F15" s="137"/>
      <c r="G15" s="57" t="s">
        <v>34</v>
      </c>
      <c r="H15" s="58"/>
      <c r="I15" s="59">
        <f>SUM(I10:I13)</f>
        <v>1013.4000000000001</v>
      </c>
      <c r="J15" s="60"/>
      <c r="K15" s="61"/>
      <c r="L15" s="7"/>
      <c r="M15" s="7"/>
      <c r="N15" s="7"/>
      <c r="P15" s="47"/>
    </row>
    <row r="16" spans="2:14" ht="22.5" customHeight="1">
      <c r="B16" s="136"/>
      <c r="C16" s="136"/>
      <c r="D16" s="136"/>
      <c r="E16" s="136"/>
      <c r="F16" s="137"/>
      <c r="G16" s="17"/>
      <c r="H16" s="44"/>
      <c r="I16" s="44"/>
      <c r="J16" s="62" t="s">
        <v>35</v>
      </c>
      <c r="K16" s="63">
        <f>SUM(K10:K13)</f>
        <v>16043.400000000001</v>
      </c>
      <c r="L16" s="7"/>
      <c r="M16" s="7"/>
      <c r="N16" s="7"/>
    </row>
    <row r="17" spans="2:14" ht="12.75" customHeight="1">
      <c r="B17" s="138"/>
      <c r="C17" s="138"/>
      <c r="D17" s="138"/>
      <c r="E17" s="138"/>
      <c r="F17" s="138"/>
      <c r="G17" s="139"/>
      <c r="H17" s="139"/>
      <c r="I17" s="140" t="s">
        <v>57</v>
      </c>
      <c r="J17" s="140"/>
      <c r="K17" s="140"/>
      <c r="L17" s="7"/>
      <c r="M17" s="7"/>
      <c r="N17" s="7"/>
    </row>
    <row r="18" spans="2:14" ht="60" customHeight="1">
      <c r="B18" s="138"/>
      <c r="C18" s="138"/>
      <c r="D18" s="138"/>
      <c r="E18" s="138"/>
      <c r="F18" s="138"/>
      <c r="G18" s="139"/>
      <c r="H18" s="139"/>
      <c r="I18" s="140"/>
      <c r="J18" s="140"/>
      <c r="K18" s="140"/>
      <c r="L18" s="7"/>
      <c r="M18" s="7"/>
      <c r="N18" s="7"/>
    </row>
    <row r="19" spans="3:14" ht="12.75">
      <c r="C19" s="64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3:14" ht="12" customHeight="1">
      <c r="C20" s="64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3:14" ht="12.75">
      <c r="C21" s="64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3:14" ht="12.75">
      <c r="C22" s="64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3:14" ht="12.75">
      <c r="C23" s="64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3:14" ht="12.75">
      <c r="C24" s="64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3:14" ht="12.75">
      <c r="C25" s="64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3:14" ht="12.75">
      <c r="C26" s="64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3:14" ht="12.75">
      <c r="C27" s="64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3:14" ht="12.75">
      <c r="C28" s="64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3:14" ht="12.75">
      <c r="C29" s="64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3:14" ht="12.75">
      <c r="C30" s="64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3:14" ht="12.75">
      <c r="C31" s="64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3:14" ht="12.75">
      <c r="C32" s="64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3:14" ht="12.75">
      <c r="C33" s="64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3:14" ht="12.75">
      <c r="C34" s="64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3:14" ht="12.75">
      <c r="C35" s="64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3:14" ht="12.75">
      <c r="C36" s="64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3:14" ht="12.75">
      <c r="C37" s="64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3:14" ht="12.75">
      <c r="C38" s="6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</sheetData>
  <sheetProtection selectLockedCells="1" selectUnlockedCells="1"/>
  <mergeCells count="9">
    <mergeCell ref="B3:G4"/>
    <mergeCell ref="I3:K7"/>
    <mergeCell ref="B5:G7"/>
    <mergeCell ref="B14:E16"/>
    <mergeCell ref="F15:F16"/>
    <mergeCell ref="B17:F18"/>
    <mergeCell ref="G17:G18"/>
    <mergeCell ref="H17:H18"/>
    <mergeCell ref="I17:K18"/>
  </mergeCells>
  <printOptions/>
  <pageMargins left="0.75" right="0.75" top="1" bottom="1" header="0.5118055555555555" footer="0.5118055555555555"/>
  <pageSetup horizontalDpi="300" verticalDpi="3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P61"/>
  <sheetViews>
    <sheetView view="pageBreakPreview" zoomScaleSheetLayoutView="100" zoomScalePageLayoutView="0" workbookViewId="0" topLeftCell="A19">
      <selection activeCell="C10" sqref="C10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1" customWidth="1"/>
    <col min="4" max="4" width="11.875" style="2" customWidth="1"/>
    <col min="5" max="5" width="13.00390625" style="2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25"/>
      <c r="J2" s="25"/>
      <c r="K2" s="25"/>
    </row>
    <row r="3" spans="2:11" ht="15.75">
      <c r="B3" s="82" t="s">
        <v>49</v>
      </c>
      <c r="C3" s="82"/>
      <c r="D3" s="82"/>
      <c r="E3" s="82"/>
      <c r="F3" s="82"/>
      <c r="G3" s="82"/>
      <c r="H3" s="26"/>
      <c r="I3" s="134" t="s">
        <v>50</v>
      </c>
      <c r="J3" s="134"/>
      <c r="K3" s="134"/>
    </row>
    <row r="4" spans="2:11" ht="15.75">
      <c r="B4" s="82"/>
      <c r="C4" s="82"/>
      <c r="D4" s="82"/>
      <c r="E4" s="82"/>
      <c r="F4" s="82"/>
      <c r="G4" s="82"/>
      <c r="H4" s="27"/>
      <c r="I4" s="134"/>
      <c r="J4" s="134"/>
      <c r="K4" s="134"/>
    </row>
    <row r="5" spans="2:11" ht="15.75" customHeight="1">
      <c r="B5" s="135" t="s">
        <v>51</v>
      </c>
      <c r="C5" s="135"/>
      <c r="D5" s="135"/>
      <c r="E5" s="135"/>
      <c r="F5" s="135"/>
      <c r="G5" s="135"/>
      <c r="H5" s="27"/>
      <c r="I5" s="134"/>
      <c r="J5" s="134"/>
      <c r="K5" s="134"/>
    </row>
    <row r="6" spans="2:11" ht="15.75">
      <c r="B6" s="135"/>
      <c r="C6" s="135"/>
      <c r="D6" s="135"/>
      <c r="E6" s="135"/>
      <c r="F6" s="135"/>
      <c r="G6" s="135"/>
      <c r="H6" s="27"/>
      <c r="I6" s="134"/>
      <c r="J6" s="134"/>
      <c r="K6" s="134"/>
    </row>
    <row r="7" spans="2:11" ht="27.75" customHeight="1">
      <c r="B7" s="135"/>
      <c r="C7" s="135"/>
      <c r="D7" s="135"/>
      <c r="E7" s="135"/>
      <c r="F7" s="135"/>
      <c r="G7" s="135"/>
      <c r="H7" s="28"/>
      <c r="I7" s="134"/>
      <c r="J7" s="134"/>
      <c r="K7" s="134"/>
    </row>
    <row r="8" spans="2:11" ht="12.75">
      <c r="B8" s="29"/>
      <c r="C8" s="30"/>
      <c r="D8" s="31"/>
      <c r="E8" s="31" t="s">
        <v>0</v>
      </c>
      <c r="F8" s="32" t="s">
        <v>1</v>
      </c>
      <c r="G8" s="33" t="s">
        <v>2</v>
      </c>
      <c r="H8" s="34" t="s">
        <v>3</v>
      </c>
      <c r="I8" s="31" t="s">
        <v>4</v>
      </c>
      <c r="J8" s="32" t="s">
        <v>5</v>
      </c>
      <c r="K8" s="33" t="s">
        <v>6</v>
      </c>
    </row>
    <row r="9" spans="2:15" ht="105.75" customHeight="1">
      <c r="B9" s="35" t="s">
        <v>7</v>
      </c>
      <c r="C9" s="35" t="s">
        <v>8</v>
      </c>
      <c r="D9" s="36" t="s">
        <v>9</v>
      </c>
      <c r="E9" s="36" t="s">
        <v>52</v>
      </c>
      <c r="F9" s="37" t="s">
        <v>11</v>
      </c>
      <c r="G9" s="37" t="s">
        <v>12</v>
      </c>
      <c r="H9" s="37" t="s">
        <v>13</v>
      </c>
      <c r="I9" s="37" t="s">
        <v>14</v>
      </c>
      <c r="J9" s="38" t="s">
        <v>15</v>
      </c>
      <c r="K9" s="39" t="s">
        <v>16</v>
      </c>
      <c r="L9" s="7"/>
      <c r="M9" s="7"/>
      <c r="N9" s="7"/>
      <c r="O9" s="40"/>
    </row>
    <row r="10" spans="2:16" ht="30" customHeight="1">
      <c r="B10" s="41">
        <v>1</v>
      </c>
      <c r="C10" s="42" t="s">
        <v>62</v>
      </c>
      <c r="D10" s="14" t="s">
        <v>18</v>
      </c>
      <c r="E10" s="43">
        <v>30</v>
      </c>
      <c r="F10" s="65">
        <v>8.6</v>
      </c>
      <c r="G10" s="44">
        <f aca="true" t="shared" si="0" ref="G10:G36">ROUND(E10*F10,2)</f>
        <v>258</v>
      </c>
      <c r="H10" s="45">
        <v>0.23</v>
      </c>
      <c r="I10" s="44">
        <f aca="true" t="shared" si="1" ref="I10:I36">ROUND(G10*H10,2)</f>
        <v>59.34</v>
      </c>
      <c r="J10" s="44">
        <f aca="true" t="shared" si="2" ref="J10:J36">ROUND(K10/E10,2)</f>
        <v>10.58</v>
      </c>
      <c r="K10" s="44">
        <f aca="true" t="shared" si="3" ref="K10:K36">ROUND(SUM(G10,I10),2)</f>
        <v>317.34</v>
      </c>
      <c r="L10" s="46"/>
      <c r="M10" s="7"/>
      <c r="N10" s="7"/>
      <c r="O10" s="40"/>
      <c r="P10" s="47"/>
    </row>
    <row r="11" spans="2:16" ht="30" customHeight="1">
      <c r="B11" s="41">
        <v>2</v>
      </c>
      <c r="C11" s="48" t="s">
        <v>63</v>
      </c>
      <c r="D11" s="14" t="s">
        <v>18</v>
      </c>
      <c r="E11" s="66">
        <v>30</v>
      </c>
      <c r="F11" s="67">
        <v>8.2</v>
      </c>
      <c r="G11" s="50">
        <f t="shared" si="0"/>
        <v>246</v>
      </c>
      <c r="H11" s="51">
        <v>0.08</v>
      </c>
      <c r="I11" s="50">
        <f t="shared" si="1"/>
        <v>19.68</v>
      </c>
      <c r="J11" s="50">
        <f t="shared" si="2"/>
        <v>8.86</v>
      </c>
      <c r="K11" s="52">
        <f t="shared" si="3"/>
        <v>265.68</v>
      </c>
      <c r="L11" s="7"/>
      <c r="M11" s="7"/>
      <c r="N11" s="7"/>
      <c r="O11" s="40"/>
      <c r="P11" s="47"/>
    </row>
    <row r="12" spans="2:16" ht="30" customHeight="1">
      <c r="B12" s="41">
        <v>3</v>
      </c>
      <c r="C12" s="48" t="s">
        <v>64</v>
      </c>
      <c r="D12" s="14" t="s">
        <v>18</v>
      </c>
      <c r="E12" s="66">
        <v>35</v>
      </c>
      <c r="F12" s="67">
        <v>9</v>
      </c>
      <c r="G12" s="50">
        <f t="shared" si="0"/>
        <v>315</v>
      </c>
      <c r="H12" s="51">
        <v>0.08</v>
      </c>
      <c r="I12" s="50">
        <f t="shared" si="1"/>
        <v>25.2</v>
      </c>
      <c r="J12" s="50">
        <f t="shared" si="2"/>
        <v>9.72</v>
      </c>
      <c r="K12" s="53">
        <f t="shared" si="3"/>
        <v>340.2</v>
      </c>
      <c r="L12" s="7"/>
      <c r="M12" s="7"/>
      <c r="N12" s="7"/>
      <c r="O12" s="40"/>
      <c r="P12" s="47"/>
    </row>
    <row r="13" spans="2:16" ht="30" customHeight="1">
      <c r="B13" s="41">
        <v>4</v>
      </c>
      <c r="C13" s="48" t="s">
        <v>65</v>
      </c>
      <c r="D13" s="14" t="s">
        <v>18</v>
      </c>
      <c r="E13" s="66">
        <v>30</v>
      </c>
      <c r="F13" s="67">
        <v>10</v>
      </c>
      <c r="G13" s="50">
        <f t="shared" si="0"/>
        <v>300</v>
      </c>
      <c r="H13" s="51">
        <v>0.23</v>
      </c>
      <c r="I13" s="50">
        <f t="shared" si="1"/>
        <v>69</v>
      </c>
      <c r="J13" s="50">
        <f t="shared" si="2"/>
        <v>12.3</v>
      </c>
      <c r="K13" s="53">
        <f t="shared" si="3"/>
        <v>369</v>
      </c>
      <c r="L13" s="7"/>
      <c r="M13" s="7"/>
      <c r="N13" s="7"/>
      <c r="O13" s="40"/>
      <c r="P13" s="47"/>
    </row>
    <row r="14" spans="2:16" ht="30" customHeight="1">
      <c r="B14" s="41">
        <v>5</v>
      </c>
      <c r="C14" s="48" t="s">
        <v>66</v>
      </c>
      <c r="D14" s="14" t="s">
        <v>18</v>
      </c>
      <c r="E14" s="66">
        <v>35</v>
      </c>
      <c r="F14" s="67">
        <v>12</v>
      </c>
      <c r="G14" s="50">
        <f t="shared" si="0"/>
        <v>420</v>
      </c>
      <c r="H14" s="51">
        <v>0.08</v>
      </c>
      <c r="I14" s="50">
        <f t="shared" si="1"/>
        <v>33.6</v>
      </c>
      <c r="J14" s="50">
        <f t="shared" si="2"/>
        <v>12.96</v>
      </c>
      <c r="K14" s="53">
        <f t="shared" si="3"/>
        <v>453.6</v>
      </c>
      <c r="L14" s="7"/>
      <c r="M14" s="7"/>
      <c r="N14" s="7"/>
      <c r="O14" s="40"/>
      <c r="P14" s="47"/>
    </row>
    <row r="15" spans="2:16" ht="30" customHeight="1">
      <c r="B15" s="41">
        <v>6</v>
      </c>
      <c r="C15" s="48" t="s">
        <v>67</v>
      </c>
      <c r="D15" s="14" t="s">
        <v>18</v>
      </c>
      <c r="E15" s="66">
        <v>35</v>
      </c>
      <c r="F15" s="67">
        <v>9.7</v>
      </c>
      <c r="G15" s="50">
        <f t="shared" si="0"/>
        <v>339.5</v>
      </c>
      <c r="H15" s="51">
        <v>0.08</v>
      </c>
      <c r="I15" s="50">
        <f t="shared" si="1"/>
        <v>27.16</v>
      </c>
      <c r="J15" s="50">
        <f t="shared" si="2"/>
        <v>10.48</v>
      </c>
      <c r="K15" s="53">
        <f t="shared" si="3"/>
        <v>366.66</v>
      </c>
      <c r="L15" s="7"/>
      <c r="M15" s="7"/>
      <c r="N15" s="7"/>
      <c r="O15" s="40"/>
      <c r="P15" s="47"/>
    </row>
    <row r="16" spans="2:16" ht="30" customHeight="1">
      <c r="B16" s="41">
        <v>7</v>
      </c>
      <c r="C16" s="48" t="s">
        <v>68</v>
      </c>
      <c r="D16" s="68" t="s">
        <v>69</v>
      </c>
      <c r="E16" s="66">
        <v>400</v>
      </c>
      <c r="F16" s="67">
        <v>2.9</v>
      </c>
      <c r="G16" s="50">
        <f t="shared" si="0"/>
        <v>1160</v>
      </c>
      <c r="H16" s="51">
        <v>0.23</v>
      </c>
      <c r="I16" s="50">
        <f t="shared" si="1"/>
        <v>266.8</v>
      </c>
      <c r="J16" s="50">
        <f t="shared" si="2"/>
        <v>3.57</v>
      </c>
      <c r="K16" s="53">
        <f t="shared" si="3"/>
        <v>1426.8</v>
      </c>
      <c r="L16" s="7"/>
      <c r="M16" s="7"/>
      <c r="N16" s="7"/>
      <c r="O16" s="40"/>
      <c r="P16" s="47"/>
    </row>
    <row r="17" spans="2:16" ht="30" customHeight="1">
      <c r="B17" s="41">
        <v>8</v>
      </c>
      <c r="C17" s="48" t="s">
        <v>70</v>
      </c>
      <c r="D17" s="68" t="s">
        <v>69</v>
      </c>
      <c r="E17" s="66">
        <v>190</v>
      </c>
      <c r="F17" s="67">
        <v>1.8</v>
      </c>
      <c r="G17" s="50">
        <f t="shared" si="0"/>
        <v>342</v>
      </c>
      <c r="H17" s="51">
        <v>0.23</v>
      </c>
      <c r="I17" s="50">
        <f t="shared" si="1"/>
        <v>78.66</v>
      </c>
      <c r="J17" s="50">
        <f t="shared" si="2"/>
        <v>2.21</v>
      </c>
      <c r="K17" s="53">
        <f t="shared" si="3"/>
        <v>420.66</v>
      </c>
      <c r="L17" s="7"/>
      <c r="M17" s="7"/>
      <c r="N17" s="7"/>
      <c r="O17" s="40"/>
      <c r="P17" s="47"/>
    </row>
    <row r="18" spans="2:16" ht="30" customHeight="1">
      <c r="B18" s="41">
        <v>9</v>
      </c>
      <c r="C18" s="48" t="s">
        <v>71</v>
      </c>
      <c r="D18" s="14" t="s">
        <v>18</v>
      </c>
      <c r="E18" s="66">
        <v>60</v>
      </c>
      <c r="F18" s="67">
        <v>17</v>
      </c>
      <c r="G18" s="50">
        <f t="shared" si="0"/>
        <v>1020</v>
      </c>
      <c r="H18" s="51">
        <v>0.23</v>
      </c>
      <c r="I18" s="50">
        <f t="shared" si="1"/>
        <v>234.6</v>
      </c>
      <c r="J18" s="50">
        <f t="shared" si="2"/>
        <v>20.91</v>
      </c>
      <c r="K18" s="53">
        <f t="shared" si="3"/>
        <v>1254.6</v>
      </c>
      <c r="L18" s="7"/>
      <c r="M18" s="7"/>
      <c r="N18" s="7"/>
      <c r="O18" s="40"/>
      <c r="P18" s="47"/>
    </row>
    <row r="19" spans="2:16" ht="30" customHeight="1">
      <c r="B19" s="41">
        <v>10</v>
      </c>
      <c r="C19" s="69" t="s">
        <v>72</v>
      </c>
      <c r="D19" s="70" t="s">
        <v>69</v>
      </c>
      <c r="E19" s="66">
        <v>700</v>
      </c>
      <c r="F19" s="67">
        <v>2</v>
      </c>
      <c r="G19" s="50">
        <f t="shared" si="0"/>
        <v>1400</v>
      </c>
      <c r="H19" s="51">
        <v>0.08</v>
      </c>
      <c r="I19" s="50">
        <f t="shared" si="1"/>
        <v>112</v>
      </c>
      <c r="J19" s="50">
        <f t="shared" si="2"/>
        <v>2.16</v>
      </c>
      <c r="K19" s="53">
        <f t="shared" si="3"/>
        <v>1512</v>
      </c>
      <c r="L19" s="7"/>
      <c r="M19" s="7"/>
      <c r="N19" s="7"/>
      <c r="O19" s="40"/>
      <c r="P19" s="47"/>
    </row>
    <row r="20" spans="2:16" ht="30" customHeight="1">
      <c r="B20" s="41">
        <v>11</v>
      </c>
      <c r="C20" s="48" t="s">
        <v>73</v>
      </c>
      <c r="D20" s="14" t="s">
        <v>18</v>
      </c>
      <c r="E20" s="66">
        <v>600</v>
      </c>
      <c r="F20" s="67">
        <v>3.51</v>
      </c>
      <c r="G20" s="50">
        <f t="shared" si="0"/>
        <v>2106</v>
      </c>
      <c r="H20" s="51">
        <v>0.08</v>
      </c>
      <c r="I20" s="50">
        <f t="shared" si="1"/>
        <v>168.48</v>
      </c>
      <c r="J20" s="50">
        <f t="shared" si="2"/>
        <v>3.79</v>
      </c>
      <c r="K20" s="53">
        <f t="shared" si="3"/>
        <v>2274.48</v>
      </c>
      <c r="L20" s="7"/>
      <c r="M20" s="7"/>
      <c r="N20" s="7"/>
      <c r="O20" s="40"/>
      <c r="P20" s="47"/>
    </row>
    <row r="21" spans="2:16" ht="30" customHeight="1">
      <c r="B21" s="41">
        <v>12</v>
      </c>
      <c r="C21" s="48" t="s">
        <v>74</v>
      </c>
      <c r="D21" s="14" t="s">
        <v>18</v>
      </c>
      <c r="E21" s="66">
        <v>800</v>
      </c>
      <c r="F21" s="67">
        <v>4.4</v>
      </c>
      <c r="G21" s="50">
        <f t="shared" si="0"/>
        <v>3520</v>
      </c>
      <c r="H21" s="51">
        <v>0.08</v>
      </c>
      <c r="I21" s="50">
        <f t="shared" si="1"/>
        <v>281.6</v>
      </c>
      <c r="J21" s="50">
        <f t="shared" si="2"/>
        <v>4.75</v>
      </c>
      <c r="K21" s="53">
        <f t="shared" si="3"/>
        <v>3801.6</v>
      </c>
      <c r="L21" s="7"/>
      <c r="M21" s="7"/>
      <c r="N21" s="7"/>
      <c r="O21" s="40"/>
      <c r="P21" s="47"/>
    </row>
    <row r="22" spans="2:16" ht="30" customHeight="1">
      <c r="B22" s="41">
        <v>13</v>
      </c>
      <c r="C22" s="48" t="s">
        <v>75</v>
      </c>
      <c r="D22" s="14" t="s">
        <v>18</v>
      </c>
      <c r="E22" s="66">
        <v>1000</v>
      </c>
      <c r="F22" s="67">
        <v>0.75</v>
      </c>
      <c r="G22" s="50">
        <f t="shared" si="0"/>
        <v>750</v>
      </c>
      <c r="H22" s="51">
        <v>0.23</v>
      </c>
      <c r="I22" s="50">
        <f t="shared" si="1"/>
        <v>172.5</v>
      </c>
      <c r="J22" s="50">
        <f t="shared" si="2"/>
        <v>0.92</v>
      </c>
      <c r="K22" s="53">
        <f t="shared" si="3"/>
        <v>922.5</v>
      </c>
      <c r="L22" s="7"/>
      <c r="M22" s="7"/>
      <c r="N22" s="7"/>
      <c r="O22" s="40"/>
      <c r="P22" s="47"/>
    </row>
    <row r="23" spans="2:16" ht="30" customHeight="1">
      <c r="B23" s="41">
        <v>14</v>
      </c>
      <c r="C23" s="48" t="s">
        <v>76</v>
      </c>
      <c r="D23" s="14" t="s">
        <v>18</v>
      </c>
      <c r="E23" s="66">
        <v>30</v>
      </c>
      <c r="F23" s="67">
        <v>17</v>
      </c>
      <c r="G23" s="50">
        <f t="shared" si="0"/>
        <v>510</v>
      </c>
      <c r="H23" s="51">
        <v>0.23</v>
      </c>
      <c r="I23" s="50">
        <f t="shared" si="1"/>
        <v>117.3</v>
      </c>
      <c r="J23" s="50">
        <f t="shared" si="2"/>
        <v>20.91</v>
      </c>
      <c r="K23" s="53">
        <f t="shared" si="3"/>
        <v>627.3</v>
      </c>
      <c r="L23" s="7"/>
      <c r="M23" s="7"/>
      <c r="N23" s="7"/>
      <c r="O23" s="40"/>
      <c r="P23" s="47"/>
    </row>
    <row r="24" spans="2:16" ht="30" customHeight="1">
      <c r="B24" s="41">
        <v>15</v>
      </c>
      <c r="C24" s="48" t="s">
        <v>77</v>
      </c>
      <c r="D24" s="14" t="s">
        <v>18</v>
      </c>
      <c r="E24" s="66">
        <v>100</v>
      </c>
      <c r="F24" s="67">
        <v>15</v>
      </c>
      <c r="G24" s="50">
        <f t="shared" si="0"/>
        <v>1500</v>
      </c>
      <c r="H24" s="51">
        <v>0.08</v>
      </c>
      <c r="I24" s="50">
        <f t="shared" si="1"/>
        <v>120</v>
      </c>
      <c r="J24" s="50">
        <f t="shared" si="2"/>
        <v>16.2</v>
      </c>
      <c r="K24" s="53">
        <f t="shared" si="3"/>
        <v>1620</v>
      </c>
      <c r="L24" s="7"/>
      <c r="M24" s="7"/>
      <c r="N24" s="7"/>
      <c r="O24" s="40"/>
      <c r="P24" s="47"/>
    </row>
    <row r="25" spans="2:16" ht="30" customHeight="1">
      <c r="B25" s="41">
        <v>16</v>
      </c>
      <c r="C25" s="48" t="s">
        <v>78</v>
      </c>
      <c r="D25" s="14" t="s">
        <v>18</v>
      </c>
      <c r="E25" s="66">
        <v>15</v>
      </c>
      <c r="F25" s="67">
        <v>9.1</v>
      </c>
      <c r="G25" s="50">
        <f t="shared" si="0"/>
        <v>136.5</v>
      </c>
      <c r="H25" s="51">
        <v>0.23</v>
      </c>
      <c r="I25" s="50">
        <f t="shared" si="1"/>
        <v>31.4</v>
      </c>
      <c r="J25" s="50">
        <f t="shared" si="2"/>
        <v>11.19</v>
      </c>
      <c r="K25" s="53">
        <f t="shared" si="3"/>
        <v>167.9</v>
      </c>
      <c r="L25" s="7"/>
      <c r="M25" s="7"/>
      <c r="N25" s="7"/>
      <c r="O25" s="40"/>
      <c r="P25" s="47"/>
    </row>
    <row r="26" spans="2:16" ht="30" customHeight="1">
      <c r="B26" s="41">
        <v>17</v>
      </c>
      <c r="C26" s="48" t="s">
        <v>79</v>
      </c>
      <c r="D26" s="14" t="s">
        <v>18</v>
      </c>
      <c r="E26" s="66">
        <v>15</v>
      </c>
      <c r="F26" s="67">
        <v>9.1</v>
      </c>
      <c r="G26" s="50">
        <f t="shared" si="0"/>
        <v>136.5</v>
      </c>
      <c r="H26" s="51">
        <v>0.23</v>
      </c>
      <c r="I26" s="50">
        <f t="shared" si="1"/>
        <v>31.4</v>
      </c>
      <c r="J26" s="50">
        <f t="shared" si="2"/>
        <v>11.19</v>
      </c>
      <c r="K26" s="53">
        <f t="shared" si="3"/>
        <v>167.9</v>
      </c>
      <c r="L26" s="7"/>
      <c r="M26" s="7"/>
      <c r="N26" s="7"/>
      <c r="O26" s="40"/>
      <c r="P26" s="47"/>
    </row>
    <row r="27" spans="2:16" ht="30" customHeight="1">
      <c r="B27" s="41">
        <v>18</v>
      </c>
      <c r="C27" s="48" t="s">
        <v>80</v>
      </c>
      <c r="D27" s="14" t="s">
        <v>18</v>
      </c>
      <c r="E27" s="66">
        <v>60</v>
      </c>
      <c r="F27" s="67">
        <v>6.6</v>
      </c>
      <c r="G27" s="50">
        <f t="shared" si="0"/>
        <v>396</v>
      </c>
      <c r="H27" s="51">
        <v>0.08</v>
      </c>
      <c r="I27" s="50">
        <f t="shared" si="1"/>
        <v>31.68</v>
      </c>
      <c r="J27" s="50">
        <f t="shared" si="2"/>
        <v>7.13</v>
      </c>
      <c r="K27" s="53">
        <f t="shared" si="3"/>
        <v>427.68</v>
      </c>
      <c r="L27" s="7"/>
      <c r="M27" s="7"/>
      <c r="N27" s="7"/>
      <c r="O27" s="40"/>
      <c r="P27" s="47"/>
    </row>
    <row r="28" spans="2:16" ht="30" customHeight="1">
      <c r="B28" s="41">
        <v>19</v>
      </c>
      <c r="C28" s="48" t="s">
        <v>81</v>
      </c>
      <c r="D28" s="14" t="s">
        <v>18</v>
      </c>
      <c r="E28" s="66">
        <v>30</v>
      </c>
      <c r="F28" s="67">
        <v>6.4</v>
      </c>
      <c r="G28" s="50">
        <f t="shared" si="0"/>
        <v>192</v>
      </c>
      <c r="H28" s="51">
        <v>0.08</v>
      </c>
      <c r="I28" s="50">
        <f t="shared" si="1"/>
        <v>15.36</v>
      </c>
      <c r="J28" s="50">
        <f t="shared" si="2"/>
        <v>6.91</v>
      </c>
      <c r="K28" s="53">
        <f t="shared" si="3"/>
        <v>207.36</v>
      </c>
      <c r="L28" s="7"/>
      <c r="M28" s="7"/>
      <c r="N28" s="7"/>
      <c r="O28" s="40"/>
      <c r="P28" s="47"/>
    </row>
    <row r="29" spans="2:16" ht="30" customHeight="1">
      <c r="B29" s="41">
        <v>20</v>
      </c>
      <c r="C29" s="48" t="s">
        <v>82</v>
      </c>
      <c r="D29" s="14" t="s">
        <v>18</v>
      </c>
      <c r="E29" s="66">
        <v>40</v>
      </c>
      <c r="F29" s="67">
        <v>3.59</v>
      </c>
      <c r="G29" s="50">
        <f t="shared" si="0"/>
        <v>143.6</v>
      </c>
      <c r="H29" s="51">
        <v>0.08</v>
      </c>
      <c r="I29" s="50">
        <f t="shared" si="1"/>
        <v>11.49</v>
      </c>
      <c r="J29" s="50">
        <f t="shared" si="2"/>
        <v>3.88</v>
      </c>
      <c r="K29" s="53">
        <f t="shared" si="3"/>
        <v>155.09</v>
      </c>
      <c r="L29" s="7"/>
      <c r="M29" s="7"/>
      <c r="N29" s="7"/>
      <c r="O29" s="40"/>
      <c r="P29" s="47"/>
    </row>
    <row r="30" spans="2:16" ht="30" customHeight="1">
      <c r="B30" s="41">
        <v>21</v>
      </c>
      <c r="C30" s="48" t="s">
        <v>83</v>
      </c>
      <c r="D30" s="14" t="s">
        <v>18</v>
      </c>
      <c r="E30" s="66">
        <v>40</v>
      </c>
      <c r="F30" s="67">
        <v>3.59</v>
      </c>
      <c r="G30" s="50">
        <f t="shared" si="0"/>
        <v>143.6</v>
      </c>
      <c r="H30" s="51">
        <v>0.08</v>
      </c>
      <c r="I30" s="50">
        <f t="shared" si="1"/>
        <v>11.49</v>
      </c>
      <c r="J30" s="50">
        <f t="shared" si="2"/>
        <v>3.88</v>
      </c>
      <c r="K30" s="53">
        <f t="shared" si="3"/>
        <v>155.09</v>
      </c>
      <c r="L30" s="7"/>
      <c r="M30" s="7"/>
      <c r="N30" s="7"/>
      <c r="O30" s="40"/>
      <c r="P30" s="47"/>
    </row>
    <row r="31" spans="2:16" ht="30" customHeight="1">
      <c r="B31" s="41">
        <v>22</v>
      </c>
      <c r="C31" s="48" t="s">
        <v>84</v>
      </c>
      <c r="D31" s="14" t="s">
        <v>18</v>
      </c>
      <c r="E31" s="66">
        <v>40</v>
      </c>
      <c r="F31" s="67">
        <v>4.1</v>
      </c>
      <c r="G31" s="50">
        <f t="shared" si="0"/>
        <v>164</v>
      </c>
      <c r="H31" s="51">
        <v>0.08</v>
      </c>
      <c r="I31" s="50">
        <f t="shared" si="1"/>
        <v>13.12</v>
      </c>
      <c r="J31" s="50">
        <f t="shared" si="2"/>
        <v>4.43</v>
      </c>
      <c r="K31" s="53">
        <f t="shared" si="3"/>
        <v>177.12</v>
      </c>
      <c r="L31" s="7"/>
      <c r="M31" s="7"/>
      <c r="N31" s="7"/>
      <c r="O31" s="40"/>
      <c r="P31" s="47"/>
    </row>
    <row r="32" spans="2:16" ht="30" customHeight="1">
      <c r="B32" s="41">
        <v>23</v>
      </c>
      <c r="C32" s="48" t="s">
        <v>85</v>
      </c>
      <c r="D32" s="14" t="s">
        <v>18</v>
      </c>
      <c r="E32" s="66">
        <v>60</v>
      </c>
      <c r="F32" s="67">
        <v>3.38</v>
      </c>
      <c r="G32" s="50">
        <f t="shared" si="0"/>
        <v>202.8</v>
      </c>
      <c r="H32" s="51">
        <v>0.08</v>
      </c>
      <c r="I32" s="50">
        <f t="shared" si="1"/>
        <v>16.22</v>
      </c>
      <c r="J32" s="50">
        <f t="shared" si="2"/>
        <v>3.65</v>
      </c>
      <c r="K32" s="53">
        <f t="shared" si="3"/>
        <v>219.02</v>
      </c>
      <c r="L32" s="7"/>
      <c r="M32" s="7"/>
      <c r="N32" s="7"/>
      <c r="O32" s="40"/>
      <c r="P32" s="47"/>
    </row>
    <row r="33" spans="2:16" ht="30" customHeight="1">
      <c r="B33" s="41">
        <v>24</v>
      </c>
      <c r="C33" s="48" t="s">
        <v>86</v>
      </c>
      <c r="D33" s="14" t="s">
        <v>18</v>
      </c>
      <c r="E33" s="66">
        <v>30</v>
      </c>
      <c r="F33" s="67">
        <v>6.35</v>
      </c>
      <c r="G33" s="50">
        <f t="shared" si="0"/>
        <v>190.5</v>
      </c>
      <c r="H33" s="51">
        <v>0.08</v>
      </c>
      <c r="I33" s="50">
        <f t="shared" si="1"/>
        <v>15.24</v>
      </c>
      <c r="J33" s="50">
        <f t="shared" si="2"/>
        <v>6.86</v>
      </c>
      <c r="K33" s="53">
        <f t="shared" si="3"/>
        <v>205.74</v>
      </c>
      <c r="L33" s="7"/>
      <c r="M33" s="7"/>
      <c r="N33" s="7"/>
      <c r="O33" s="40"/>
      <c r="P33" s="47"/>
    </row>
    <row r="34" spans="2:16" ht="30" customHeight="1">
      <c r="B34" s="41">
        <v>25</v>
      </c>
      <c r="C34" s="48" t="s">
        <v>87</v>
      </c>
      <c r="D34" s="14" t="s">
        <v>18</v>
      </c>
      <c r="E34" s="66">
        <v>30</v>
      </c>
      <c r="F34" s="67">
        <v>6</v>
      </c>
      <c r="G34" s="50">
        <f t="shared" si="0"/>
        <v>180</v>
      </c>
      <c r="H34" s="51">
        <v>0.08</v>
      </c>
      <c r="I34" s="50">
        <f t="shared" si="1"/>
        <v>14.4</v>
      </c>
      <c r="J34" s="50">
        <f t="shared" si="2"/>
        <v>6.48</v>
      </c>
      <c r="K34" s="53">
        <f t="shared" si="3"/>
        <v>194.4</v>
      </c>
      <c r="L34" s="7"/>
      <c r="M34" s="7"/>
      <c r="N34" s="7"/>
      <c r="O34" s="40"/>
      <c r="P34" s="47"/>
    </row>
    <row r="35" spans="2:16" ht="30" customHeight="1">
      <c r="B35" s="41">
        <v>26</v>
      </c>
      <c r="C35" s="48" t="s">
        <v>88</v>
      </c>
      <c r="D35" s="14" t="s">
        <v>18</v>
      </c>
      <c r="E35" s="66">
        <v>60</v>
      </c>
      <c r="F35" s="67">
        <v>6</v>
      </c>
      <c r="G35" s="50">
        <f t="shared" si="0"/>
        <v>360</v>
      </c>
      <c r="H35" s="51">
        <v>0.08</v>
      </c>
      <c r="I35" s="50">
        <f t="shared" si="1"/>
        <v>28.8</v>
      </c>
      <c r="J35" s="50">
        <f t="shared" si="2"/>
        <v>6.48</v>
      </c>
      <c r="K35" s="53">
        <f t="shared" si="3"/>
        <v>388.8</v>
      </c>
      <c r="L35" s="7"/>
      <c r="M35" s="7"/>
      <c r="N35" s="7"/>
      <c r="O35" s="40"/>
      <c r="P35" s="47"/>
    </row>
    <row r="36" spans="2:16" ht="30" customHeight="1">
      <c r="B36" s="41">
        <v>27</v>
      </c>
      <c r="C36" s="48" t="s">
        <v>89</v>
      </c>
      <c r="D36" s="14" t="s">
        <v>18</v>
      </c>
      <c r="E36" s="66">
        <v>60</v>
      </c>
      <c r="F36" s="67">
        <v>6</v>
      </c>
      <c r="G36" s="50">
        <f t="shared" si="0"/>
        <v>360</v>
      </c>
      <c r="H36" s="51">
        <v>0.08</v>
      </c>
      <c r="I36" s="50">
        <f t="shared" si="1"/>
        <v>28.8</v>
      </c>
      <c r="J36" s="50">
        <f t="shared" si="2"/>
        <v>6.48</v>
      </c>
      <c r="K36" s="53">
        <f t="shared" si="3"/>
        <v>388.8</v>
      </c>
      <c r="L36" s="7"/>
      <c r="M36" s="7"/>
      <c r="N36" s="7"/>
      <c r="O36" s="40"/>
      <c r="P36" s="47"/>
    </row>
    <row r="37" spans="2:16" ht="24" customHeight="1">
      <c r="B37" s="136"/>
      <c r="C37" s="136"/>
      <c r="D37" s="136"/>
      <c r="E37" s="136"/>
      <c r="F37" s="54" t="s">
        <v>33</v>
      </c>
      <c r="G37" s="54">
        <f>SUM(G10:G36)</f>
        <v>16792</v>
      </c>
      <c r="H37" s="55"/>
      <c r="I37" s="56"/>
      <c r="J37" s="44"/>
      <c r="K37" s="44"/>
      <c r="L37" s="7"/>
      <c r="M37" s="7"/>
      <c r="N37" s="7"/>
      <c r="P37" s="47"/>
    </row>
    <row r="38" spans="2:16" ht="19.5" customHeight="1">
      <c r="B38" s="136"/>
      <c r="C38" s="136"/>
      <c r="D38" s="136"/>
      <c r="E38" s="136"/>
      <c r="F38" s="137"/>
      <c r="G38" s="57" t="s">
        <v>34</v>
      </c>
      <c r="H38" s="58"/>
      <c r="I38" s="59">
        <f>SUM(I10:I36)</f>
        <v>2035.32</v>
      </c>
      <c r="J38" s="60"/>
      <c r="K38" s="61"/>
      <c r="L38" s="7"/>
      <c r="M38" s="7"/>
      <c r="N38" s="7"/>
      <c r="P38" s="47"/>
    </row>
    <row r="39" spans="2:14" ht="22.5" customHeight="1">
      <c r="B39" s="136"/>
      <c r="C39" s="136"/>
      <c r="D39" s="136"/>
      <c r="E39" s="136"/>
      <c r="F39" s="137"/>
      <c r="G39" s="17"/>
      <c r="H39" s="44"/>
      <c r="I39" s="44"/>
      <c r="J39" s="62" t="s">
        <v>35</v>
      </c>
      <c r="K39" s="63">
        <f>SUM(K10:K36)</f>
        <v>18827.32</v>
      </c>
      <c r="L39" s="7"/>
      <c r="M39" s="7"/>
      <c r="N39" s="7"/>
    </row>
    <row r="40" spans="2:14" ht="12.75" customHeight="1">
      <c r="B40" s="138"/>
      <c r="C40" s="138"/>
      <c r="D40" s="138"/>
      <c r="E40" s="138"/>
      <c r="F40" s="138"/>
      <c r="G40" s="139"/>
      <c r="H40" s="139"/>
      <c r="I40" s="140" t="s">
        <v>57</v>
      </c>
      <c r="J40" s="140"/>
      <c r="K40" s="140"/>
      <c r="L40" s="7"/>
      <c r="M40" s="7"/>
      <c r="N40" s="7"/>
    </row>
    <row r="41" spans="2:14" ht="60" customHeight="1">
      <c r="B41" s="138"/>
      <c r="C41" s="138"/>
      <c r="D41" s="138"/>
      <c r="E41" s="138"/>
      <c r="F41" s="138"/>
      <c r="G41" s="139"/>
      <c r="H41" s="139"/>
      <c r="I41" s="140"/>
      <c r="J41" s="140"/>
      <c r="K41" s="140"/>
      <c r="L41" s="7"/>
      <c r="M41" s="7"/>
      <c r="N41" s="7"/>
    </row>
    <row r="42" spans="3:14" ht="12.75">
      <c r="C42" s="64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3:14" ht="12" customHeight="1">
      <c r="C43" s="64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3:14" ht="12.75">
      <c r="C44" s="64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3:14" ht="12.75">
      <c r="C45" s="64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3:14" ht="12.75">
      <c r="C46" s="64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3:14" ht="12.75">
      <c r="C47" s="64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3:14" ht="12.75">
      <c r="C48" s="64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3:14" ht="12.75">
      <c r="C49" s="64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3:14" ht="12.75">
      <c r="C50" s="64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3:14" ht="12.75">
      <c r="C51" s="64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3:14" ht="12.75">
      <c r="C52" s="64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3:14" ht="12.75">
      <c r="C53" s="64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3:14" ht="12.75">
      <c r="C54" s="64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3:14" ht="12.75">
      <c r="C55" s="64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3:14" ht="12.75">
      <c r="C56" s="64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3:14" ht="12.75">
      <c r="C57" s="64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3:14" ht="12.75">
      <c r="C58" s="64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3:14" ht="12.75">
      <c r="C59" s="64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3:14" ht="12.75">
      <c r="C60" s="64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3:14" ht="12.75">
      <c r="C61" s="64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</sheetData>
  <sheetProtection selectLockedCells="1" selectUnlockedCells="1"/>
  <mergeCells count="9">
    <mergeCell ref="B3:G4"/>
    <mergeCell ref="I3:K7"/>
    <mergeCell ref="B5:G7"/>
    <mergeCell ref="B37:E39"/>
    <mergeCell ref="F38:F39"/>
    <mergeCell ref="B40:F41"/>
    <mergeCell ref="G40:G41"/>
    <mergeCell ref="H40:H41"/>
    <mergeCell ref="I40:K41"/>
  </mergeCells>
  <printOptions/>
  <pageMargins left="0.75" right="0.75" top="1" bottom="1" header="0.5118055555555555" footer="0.5118055555555555"/>
  <pageSetup horizontalDpi="300" verticalDpi="3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P36"/>
  <sheetViews>
    <sheetView view="pageBreakPreview" zoomScaleSheetLayoutView="100" zoomScalePageLayoutView="0" workbookViewId="0" topLeftCell="A4">
      <selection activeCell="C10" sqref="C10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1" customWidth="1"/>
    <col min="4" max="4" width="11.875" style="2" customWidth="1"/>
    <col min="5" max="5" width="13.00390625" style="2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25"/>
      <c r="J2" s="25"/>
      <c r="K2" s="25"/>
    </row>
    <row r="3" spans="2:11" ht="15.75">
      <c r="B3" s="82" t="s">
        <v>49</v>
      </c>
      <c r="C3" s="82"/>
      <c r="D3" s="82"/>
      <c r="E3" s="82"/>
      <c r="F3" s="82"/>
      <c r="G3" s="82"/>
      <c r="H3" s="26"/>
      <c r="I3" s="134" t="s">
        <v>50</v>
      </c>
      <c r="J3" s="134"/>
      <c r="K3" s="134"/>
    </row>
    <row r="4" spans="2:11" ht="15.75">
      <c r="B4" s="82"/>
      <c r="C4" s="82"/>
      <c r="D4" s="82"/>
      <c r="E4" s="82"/>
      <c r="F4" s="82"/>
      <c r="G4" s="82"/>
      <c r="H4" s="27"/>
      <c r="I4" s="134"/>
      <c r="J4" s="134"/>
      <c r="K4" s="134"/>
    </row>
    <row r="5" spans="2:11" ht="15.75" customHeight="1">
      <c r="B5" s="135" t="s">
        <v>51</v>
      </c>
      <c r="C5" s="135"/>
      <c r="D5" s="135"/>
      <c r="E5" s="135"/>
      <c r="F5" s="135"/>
      <c r="G5" s="135"/>
      <c r="H5" s="27"/>
      <c r="I5" s="134"/>
      <c r="J5" s="134"/>
      <c r="K5" s="134"/>
    </row>
    <row r="6" spans="2:11" ht="15.75">
      <c r="B6" s="135"/>
      <c r="C6" s="135"/>
      <c r="D6" s="135"/>
      <c r="E6" s="135"/>
      <c r="F6" s="135"/>
      <c r="G6" s="135"/>
      <c r="H6" s="27"/>
      <c r="I6" s="134"/>
      <c r="J6" s="134"/>
      <c r="K6" s="134"/>
    </row>
    <row r="7" spans="2:11" ht="27.75" customHeight="1">
      <c r="B7" s="135"/>
      <c r="C7" s="135"/>
      <c r="D7" s="135"/>
      <c r="E7" s="135"/>
      <c r="F7" s="135"/>
      <c r="G7" s="135"/>
      <c r="H7" s="28"/>
      <c r="I7" s="134"/>
      <c r="J7" s="134"/>
      <c r="K7" s="134"/>
    </row>
    <row r="8" spans="2:11" ht="12.75">
      <c r="B8" s="29"/>
      <c r="C8" s="30"/>
      <c r="D8" s="31"/>
      <c r="E8" s="31" t="s">
        <v>0</v>
      </c>
      <c r="F8" s="32" t="s">
        <v>1</v>
      </c>
      <c r="G8" s="33" t="s">
        <v>2</v>
      </c>
      <c r="H8" s="34" t="s">
        <v>3</v>
      </c>
      <c r="I8" s="31" t="s">
        <v>4</v>
      </c>
      <c r="J8" s="32" t="s">
        <v>5</v>
      </c>
      <c r="K8" s="33" t="s">
        <v>6</v>
      </c>
    </row>
    <row r="9" spans="2:15" ht="105.75" customHeight="1">
      <c r="B9" s="35" t="s">
        <v>7</v>
      </c>
      <c r="C9" s="35" t="s">
        <v>8</v>
      </c>
      <c r="D9" s="36" t="s">
        <v>9</v>
      </c>
      <c r="E9" s="36" t="s">
        <v>52</v>
      </c>
      <c r="F9" s="37" t="s">
        <v>11</v>
      </c>
      <c r="G9" s="37" t="s">
        <v>12</v>
      </c>
      <c r="H9" s="37" t="s">
        <v>13</v>
      </c>
      <c r="I9" s="37" t="s">
        <v>14</v>
      </c>
      <c r="J9" s="38" t="s">
        <v>15</v>
      </c>
      <c r="K9" s="39" t="s">
        <v>16</v>
      </c>
      <c r="L9" s="7"/>
      <c r="M9" s="7"/>
      <c r="N9" s="7"/>
      <c r="O9" s="40"/>
    </row>
    <row r="10" spans="2:16" ht="30" customHeight="1">
      <c r="B10" s="41">
        <v>1</v>
      </c>
      <c r="C10" s="42" t="s">
        <v>90</v>
      </c>
      <c r="D10" s="14" t="s">
        <v>18</v>
      </c>
      <c r="E10" s="71">
        <v>3100</v>
      </c>
      <c r="F10" s="44">
        <v>2.94</v>
      </c>
      <c r="G10" s="44">
        <f>ROUND(E10*F10,2)</f>
        <v>9114</v>
      </c>
      <c r="H10" s="45">
        <v>0.08</v>
      </c>
      <c r="I10" s="44">
        <f>ROUND(G10*H10,2)</f>
        <v>729.12</v>
      </c>
      <c r="J10" s="44">
        <f>ROUND(K10/E10,2)</f>
        <v>3.18</v>
      </c>
      <c r="K10" s="44">
        <f>ROUND(SUM(G10,I10),2)</f>
        <v>9843.12</v>
      </c>
      <c r="L10" s="46"/>
      <c r="M10" s="7"/>
      <c r="N10" s="7"/>
      <c r="O10" s="40"/>
      <c r="P10" s="47"/>
    </row>
    <row r="11" spans="2:16" ht="30" customHeight="1">
      <c r="B11" s="41">
        <v>2</v>
      </c>
      <c r="C11" s="48" t="s">
        <v>91</v>
      </c>
      <c r="D11" s="14" t="s">
        <v>18</v>
      </c>
      <c r="E11" s="49">
        <v>3100</v>
      </c>
      <c r="F11" s="50">
        <v>3.65</v>
      </c>
      <c r="G11" s="50">
        <f>ROUND(E11*F11,2)</f>
        <v>11315</v>
      </c>
      <c r="H11" s="51">
        <v>0.08</v>
      </c>
      <c r="I11" s="50">
        <f>ROUND(G11*H11,2)</f>
        <v>905.2</v>
      </c>
      <c r="J11" s="50">
        <f>ROUND(K11/E11,2)</f>
        <v>3.94</v>
      </c>
      <c r="K11" s="52">
        <f>ROUND(SUM(G11,I11),2)</f>
        <v>12220.2</v>
      </c>
      <c r="L11" s="7"/>
      <c r="M11" s="7"/>
      <c r="N11" s="7"/>
      <c r="O11" s="40"/>
      <c r="P11" s="47"/>
    </row>
    <row r="12" spans="2:16" ht="24" customHeight="1">
      <c r="B12" s="136"/>
      <c r="C12" s="136"/>
      <c r="D12" s="136"/>
      <c r="E12" s="136"/>
      <c r="F12" s="54" t="s">
        <v>33</v>
      </c>
      <c r="G12" s="54">
        <f>SUM(G10:G11)</f>
        <v>20429</v>
      </c>
      <c r="H12" s="55"/>
      <c r="I12" s="56"/>
      <c r="J12" s="44"/>
      <c r="K12" s="44"/>
      <c r="L12" s="7"/>
      <c r="M12" s="7"/>
      <c r="N12" s="7"/>
      <c r="P12" s="47"/>
    </row>
    <row r="13" spans="2:16" ht="19.5" customHeight="1">
      <c r="B13" s="136"/>
      <c r="C13" s="136"/>
      <c r="D13" s="136"/>
      <c r="E13" s="136"/>
      <c r="F13" s="137"/>
      <c r="G13" s="57" t="s">
        <v>34</v>
      </c>
      <c r="H13" s="58"/>
      <c r="I13" s="59">
        <f>SUM(I10:I11)</f>
        <v>1634.3200000000002</v>
      </c>
      <c r="J13" s="60"/>
      <c r="K13" s="61"/>
      <c r="L13" s="7"/>
      <c r="M13" s="7"/>
      <c r="N13" s="7"/>
      <c r="P13" s="47"/>
    </row>
    <row r="14" spans="2:14" ht="22.5" customHeight="1">
      <c r="B14" s="136"/>
      <c r="C14" s="136"/>
      <c r="D14" s="136"/>
      <c r="E14" s="136"/>
      <c r="F14" s="137"/>
      <c r="G14" s="17"/>
      <c r="H14" s="44"/>
      <c r="I14" s="44"/>
      <c r="J14" s="62" t="s">
        <v>35</v>
      </c>
      <c r="K14" s="63">
        <f>SUM(K10:K11)</f>
        <v>22063.32</v>
      </c>
      <c r="L14" s="7"/>
      <c r="M14" s="7"/>
      <c r="N14" s="7"/>
    </row>
    <row r="15" spans="2:14" ht="12.75" customHeight="1">
      <c r="B15" s="138"/>
      <c r="C15" s="138"/>
      <c r="D15" s="138"/>
      <c r="E15" s="138"/>
      <c r="F15" s="138"/>
      <c r="G15" s="139"/>
      <c r="H15" s="139"/>
      <c r="I15" s="140" t="s">
        <v>57</v>
      </c>
      <c r="J15" s="140"/>
      <c r="K15" s="140"/>
      <c r="L15" s="7"/>
      <c r="M15" s="7"/>
      <c r="N15" s="7"/>
    </row>
    <row r="16" spans="2:14" ht="60" customHeight="1">
      <c r="B16" s="138"/>
      <c r="C16" s="138"/>
      <c r="D16" s="138"/>
      <c r="E16" s="138"/>
      <c r="F16" s="138"/>
      <c r="G16" s="139"/>
      <c r="H16" s="139"/>
      <c r="I16" s="140"/>
      <c r="J16" s="140"/>
      <c r="K16" s="140"/>
      <c r="L16" s="7"/>
      <c r="M16" s="7"/>
      <c r="N16" s="7"/>
    </row>
    <row r="17" spans="3:14" ht="12.75">
      <c r="C17" s="64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3:14" ht="12" customHeight="1">
      <c r="C18" s="64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3:14" ht="12.75">
      <c r="C19" s="64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3:14" ht="12.75">
      <c r="C20" s="64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3:14" ht="12.75">
      <c r="C21" s="64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3:14" ht="12.75">
      <c r="C22" s="64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3:14" ht="12.75">
      <c r="C23" s="64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3:14" ht="12.75">
      <c r="C24" s="64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3:14" ht="12.75">
      <c r="C25" s="64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3:14" ht="12.75">
      <c r="C26" s="64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3:14" ht="12.75">
      <c r="C27" s="64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3:14" ht="12.75">
      <c r="C28" s="64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3:14" ht="12.75">
      <c r="C29" s="64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3:14" ht="12.75">
      <c r="C30" s="64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3:14" ht="12.75">
      <c r="C31" s="64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3:14" ht="12.75">
      <c r="C32" s="64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3:14" ht="12.75">
      <c r="C33" s="64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3:14" ht="12.75">
      <c r="C34" s="64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3:14" ht="12.75">
      <c r="C35" s="64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3:14" ht="12.75">
      <c r="C36" s="64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</sheetData>
  <sheetProtection selectLockedCells="1" selectUnlockedCells="1"/>
  <mergeCells count="9">
    <mergeCell ref="B3:G4"/>
    <mergeCell ref="I3:K7"/>
    <mergeCell ref="B5:G7"/>
    <mergeCell ref="B12:E14"/>
    <mergeCell ref="F13:F14"/>
    <mergeCell ref="B15:F16"/>
    <mergeCell ref="G15:G16"/>
    <mergeCell ref="H15:H16"/>
    <mergeCell ref="I15:K16"/>
  </mergeCells>
  <printOptions/>
  <pageMargins left="0.75" right="0.75" top="1" bottom="1" header="0.5118055555555555" footer="0.5118055555555555"/>
  <pageSetup horizontalDpi="300" verticalDpi="3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P35"/>
  <sheetViews>
    <sheetView view="pageBreakPreview" zoomScaleSheetLayoutView="100" zoomScalePageLayoutView="0" workbookViewId="0" topLeftCell="A1">
      <selection activeCell="C10" sqref="C10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1" customWidth="1"/>
    <col min="4" max="4" width="11.875" style="2" customWidth="1"/>
    <col min="5" max="5" width="13.00390625" style="2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25"/>
      <c r="J2" s="25"/>
      <c r="K2" s="25"/>
    </row>
    <row r="3" spans="2:11" ht="15.75">
      <c r="B3" s="82" t="s">
        <v>49</v>
      </c>
      <c r="C3" s="82"/>
      <c r="D3" s="82"/>
      <c r="E3" s="82"/>
      <c r="F3" s="82"/>
      <c r="G3" s="82"/>
      <c r="H3" s="26"/>
      <c r="I3" s="134" t="s">
        <v>50</v>
      </c>
      <c r="J3" s="134"/>
      <c r="K3" s="134"/>
    </row>
    <row r="4" spans="2:11" ht="15.75">
      <c r="B4" s="82"/>
      <c r="C4" s="82"/>
      <c r="D4" s="82"/>
      <c r="E4" s="82"/>
      <c r="F4" s="82"/>
      <c r="G4" s="82"/>
      <c r="H4" s="27"/>
      <c r="I4" s="134"/>
      <c r="J4" s="134"/>
      <c r="K4" s="134"/>
    </row>
    <row r="5" spans="2:11" ht="15.75" customHeight="1">
      <c r="B5" s="135" t="s">
        <v>51</v>
      </c>
      <c r="C5" s="135"/>
      <c r="D5" s="135"/>
      <c r="E5" s="135"/>
      <c r="F5" s="135"/>
      <c r="G5" s="135"/>
      <c r="H5" s="27"/>
      <c r="I5" s="134"/>
      <c r="J5" s="134"/>
      <c r="K5" s="134"/>
    </row>
    <row r="6" spans="2:11" ht="15.75">
      <c r="B6" s="135"/>
      <c r="C6" s="135"/>
      <c r="D6" s="135"/>
      <c r="E6" s="135"/>
      <c r="F6" s="135"/>
      <c r="G6" s="135"/>
      <c r="H6" s="27"/>
      <c r="I6" s="134"/>
      <c r="J6" s="134"/>
      <c r="K6" s="134"/>
    </row>
    <row r="7" spans="2:11" ht="27.75" customHeight="1">
      <c r="B7" s="135"/>
      <c r="C7" s="135"/>
      <c r="D7" s="135"/>
      <c r="E7" s="135"/>
      <c r="F7" s="135"/>
      <c r="G7" s="135"/>
      <c r="H7" s="28"/>
      <c r="I7" s="134"/>
      <c r="J7" s="134"/>
      <c r="K7" s="134"/>
    </row>
    <row r="8" spans="2:11" ht="12.75">
      <c r="B8" s="29"/>
      <c r="C8" s="30"/>
      <c r="D8" s="31"/>
      <c r="E8" s="31" t="s">
        <v>0</v>
      </c>
      <c r="F8" s="32" t="s">
        <v>1</v>
      </c>
      <c r="G8" s="33" t="s">
        <v>2</v>
      </c>
      <c r="H8" s="34" t="s">
        <v>3</v>
      </c>
      <c r="I8" s="31" t="s">
        <v>4</v>
      </c>
      <c r="J8" s="32" t="s">
        <v>5</v>
      </c>
      <c r="K8" s="33" t="s">
        <v>6</v>
      </c>
    </row>
    <row r="9" spans="2:15" ht="105.75" customHeight="1">
      <c r="B9" s="35" t="s">
        <v>7</v>
      </c>
      <c r="C9" s="35" t="s">
        <v>8</v>
      </c>
      <c r="D9" s="36" t="s">
        <v>9</v>
      </c>
      <c r="E9" s="36" t="s">
        <v>52</v>
      </c>
      <c r="F9" s="37" t="s">
        <v>11</v>
      </c>
      <c r="G9" s="37" t="s">
        <v>12</v>
      </c>
      <c r="H9" s="37" t="s">
        <v>13</v>
      </c>
      <c r="I9" s="37" t="s">
        <v>14</v>
      </c>
      <c r="J9" s="38" t="s">
        <v>15</v>
      </c>
      <c r="K9" s="39" t="s">
        <v>16</v>
      </c>
      <c r="L9" s="7"/>
      <c r="M9" s="7"/>
      <c r="N9" s="7"/>
      <c r="O9" s="40"/>
    </row>
    <row r="10" spans="2:16" ht="30" customHeight="1">
      <c r="B10" s="41">
        <v>1</v>
      </c>
      <c r="C10" s="42" t="s">
        <v>92</v>
      </c>
      <c r="D10" s="14" t="s">
        <v>18</v>
      </c>
      <c r="E10" s="71">
        <v>420</v>
      </c>
      <c r="F10" s="44">
        <v>34.2</v>
      </c>
      <c r="G10" s="44">
        <f>ROUND(E10*F10,2)</f>
        <v>14364</v>
      </c>
      <c r="H10" s="45">
        <v>0.08</v>
      </c>
      <c r="I10" s="44">
        <f>ROUND(G10*H10,2)</f>
        <v>1149.12</v>
      </c>
      <c r="J10" s="44">
        <f>ROUND(K10/E10,2)</f>
        <v>36.94</v>
      </c>
      <c r="K10" s="44">
        <f>ROUND(SUM(G10,I10),2)</f>
        <v>15513.12</v>
      </c>
      <c r="L10" s="46"/>
      <c r="M10" s="7"/>
      <c r="N10" s="7"/>
      <c r="O10" s="40"/>
      <c r="P10" s="47"/>
    </row>
    <row r="11" spans="2:16" ht="24" customHeight="1">
      <c r="B11" s="136"/>
      <c r="C11" s="136"/>
      <c r="D11" s="136"/>
      <c r="E11" s="136"/>
      <c r="F11" s="54" t="s">
        <v>33</v>
      </c>
      <c r="G11" s="54">
        <f>SUM(G10:G10)</f>
        <v>14364</v>
      </c>
      <c r="H11" s="55"/>
      <c r="I11" s="56"/>
      <c r="J11" s="44"/>
      <c r="K11" s="44"/>
      <c r="L11" s="7"/>
      <c r="M11" s="7"/>
      <c r="N11" s="7"/>
      <c r="P11" s="47"/>
    </row>
    <row r="12" spans="2:16" ht="19.5" customHeight="1">
      <c r="B12" s="136"/>
      <c r="C12" s="136"/>
      <c r="D12" s="136"/>
      <c r="E12" s="136"/>
      <c r="F12" s="137"/>
      <c r="G12" s="57" t="s">
        <v>34</v>
      </c>
      <c r="H12" s="58"/>
      <c r="I12" s="59">
        <f>SUM(I10:I10)</f>
        <v>1149.12</v>
      </c>
      <c r="J12" s="60"/>
      <c r="K12" s="61"/>
      <c r="L12" s="7"/>
      <c r="M12" s="7"/>
      <c r="N12" s="7"/>
      <c r="P12" s="47"/>
    </row>
    <row r="13" spans="2:14" ht="22.5" customHeight="1">
      <c r="B13" s="136"/>
      <c r="C13" s="136"/>
      <c r="D13" s="136"/>
      <c r="E13" s="136"/>
      <c r="F13" s="137"/>
      <c r="G13" s="17"/>
      <c r="H13" s="44"/>
      <c r="I13" s="44"/>
      <c r="J13" s="62" t="s">
        <v>35</v>
      </c>
      <c r="K13" s="63">
        <f>SUM(K10:K10)</f>
        <v>15513.12</v>
      </c>
      <c r="L13" s="7"/>
      <c r="M13" s="7"/>
      <c r="N13" s="7"/>
    </row>
    <row r="14" spans="2:14" ht="12.75" customHeight="1">
      <c r="B14" s="138"/>
      <c r="C14" s="138"/>
      <c r="D14" s="138"/>
      <c r="E14" s="138"/>
      <c r="F14" s="138"/>
      <c r="G14" s="139"/>
      <c r="H14" s="139"/>
      <c r="I14" s="140" t="s">
        <v>57</v>
      </c>
      <c r="J14" s="140"/>
      <c r="K14" s="140"/>
      <c r="L14" s="7"/>
      <c r="M14" s="7"/>
      <c r="N14" s="7"/>
    </row>
    <row r="15" spans="2:14" ht="60" customHeight="1">
      <c r="B15" s="138"/>
      <c r="C15" s="138"/>
      <c r="D15" s="138"/>
      <c r="E15" s="138"/>
      <c r="F15" s="138"/>
      <c r="G15" s="139"/>
      <c r="H15" s="139"/>
      <c r="I15" s="140"/>
      <c r="J15" s="140"/>
      <c r="K15" s="140"/>
      <c r="L15" s="7"/>
      <c r="M15" s="7"/>
      <c r="N15" s="7"/>
    </row>
    <row r="16" spans="3:14" ht="12.75">
      <c r="C16" s="64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3:14" ht="12" customHeight="1">
      <c r="C17" s="64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3:14" ht="12.75">
      <c r="C18" s="64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3:14" ht="12.75">
      <c r="C19" s="64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3:14" ht="12.75">
      <c r="C20" s="64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3:14" ht="12.75">
      <c r="C21" s="64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3:14" ht="12.75">
      <c r="C22" s="64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3:14" ht="12.75">
      <c r="C23" s="64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3:14" ht="12.75">
      <c r="C24" s="64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3:14" ht="12.75">
      <c r="C25" s="64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3:14" ht="12.75">
      <c r="C26" s="64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3:14" ht="12.75">
      <c r="C27" s="64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3:14" ht="12.75">
      <c r="C28" s="64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3:14" ht="12.75">
      <c r="C29" s="64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3:14" ht="12.75">
      <c r="C30" s="64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3:14" ht="12.75">
      <c r="C31" s="64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3:14" ht="12.75">
      <c r="C32" s="64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3:14" ht="12.75">
      <c r="C33" s="64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3:14" ht="12.75">
      <c r="C34" s="64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3:14" ht="12.75">
      <c r="C35" s="64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</sheetData>
  <sheetProtection selectLockedCells="1" selectUnlockedCells="1"/>
  <mergeCells count="9">
    <mergeCell ref="B3:G4"/>
    <mergeCell ref="I3:K7"/>
    <mergeCell ref="B5:G7"/>
    <mergeCell ref="B11:E13"/>
    <mergeCell ref="F12:F13"/>
    <mergeCell ref="B14:F15"/>
    <mergeCell ref="G14:G15"/>
    <mergeCell ref="H14:H15"/>
    <mergeCell ref="I14:K15"/>
  </mergeCells>
  <printOptions/>
  <pageMargins left="0.75" right="0.75" top="1" bottom="1" header="0.5118055555555555" footer="0.5118055555555555"/>
  <pageSetup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Wardzyński</dc:creator>
  <cp:keywords/>
  <dc:description/>
  <cp:lastModifiedBy>Anna Dobolska</cp:lastModifiedBy>
  <cp:lastPrinted>2023-10-27T09:56:19Z</cp:lastPrinted>
  <dcterms:created xsi:type="dcterms:W3CDTF">2023-09-07T11:19:48Z</dcterms:created>
  <dcterms:modified xsi:type="dcterms:W3CDTF">2023-11-06T12:58:48Z</dcterms:modified>
  <cp:category/>
  <cp:version/>
  <cp:contentType/>
  <cp:contentStatus/>
</cp:coreProperties>
</file>