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MINA ŚWIERZNO\DO PUBLIKACJI\"/>
    </mc:Choice>
  </mc:AlternateContent>
  <xr:revisionPtr revIDLastSave="0" documentId="13_ncr:1_{B4195E60-21A2-4D2A-846A-3570A5F71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2" r:id="rId1"/>
    <sheet name="Arkusz2" sheetId="3" r:id="rId2"/>
  </sheets>
  <definedNames>
    <definedName name="_xlnm._FilterDatabase" localSheetId="0" hidden="1">Arkusz1!$A$3:$CO$14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I22" i="2"/>
  <c r="F22" i="2"/>
  <c r="G22" i="2"/>
  <c r="BH13" i="2" l="1"/>
  <c r="BJ13" i="2" s="1"/>
  <c r="BH12" i="2"/>
  <c r="BJ12" i="2" s="1"/>
  <c r="BH11" i="2"/>
  <c r="BJ11" i="2" s="1"/>
  <c r="BH10" i="2"/>
  <c r="BJ10" i="2" s="1"/>
  <c r="BH9" i="2"/>
  <c r="BJ9" i="2" s="1"/>
  <c r="BH8" i="2"/>
  <c r="BJ8" i="2" s="1"/>
  <c r="BH7" i="2"/>
  <c r="BJ7" i="2" s="1"/>
  <c r="BH6" i="2"/>
  <c r="BJ6" i="2" s="1"/>
  <c r="BH5" i="2"/>
  <c r="BJ5" i="2" s="1"/>
  <c r="BH4" i="2"/>
  <c r="BJ4" i="2" s="1"/>
  <c r="W10" i="2"/>
  <c r="W9" i="2"/>
  <c r="W8" i="2"/>
  <c r="W7" i="2"/>
  <c r="W5" i="2"/>
  <c r="BI7" i="2" l="1"/>
  <c r="BI8" i="2"/>
  <c r="BI9" i="2"/>
  <c r="BI5" i="2"/>
  <c r="BI10" i="2"/>
  <c r="BJ14" i="2"/>
  <c r="BG5" i="2"/>
  <c r="BG6" i="2"/>
  <c r="BG7" i="2"/>
  <c r="BG8" i="2"/>
  <c r="BG9" i="2"/>
  <c r="BG10" i="2"/>
  <c r="BG11" i="2"/>
  <c r="BG12" i="2"/>
  <c r="BG13" i="2"/>
  <c r="BG4" i="2"/>
  <c r="Q14" i="2"/>
  <c r="BI14" i="2" l="1"/>
  <c r="BH14" i="2"/>
  <c r="BG14" i="2"/>
</calcChain>
</file>

<file path=xl/sharedStrings.xml><?xml version="1.0" encoding="utf-8"?>
<sst xmlns="http://schemas.openxmlformats.org/spreadsheetml/2006/main" count="466" uniqueCount="146">
  <si>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</si>
  <si>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</si>
  <si>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</si>
  <si>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</si>
  <si>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</si>
  <si>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</si>
  <si>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</si>
  <si>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</si>
  <si>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</si>
  <si>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</si>
  <si>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</si>
  <si>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</si>
  <si>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ZW</t>
  </si>
  <si>
    <t>Świerzno 30</t>
  </si>
  <si>
    <t>W-3.6</t>
  </si>
  <si>
    <t>Świerzno 13</t>
  </si>
  <si>
    <t>Gostyń 52/3</t>
  </si>
  <si>
    <t>Stuchowo 2</t>
  </si>
  <si>
    <t>W-4</t>
  </si>
  <si>
    <t>Gostyń 5</t>
  </si>
  <si>
    <t>Stuchowo 51</t>
  </si>
  <si>
    <t>Świerzno 23</t>
  </si>
  <si>
    <t>Świerzno 22</t>
  </si>
  <si>
    <t>Nazwa Zamawiajacego</t>
  </si>
  <si>
    <t>LP</t>
  </si>
  <si>
    <t xml:space="preserve">Dane Nabywcy (nazwa, adres, nr NIP)
</t>
  </si>
  <si>
    <t>Dane Odbiorcy (nazwa, adres, adres korespondencyjny)</t>
  </si>
  <si>
    <t>Nazwa obiektu</t>
  </si>
  <si>
    <t>Adres Obiektu</t>
  </si>
  <si>
    <t>Dane OSD</t>
  </si>
  <si>
    <t>Nazwa Obecnego Sprzedawcy</t>
  </si>
  <si>
    <t>Zmiana Sprzedawcy</t>
  </si>
  <si>
    <t xml:space="preserve">Okres obowiązywania obecnej umowy /okres wypowiedzenia </t>
  </si>
  <si>
    <t>Termin obowiązywania ceny rabatowej</t>
  </si>
  <si>
    <t>Taryfa PSG</t>
  </si>
  <si>
    <t>Płatnik podatku akcyzowego</t>
  </si>
  <si>
    <t>Moc umowna</t>
  </si>
  <si>
    <t>Nr gazomierza</t>
  </si>
  <si>
    <t>Nr PPG</t>
  </si>
  <si>
    <t>Uwagi</t>
  </si>
  <si>
    <t>Czas trwania zamówienia data</t>
  </si>
  <si>
    <t>Miejscowość/Ulica/Nr</t>
  </si>
  <si>
    <t>Kod</t>
  </si>
  <si>
    <t>Poczta</t>
  </si>
  <si>
    <t>Nazwa</t>
  </si>
  <si>
    <t>Oddział</t>
  </si>
  <si>
    <t>od</t>
  </si>
  <si>
    <t>do</t>
  </si>
  <si>
    <t>paliwo gazowe (kWh)</t>
  </si>
  <si>
    <t>ilość miesięcy</t>
  </si>
  <si>
    <t>Poznań</t>
  </si>
  <si>
    <t>W-5.1</t>
  </si>
  <si>
    <t>Gmina Świerzno, Świerzno 13, 72-405 Świerzno</t>
  </si>
  <si>
    <t>Gmina Świerzno, Świerzno 13, 72-405 Świerzno, NIP: 9860157007</t>
  </si>
  <si>
    <t xml:space="preserve">72-405 </t>
  </si>
  <si>
    <t>Świerzno</t>
  </si>
  <si>
    <t>PGNiG Obrót Detaliczny Sp. z o.o.</t>
  </si>
  <si>
    <t>PSG</t>
  </si>
  <si>
    <t>1401984109</t>
  </si>
  <si>
    <t>1401986050</t>
  </si>
  <si>
    <t>1401982130</t>
  </si>
  <si>
    <t>72-405</t>
  </si>
  <si>
    <t>8018590365500019112607</t>
  </si>
  <si>
    <t>8018590365500019112614</t>
  </si>
  <si>
    <t>8018590365500019114113</t>
  </si>
  <si>
    <t>1401982140</t>
  </si>
  <si>
    <t>1401986006</t>
  </si>
  <si>
    <t>72-406</t>
  </si>
  <si>
    <t>72-407</t>
  </si>
  <si>
    <t>72-408</t>
  </si>
  <si>
    <t>72-409</t>
  </si>
  <si>
    <t>1401982190</t>
  </si>
  <si>
    <t>Ciesław 37/3</t>
  </si>
  <si>
    <t>1401990002</t>
  </si>
  <si>
    <t>8018590365500050889674</t>
  </si>
  <si>
    <t>8018590365500050835589</t>
  </si>
  <si>
    <t>XM1400083875</t>
  </si>
  <si>
    <t>XM1300226629</t>
  </si>
  <si>
    <t>8018590365500050932585</t>
  </si>
  <si>
    <t>XI0400010661</t>
  </si>
  <si>
    <t>8018590365500050839310</t>
  </si>
  <si>
    <t>XM1200005269</t>
  </si>
  <si>
    <t>XM1100187795</t>
  </si>
  <si>
    <t>8018590365500050935586</t>
  </si>
  <si>
    <t>XI0400088048</t>
  </si>
  <si>
    <t>8018590365500050835978</t>
  </si>
  <si>
    <t>XC2002269442</t>
  </si>
  <si>
    <t>8018590365500031032075</t>
  </si>
  <si>
    <t>do 31.12.2021</t>
  </si>
  <si>
    <t>Świetlica wiejska w Stuchowie</t>
  </si>
  <si>
    <t>Hala Sportowa</t>
  </si>
  <si>
    <t xml:space="preserve">Świetlica wiejska </t>
  </si>
  <si>
    <t>Gostyń</t>
  </si>
  <si>
    <t>Budynek poszkolny</t>
  </si>
  <si>
    <t>PWiK</t>
  </si>
  <si>
    <t>Szkoła Podstawowa</t>
  </si>
  <si>
    <t>Urząd Gminy</t>
  </si>
  <si>
    <t>Punkt Medyczny</t>
  </si>
  <si>
    <t>Świetlica Wiejska</t>
  </si>
  <si>
    <t>Struchowo</t>
  </si>
  <si>
    <t>Stuchowo</t>
  </si>
  <si>
    <t>bezterminowa/1miesieczny okres wypowiedzenia</t>
  </si>
  <si>
    <t>Świerzno 27</t>
  </si>
  <si>
    <t>NOWY NR PPG</t>
  </si>
  <si>
    <t>Moc zamówiona</t>
  </si>
  <si>
    <t>moc wykonana</t>
  </si>
  <si>
    <t>Długa 8</t>
  </si>
  <si>
    <t>Szkolna 4</t>
  </si>
  <si>
    <t>Długa 14C</t>
  </si>
  <si>
    <t>Suma</t>
  </si>
  <si>
    <t>Gmina Świerzno</t>
  </si>
  <si>
    <t>Nazwa Zamawiającego</t>
  </si>
  <si>
    <t>PSG Sp. z o.o.</t>
  </si>
  <si>
    <t>nie dotyczy</t>
  </si>
  <si>
    <t>Gmina Świerzno, ul. Długa 8, 72-405 Świerzno, NIP: 9860157007</t>
  </si>
  <si>
    <t>Gmina Świerzno, ul. Długa 8, 72-405 Świerzno</t>
  </si>
  <si>
    <t>Świetlica wiejska</t>
  </si>
  <si>
    <t>kolejna</t>
  </si>
  <si>
    <t>XC2102361587</t>
  </si>
  <si>
    <t>XM2204122012</t>
  </si>
  <si>
    <t>XC2102361696</t>
  </si>
  <si>
    <t>terminowa, do 31.08.2022r., nie wymaga wypowiedzenia</t>
  </si>
  <si>
    <t>Długa 24A</t>
  </si>
  <si>
    <t>Ciesław dz. 37/3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</si>
  <si>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</si>
  <si>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</si>
  <si>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Udział procentowy zużycia paliwa kolumna V + W</t>
  </si>
  <si>
    <t>z zastosowaniem taryfy</t>
  </si>
  <si>
    <t>bez zastosowania taryfy</t>
  </si>
  <si>
    <t>Zużycie z zastosowaniem taryfy</t>
  </si>
  <si>
    <t xml:space="preserve">zużycie dla rynku konkurencyjnego </t>
  </si>
  <si>
    <t>tak</t>
  </si>
  <si>
    <t>nie</t>
  </si>
  <si>
    <t>Zużycie gazu w okresie od 01.09.2022 r. do 31.12.2023 r. w podziale na % udział paliwa (kWh)</t>
  </si>
  <si>
    <t xml:space="preserve">paliwo gazowe (kWh) </t>
  </si>
  <si>
    <t>Podsumowanie wg grup taryfowych</t>
  </si>
  <si>
    <t>Grupa taryfowa</t>
  </si>
  <si>
    <t>moc umowan kWh/h za h</t>
  </si>
  <si>
    <t>moc x ilość dni x 24h</t>
  </si>
  <si>
    <t>Zużycie paliwa gazwego w trakcie trwania zamówienia kWh - wg cen taryfowych</t>
  </si>
  <si>
    <t>Suma zużycia paliwa gazowego w tracie trwania zamówienia dla wszystkich ppg (kWh)</t>
  </si>
  <si>
    <t>Ilość liczników rozliczanych wg cen taryfowych</t>
  </si>
  <si>
    <t>Ilość liczników rozliczanych wg cen konkurencyjnych</t>
  </si>
  <si>
    <t xml:space="preserve">Zamówienie maksymalne w trakcie  trwania zamówienia  </t>
  </si>
  <si>
    <t>Załącznik nr 1 do SWZ - opis przedmiotu zamówienia</t>
  </si>
  <si>
    <t>zostanie zawarta jedna umowy na kompleksową dostawę gazu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</si>
</sst>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u/>
      <sz val="8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Fill="1" applyBorder="1" applyAlignment="1" applyProtection="1">
      <alignment horizontal="left" vertical="center"/>
      <protection locked="0"/>
    </xf>
    <xf numFmtId="49" fontId="2" fillId="0" borderId="1" xfId="0" quotePrefix="1" applyNumberFormat="1" applyFont="1" applyFill="1" applyBorder="1" applyAlignment="1">
      <alignment horizontal="left" vertical="center" shrinkToFit="1"/>
    </xf>
    <xf numFmtId="49" fontId="2" fillId="0" borderId="1" xfId="0" quotePrefix="1" applyNumberFormat="1" applyFont="1" applyFill="1" applyBorder="1" applyAlignment="1">
      <alignment horizontal="left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quotePrefix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quotePrefix="1" applyFont="1" applyFill="1" applyBorder="1" applyAlignment="1" applyProtection="1">
      <alignment horizontal="left" vertical="center"/>
      <protection locked="0"/>
    </xf>
    <xf numFmtId="14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3" fontId="6" fillId="0" borderId="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hidden="1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6" fillId="3" borderId="1" xfId="0" quotePrefix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1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 applyProtection="1">
      <alignment horizontal="right" vertical="center"/>
      <protection hidden="1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/>
    </xf>
    <xf numFmtId="2" fontId="6" fillId="3" borderId="1" xfId="0" quotePrefix="1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3" fontId="6" fillId="3" borderId="5" xfId="0" applyNumberFormat="1" applyFont="1" applyFill="1" applyBorder="1" applyAlignment="1" applyProtection="1">
      <alignment horizontal="right"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>
      <alignment vertical="center"/>
    </xf>
    <xf numFmtId="2" fontId="6" fillId="3" borderId="1" xfId="0" quotePrefix="1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hidden="1"/>
    </xf>
    <xf numFmtId="14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" xfId="0" quotePrefix="1" applyFont="1" applyFill="1" applyBorder="1" applyAlignment="1" applyProtection="1">
      <alignment horizontal="right" vertical="center"/>
      <protection locked="0"/>
    </xf>
    <xf numFmtId="2" fontId="6" fillId="0" borderId="1" xfId="0" quotePrefix="1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1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vertical="center"/>
    </xf>
    <xf numFmtId="0" fontId="7" fillId="0" borderId="1" xfId="0" applyFont="1" applyBorder="1"/>
    <xf numFmtId="3" fontId="7" fillId="0" borderId="1" xfId="0" applyNumberFormat="1" applyFont="1" applyBorder="1"/>
    <xf numFmtId="2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quotePrefix="1" applyFont="1" applyFill="1" applyBorder="1" applyAlignment="1" applyProtection="1">
      <alignment horizontal="right" vertical="center"/>
      <protection locked="0"/>
    </xf>
    <xf numFmtId="2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right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1E20-61CD-4151-8F65-54BFD7F376D7}">
  <dimension ref="A1:CO218"/>
  <sheetViews>
    <sheetView tabSelected="1" topLeftCell="A7" zoomScale="110" zoomScaleNormal="110" workbookViewId="0">
      <selection activeCell="T5" sqref="T5:W5"/>
    </sheetView>
  </sheetViews>
  <sheetFormatPr defaultColWidth="9.28515625" defaultRowHeight="10.5" x14ac:dyDescent="0.15"/>
  <cols>
    <col min="1" max="1" width="6.28515625" style="43" customWidth="1"/>
    <col min="2" max="2" width="5" style="43" customWidth="1"/>
    <col min="3" max="3" width="46.28515625" style="43" customWidth="1"/>
    <col min="4" max="4" width="28.5703125" style="43" customWidth="1"/>
    <col min="5" max="5" width="18.85546875" style="43" customWidth="1"/>
    <col min="6" max="6" width="14.28515625" style="43" customWidth="1"/>
    <col min="7" max="7" width="15.7109375" style="43" customWidth="1"/>
    <col min="8" max="8" width="13.28515625" style="43" customWidth="1"/>
    <col min="9" max="9" width="12.28515625" style="43" customWidth="1"/>
    <col min="10" max="10" width="11.7109375" style="43" customWidth="1"/>
    <col min="11" max="11" width="24.28515625" style="43" customWidth="1"/>
    <col min="12" max="12" width="9.28515625" style="43" customWidth="1"/>
    <col min="13" max="13" width="34.28515625" style="43" customWidth="1"/>
    <col min="14" max="14" width="11.85546875" style="43" customWidth="1"/>
    <col min="15" max="15" width="7.7109375" style="43" customWidth="1"/>
    <col min="16" max="17" width="10.7109375" style="43" customWidth="1"/>
    <col min="18" max="18" width="14.140625" style="43" customWidth="1"/>
    <col min="19" max="19" width="22.28515625" style="43" customWidth="1"/>
    <col min="20" max="20" width="14.42578125" style="97" customWidth="1"/>
    <col min="21" max="23" width="12.28515625" style="98" customWidth="1"/>
    <col min="24" max="24" width="25.85546875" style="43" customWidth="1"/>
    <col min="25" max="26" width="12.28515625" style="43" customWidth="1"/>
    <col min="27" max="60" width="8.28515625" style="43" customWidth="1"/>
    <col min="61" max="61" width="12.28515625" style="119" customWidth="1"/>
    <col min="62" max="62" width="11.5703125" style="119" customWidth="1"/>
    <col min="63" max="93" width="9.28515625" style="108"/>
    <col min="94" max="16384" width="9.28515625" style="43"/>
  </cols>
  <sheetData>
    <row r="1" spans="1:93" x14ac:dyDescent="0.15">
      <c r="A1" s="129" t="s">
        <v>144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</row>
    <row r="2" spans="1:93" ht="39" customHeight="1" x14ac:dyDescent="0.15">
      <c r="A2" s="127" t="s">
        <v>111</v>
      </c>
      <c r="B2" s="120" t="s">
        <v>24</v>
      </c>
      <c r="C2" s="120" t="s">
        <v>25</v>
      </c>
      <c r="D2" s="120" t="s">
        <v>26</v>
      </c>
      <c r="E2" s="120" t="s">
        <v>27</v>
      </c>
      <c r="F2" s="130" t="s">
        <v>28</v>
      </c>
      <c r="G2" s="130"/>
      <c r="H2" s="122"/>
      <c r="I2" s="121" t="s">
        <v>29</v>
      </c>
      <c r="J2" s="122"/>
      <c r="K2" s="125" t="s">
        <v>30</v>
      </c>
      <c r="L2" s="120" t="s">
        <v>31</v>
      </c>
      <c r="M2" s="120" t="s">
        <v>32</v>
      </c>
      <c r="N2" s="120" t="s">
        <v>33</v>
      </c>
      <c r="O2" s="124" t="s">
        <v>34</v>
      </c>
      <c r="P2" s="120" t="s">
        <v>35</v>
      </c>
      <c r="Q2" s="120" t="s">
        <v>36</v>
      </c>
      <c r="R2" s="120" t="s">
        <v>37</v>
      </c>
      <c r="S2" s="124" t="s">
        <v>38</v>
      </c>
      <c r="T2" s="120" t="s">
        <v>124</v>
      </c>
      <c r="U2" s="132" t="s">
        <v>125</v>
      </c>
      <c r="V2" s="132"/>
      <c r="W2" s="132" t="s">
        <v>126</v>
      </c>
      <c r="X2" s="120" t="s">
        <v>39</v>
      </c>
      <c r="Y2" s="120" t="s">
        <v>40</v>
      </c>
      <c r="Z2" s="120"/>
      <c r="AA2" s="120" t="s">
        <v>8</v>
      </c>
      <c r="AB2" s="120"/>
      <c r="AC2" s="120" t="s">
        <v>9</v>
      </c>
      <c r="AD2" s="120"/>
      <c r="AE2" s="120" t="s">
        <v>10</v>
      </c>
      <c r="AF2" s="120"/>
      <c r="AG2" s="120" t="s">
        <v>11</v>
      </c>
      <c r="AH2" s="120"/>
      <c r="AI2" s="120" t="s">
        <v>0</v>
      </c>
      <c r="AJ2" s="120"/>
      <c r="AK2" s="121" t="s">
        <v>1</v>
      </c>
      <c r="AL2" s="122"/>
      <c r="AM2" s="121" t="s">
        <v>2</v>
      </c>
      <c r="AN2" s="122"/>
      <c r="AO2" s="121" t="s">
        <v>3</v>
      </c>
      <c r="AP2" s="122"/>
      <c r="AQ2" s="121" t="s">
        <v>4</v>
      </c>
      <c r="AR2" s="122"/>
      <c r="AS2" s="121" t="s">
        <v>5</v>
      </c>
      <c r="AT2" s="122"/>
      <c r="AU2" s="121" t="s">
        <v>6</v>
      </c>
      <c r="AV2" s="122"/>
      <c r="AW2" s="121" t="s">
        <v>7</v>
      </c>
      <c r="AX2" s="122"/>
      <c r="AY2" s="121" t="s">
        <v>8</v>
      </c>
      <c r="AZ2" s="122"/>
      <c r="BA2" s="121" t="s">
        <v>9</v>
      </c>
      <c r="BB2" s="122"/>
      <c r="BC2" s="121" t="s">
        <v>10</v>
      </c>
      <c r="BD2" s="122"/>
      <c r="BE2" s="121" t="s">
        <v>11</v>
      </c>
      <c r="BF2" s="122"/>
      <c r="BG2" s="120" t="s">
        <v>143</v>
      </c>
      <c r="BH2" s="120"/>
      <c r="BI2" s="131" t="s">
        <v>133</v>
      </c>
      <c r="BJ2" s="131"/>
    </row>
    <row r="3" spans="1:93" ht="76.150000000000006" customHeight="1" x14ac:dyDescent="0.15">
      <c r="A3" s="128"/>
      <c r="B3" s="120"/>
      <c r="C3" s="120"/>
      <c r="D3" s="120"/>
      <c r="E3" s="120"/>
      <c r="F3" s="104" t="s">
        <v>41</v>
      </c>
      <c r="G3" s="102" t="s">
        <v>42</v>
      </c>
      <c r="H3" s="102" t="s">
        <v>43</v>
      </c>
      <c r="I3" s="102" t="s">
        <v>44</v>
      </c>
      <c r="J3" s="102" t="s">
        <v>45</v>
      </c>
      <c r="K3" s="126"/>
      <c r="L3" s="120"/>
      <c r="M3" s="120"/>
      <c r="N3" s="120"/>
      <c r="O3" s="124"/>
      <c r="P3" s="120"/>
      <c r="Q3" s="120"/>
      <c r="R3" s="120"/>
      <c r="S3" s="124"/>
      <c r="T3" s="120"/>
      <c r="U3" s="103" t="s">
        <v>127</v>
      </c>
      <c r="V3" s="103" t="s">
        <v>128</v>
      </c>
      <c r="W3" s="132"/>
      <c r="X3" s="120"/>
      <c r="Y3" s="102" t="s">
        <v>46</v>
      </c>
      <c r="Z3" s="102" t="s">
        <v>47</v>
      </c>
      <c r="AA3" s="102" t="s">
        <v>49</v>
      </c>
      <c r="AB3" s="102" t="s">
        <v>48</v>
      </c>
      <c r="AC3" s="102" t="s">
        <v>49</v>
      </c>
      <c r="AD3" s="102" t="s">
        <v>48</v>
      </c>
      <c r="AE3" s="102" t="s">
        <v>49</v>
      </c>
      <c r="AF3" s="102" t="s">
        <v>48</v>
      </c>
      <c r="AG3" s="102" t="s">
        <v>49</v>
      </c>
      <c r="AH3" s="102" t="s">
        <v>48</v>
      </c>
      <c r="AI3" s="102" t="s">
        <v>49</v>
      </c>
      <c r="AJ3" s="102" t="s">
        <v>48</v>
      </c>
      <c r="AK3" s="102" t="s">
        <v>49</v>
      </c>
      <c r="AL3" s="102" t="s">
        <v>48</v>
      </c>
      <c r="AM3" s="102" t="s">
        <v>49</v>
      </c>
      <c r="AN3" s="102" t="s">
        <v>48</v>
      </c>
      <c r="AO3" s="102" t="s">
        <v>49</v>
      </c>
      <c r="AP3" s="102" t="s">
        <v>48</v>
      </c>
      <c r="AQ3" s="102" t="s">
        <v>49</v>
      </c>
      <c r="AR3" s="102" t="s">
        <v>48</v>
      </c>
      <c r="AS3" s="102" t="s">
        <v>49</v>
      </c>
      <c r="AT3" s="102" t="s">
        <v>48</v>
      </c>
      <c r="AU3" s="102" t="s">
        <v>49</v>
      </c>
      <c r="AV3" s="102" t="s">
        <v>48</v>
      </c>
      <c r="AW3" s="102" t="s">
        <v>49</v>
      </c>
      <c r="AX3" s="102" t="s">
        <v>48</v>
      </c>
      <c r="AY3" s="102" t="s">
        <v>49</v>
      </c>
      <c r="AZ3" s="102" t="s">
        <v>48</v>
      </c>
      <c r="BA3" s="102" t="s">
        <v>49</v>
      </c>
      <c r="BB3" s="102" t="s">
        <v>48</v>
      </c>
      <c r="BC3" s="102" t="s">
        <v>49</v>
      </c>
      <c r="BD3" s="102" t="s">
        <v>48</v>
      </c>
      <c r="BE3" s="102" t="s">
        <v>49</v>
      </c>
      <c r="BF3" s="102" t="s">
        <v>48</v>
      </c>
      <c r="BG3" s="102" t="s">
        <v>49</v>
      </c>
      <c r="BH3" s="44" t="s">
        <v>134</v>
      </c>
      <c r="BI3" s="107" t="s">
        <v>129</v>
      </c>
      <c r="BJ3" s="116" t="s">
        <v>130</v>
      </c>
    </row>
    <row r="4" spans="1:93" s="61" customFormat="1" ht="36.6" customHeight="1" x14ac:dyDescent="0.15">
      <c r="A4" s="123" t="s">
        <v>110</v>
      </c>
      <c r="B4" s="45">
        <v>1</v>
      </c>
      <c r="C4" s="46" t="s">
        <v>114</v>
      </c>
      <c r="D4" s="46" t="s">
        <v>115</v>
      </c>
      <c r="E4" s="46" t="s">
        <v>89</v>
      </c>
      <c r="F4" s="47" t="s">
        <v>17</v>
      </c>
      <c r="G4" s="47" t="s">
        <v>54</v>
      </c>
      <c r="H4" s="47" t="s">
        <v>55</v>
      </c>
      <c r="I4" s="48" t="s">
        <v>112</v>
      </c>
      <c r="J4" s="48" t="s">
        <v>50</v>
      </c>
      <c r="K4" s="48" t="s">
        <v>56</v>
      </c>
      <c r="L4" s="47" t="s">
        <v>117</v>
      </c>
      <c r="M4" s="49" t="s">
        <v>121</v>
      </c>
      <c r="N4" s="47" t="s">
        <v>113</v>
      </c>
      <c r="O4" s="47" t="s">
        <v>18</v>
      </c>
      <c r="P4" s="50" t="s">
        <v>12</v>
      </c>
      <c r="Q4" s="51"/>
      <c r="R4" s="52" t="s">
        <v>76</v>
      </c>
      <c r="S4" s="63" t="s">
        <v>74</v>
      </c>
      <c r="T4" s="81" t="s">
        <v>132</v>
      </c>
      <c r="U4" s="82"/>
      <c r="V4" s="82"/>
      <c r="W4" s="91"/>
      <c r="X4" s="53" t="s">
        <v>145</v>
      </c>
      <c r="Y4" s="54">
        <v>44805</v>
      </c>
      <c r="Z4" s="55">
        <v>45291</v>
      </c>
      <c r="AA4" s="56">
        <v>1</v>
      </c>
      <c r="AB4" s="56">
        <v>529</v>
      </c>
      <c r="AC4" s="56">
        <v>1</v>
      </c>
      <c r="AD4" s="56">
        <v>3197</v>
      </c>
      <c r="AE4" s="56">
        <v>1</v>
      </c>
      <c r="AF4" s="56">
        <v>8267</v>
      </c>
      <c r="AG4" s="56">
        <v>1</v>
      </c>
      <c r="AH4" s="56">
        <v>12593</v>
      </c>
      <c r="AI4" s="57">
        <v>1</v>
      </c>
      <c r="AJ4" s="56">
        <v>18357</v>
      </c>
      <c r="AK4" s="56">
        <v>1</v>
      </c>
      <c r="AL4" s="56">
        <v>18740</v>
      </c>
      <c r="AM4" s="58">
        <v>1</v>
      </c>
      <c r="AN4" s="56">
        <v>13012</v>
      </c>
      <c r="AO4" s="56">
        <v>1</v>
      </c>
      <c r="AP4" s="56">
        <v>15242</v>
      </c>
      <c r="AQ4" s="56">
        <v>1</v>
      </c>
      <c r="AR4" s="56">
        <v>11959</v>
      </c>
      <c r="AS4" s="56">
        <v>1</v>
      </c>
      <c r="AT4" s="59">
        <v>432</v>
      </c>
      <c r="AU4" s="58">
        <v>1</v>
      </c>
      <c r="AV4" s="56">
        <v>1257</v>
      </c>
      <c r="AW4" s="56">
        <v>1</v>
      </c>
      <c r="AX4" s="56">
        <v>1252</v>
      </c>
      <c r="AY4" s="56">
        <v>1</v>
      </c>
      <c r="AZ4" s="56">
        <v>529</v>
      </c>
      <c r="BA4" s="56">
        <v>1</v>
      </c>
      <c r="BB4" s="56">
        <v>3197</v>
      </c>
      <c r="BC4" s="56">
        <v>1</v>
      </c>
      <c r="BD4" s="56">
        <v>8267</v>
      </c>
      <c r="BE4" s="56">
        <v>1</v>
      </c>
      <c r="BF4" s="56">
        <v>12593</v>
      </c>
      <c r="BG4" s="60">
        <f>AW4+AU4+AS4+AQ4+AO4+AM4+AK4+AI4+AY4+BA4+BC4+BE4+AG4+AE4+AC4+AA4</f>
        <v>16</v>
      </c>
      <c r="BH4" s="60">
        <f>AX4+AV4+AT4+AR4+AP4+AN4+AL4+AJ4+AZ4+BB4+BD4+BF4+AH4+AF4+AD4+AB4</f>
        <v>129423</v>
      </c>
      <c r="BI4" s="117">
        <v>0</v>
      </c>
      <c r="BJ4" s="117">
        <f>BH4</f>
        <v>129423</v>
      </c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</row>
    <row r="5" spans="1:93" s="61" customFormat="1" ht="15" customHeight="1" x14ac:dyDescent="0.15">
      <c r="A5" s="123"/>
      <c r="B5" s="62">
        <v>2</v>
      </c>
      <c r="C5" s="46" t="s">
        <v>114</v>
      </c>
      <c r="D5" s="46" t="s">
        <v>115</v>
      </c>
      <c r="E5" s="47" t="s">
        <v>93</v>
      </c>
      <c r="F5" s="47" t="s">
        <v>19</v>
      </c>
      <c r="G5" s="47" t="s">
        <v>54</v>
      </c>
      <c r="H5" s="47" t="s">
        <v>55</v>
      </c>
      <c r="I5" s="48" t="s">
        <v>112</v>
      </c>
      <c r="J5" s="48" t="s">
        <v>50</v>
      </c>
      <c r="K5" s="48" t="s">
        <v>56</v>
      </c>
      <c r="L5" s="47" t="s">
        <v>117</v>
      </c>
      <c r="M5" s="49" t="s">
        <v>121</v>
      </c>
      <c r="N5" s="47" t="s">
        <v>113</v>
      </c>
      <c r="O5" s="47" t="s">
        <v>18</v>
      </c>
      <c r="P5" s="50" t="s">
        <v>12</v>
      </c>
      <c r="Q5" s="51"/>
      <c r="R5" s="52" t="s">
        <v>82</v>
      </c>
      <c r="S5" s="63" t="s">
        <v>83</v>
      </c>
      <c r="T5" s="52" t="s">
        <v>131</v>
      </c>
      <c r="U5" s="71">
        <v>66</v>
      </c>
      <c r="V5" s="63">
        <v>34</v>
      </c>
      <c r="W5" s="105">
        <f>U5+V5</f>
        <v>100</v>
      </c>
      <c r="X5" s="62"/>
      <c r="Y5" s="54">
        <v>44805</v>
      </c>
      <c r="Z5" s="55">
        <v>45291</v>
      </c>
      <c r="AA5" s="56">
        <v>1</v>
      </c>
      <c r="AB5" s="56">
        <v>3243</v>
      </c>
      <c r="AC5" s="56">
        <v>1</v>
      </c>
      <c r="AD5" s="56">
        <v>16998</v>
      </c>
      <c r="AE5" s="56">
        <v>1</v>
      </c>
      <c r="AF5" s="56">
        <v>31555</v>
      </c>
      <c r="AG5" s="56">
        <v>1</v>
      </c>
      <c r="AH5" s="56">
        <v>40216</v>
      </c>
      <c r="AI5" s="57">
        <v>1</v>
      </c>
      <c r="AJ5" s="56">
        <v>34160</v>
      </c>
      <c r="AK5" s="56">
        <v>1</v>
      </c>
      <c r="AL5" s="56">
        <v>32339</v>
      </c>
      <c r="AM5" s="58">
        <v>1</v>
      </c>
      <c r="AN5" s="56">
        <v>30892</v>
      </c>
      <c r="AO5" s="56">
        <v>1</v>
      </c>
      <c r="AP5" s="56">
        <v>25640</v>
      </c>
      <c r="AQ5" s="56">
        <v>1</v>
      </c>
      <c r="AR5" s="56">
        <v>12145</v>
      </c>
      <c r="AS5" s="56">
        <v>1</v>
      </c>
      <c r="AT5" s="56">
        <v>11514</v>
      </c>
      <c r="AU5" s="58">
        <v>1</v>
      </c>
      <c r="AV5" s="56">
        <v>146</v>
      </c>
      <c r="AW5" s="56">
        <v>1</v>
      </c>
      <c r="AX5" s="56">
        <v>593</v>
      </c>
      <c r="AY5" s="56">
        <v>1</v>
      </c>
      <c r="AZ5" s="56">
        <v>3243</v>
      </c>
      <c r="BA5" s="56">
        <v>1</v>
      </c>
      <c r="BB5" s="56">
        <v>16998</v>
      </c>
      <c r="BC5" s="56">
        <v>1</v>
      </c>
      <c r="BD5" s="56">
        <v>31555</v>
      </c>
      <c r="BE5" s="56">
        <v>1</v>
      </c>
      <c r="BF5" s="56">
        <v>40216</v>
      </c>
      <c r="BG5" s="60">
        <f t="shared" ref="BG5:BG13" si="0">AW5+AU5+AS5+AQ5+AO5+AM5+AK5+AI5+AY5+BA5+BC5+BE5+AG5+AE5+AC5+AA5</f>
        <v>16</v>
      </c>
      <c r="BH5" s="60">
        <f t="shared" ref="BH5:BH13" si="1">AX5+AV5+AT5+AR5+AP5+AN5+AL5+AJ5+AZ5+BB5+BD5+BF5+AH5+AF5+AD5+AB5</f>
        <v>331453</v>
      </c>
      <c r="BI5" s="117">
        <f>ROUND(BH5*U5/100,0)</f>
        <v>218759</v>
      </c>
      <c r="BJ5" s="117">
        <f>ROUND(BH5*V5/100,0)</f>
        <v>112694</v>
      </c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</row>
    <row r="6" spans="1:93" s="61" customFormat="1" ht="15" customHeight="1" x14ac:dyDescent="0.15">
      <c r="A6" s="123"/>
      <c r="B6" s="62">
        <v>3</v>
      </c>
      <c r="C6" s="46" t="s">
        <v>114</v>
      </c>
      <c r="D6" s="46" t="s">
        <v>115</v>
      </c>
      <c r="E6" s="47" t="s">
        <v>96</v>
      </c>
      <c r="F6" s="47" t="s">
        <v>106</v>
      </c>
      <c r="G6" s="47" t="s">
        <v>61</v>
      </c>
      <c r="H6" s="47" t="s">
        <v>55</v>
      </c>
      <c r="I6" s="48" t="s">
        <v>112</v>
      </c>
      <c r="J6" s="48" t="s">
        <v>50</v>
      </c>
      <c r="K6" s="48" t="s">
        <v>56</v>
      </c>
      <c r="L6" s="47" t="s">
        <v>117</v>
      </c>
      <c r="M6" s="49" t="s">
        <v>121</v>
      </c>
      <c r="N6" s="47" t="s">
        <v>113</v>
      </c>
      <c r="O6" s="47" t="s">
        <v>18</v>
      </c>
      <c r="P6" s="50" t="s">
        <v>12</v>
      </c>
      <c r="Q6" s="51"/>
      <c r="R6" s="52" t="s">
        <v>119</v>
      </c>
      <c r="S6" s="63" t="s">
        <v>75</v>
      </c>
      <c r="T6" s="52" t="s">
        <v>132</v>
      </c>
      <c r="U6" s="71"/>
      <c r="V6" s="71"/>
      <c r="W6" s="105"/>
      <c r="X6" s="62"/>
      <c r="Y6" s="54">
        <v>44805</v>
      </c>
      <c r="Z6" s="55">
        <v>45291</v>
      </c>
      <c r="AA6" s="56">
        <v>1</v>
      </c>
      <c r="AB6" s="56">
        <v>1523</v>
      </c>
      <c r="AC6" s="56">
        <v>1</v>
      </c>
      <c r="AD6" s="56">
        <v>4917</v>
      </c>
      <c r="AE6" s="56">
        <v>1</v>
      </c>
      <c r="AF6" s="56">
        <v>5955</v>
      </c>
      <c r="AG6" s="56">
        <v>1</v>
      </c>
      <c r="AH6" s="56">
        <v>8364</v>
      </c>
      <c r="AI6" s="57">
        <v>1</v>
      </c>
      <c r="AJ6" s="56">
        <v>7191</v>
      </c>
      <c r="AK6" s="56">
        <v>1</v>
      </c>
      <c r="AL6" s="56">
        <v>6295</v>
      </c>
      <c r="AM6" s="58">
        <v>1</v>
      </c>
      <c r="AN6" s="56">
        <v>4917</v>
      </c>
      <c r="AO6" s="56">
        <v>0</v>
      </c>
      <c r="AP6" s="56">
        <v>0</v>
      </c>
      <c r="AQ6" s="56">
        <v>0</v>
      </c>
      <c r="AR6" s="56">
        <v>0</v>
      </c>
      <c r="AS6" s="56">
        <v>3</v>
      </c>
      <c r="AT6" s="56">
        <v>10756</v>
      </c>
      <c r="AU6" s="58">
        <v>1</v>
      </c>
      <c r="AV6" s="56">
        <v>0</v>
      </c>
      <c r="AW6" s="56">
        <v>1</v>
      </c>
      <c r="AX6" s="56">
        <v>13</v>
      </c>
      <c r="AY6" s="56">
        <v>1</v>
      </c>
      <c r="AZ6" s="56">
        <v>1523</v>
      </c>
      <c r="BA6" s="56">
        <v>1</v>
      </c>
      <c r="BB6" s="56">
        <v>4917</v>
      </c>
      <c r="BC6" s="56">
        <v>1</v>
      </c>
      <c r="BD6" s="56">
        <v>5955</v>
      </c>
      <c r="BE6" s="56">
        <v>1</v>
      </c>
      <c r="BF6" s="56">
        <v>8364</v>
      </c>
      <c r="BG6" s="60">
        <f t="shared" si="0"/>
        <v>16</v>
      </c>
      <c r="BH6" s="60">
        <f t="shared" si="1"/>
        <v>70690</v>
      </c>
      <c r="BI6" s="117">
        <v>0</v>
      </c>
      <c r="BJ6" s="117">
        <f>BH6</f>
        <v>70690</v>
      </c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</row>
    <row r="7" spans="1:93" s="61" customFormat="1" ht="15" customHeight="1" x14ac:dyDescent="0.15">
      <c r="A7" s="123"/>
      <c r="B7" s="62">
        <v>4</v>
      </c>
      <c r="C7" s="46" t="s">
        <v>114</v>
      </c>
      <c r="D7" s="46" t="s">
        <v>115</v>
      </c>
      <c r="E7" s="47" t="s">
        <v>95</v>
      </c>
      <c r="F7" s="47" t="s">
        <v>107</v>
      </c>
      <c r="G7" s="47" t="s">
        <v>61</v>
      </c>
      <c r="H7" s="47" t="s">
        <v>55</v>
      </c>
      <c r="I7" s="48" t="s">
        <v>112</v>
      </c>
      <c r="J7" s="48" t="s">
        <v>50</v>
      </c>
      <c r="K7" s="48" t="s">
        <v>56</v>
      </c>
      <c r="L7" s="47" t="s">
        <v>117</v>
      </c>
      <c r="M7" s="49" t="s">
        <v>121</v>
      </c>
      <c r="N7" s="47" t="s">
        <v>113</v>
      </c>
      <c r="O7" s="47" t="s">
        <v>51</v>
      </c>
      <c r="P7" s="50" t="s">
        <v>12</v>
      </c>
      <c r="Q7" s="51">
        <v>241</v>
      </c>
      <c r="R7" s="52"/>
      <c r="S7" s="64" t="s">
        <v>62</v>
      </c>
      <c r="T7" s="52" t="s">
        <v>131</v>
      </c>
      <c r="U7" s="71">
        <v>100</v>
      </c>
      <c r="V7" s="71">
        <v>0</v>
      </c>
      <c r="W7" s="105">
        <f t="shared" ref="W7:W10" si="2">U7+V7</f>
        <v>100</v>
      </c>
      <c r="X7" s="62"/>
      <c r="Y7" s="54">
        <v>44805</v>
      </c>
      <c r="Z7" s="55">
        <v>45291</v>
      </c>
      <c r="AA7" s="56">
        <v>1</v>
      </c>
      <c r="AB7" s="56">
        <v>5422</v>
      </c>
      <c r="AC7" s="56">
        <v>1</v>
      </c>
      <c r="AD7" s="56">
        <v>25361</v>
      </c>
      <c r="AE7" s="56">
        <v>1</v>
      </c>
      <c r="AF7" s="56">
        <v>51496</v>
      </c>
      <c r="AG7" s="56">
        <v>1</v>
      </c>
      <c r="AH7" s="56">
        <v>82912</v>
      </c>
      <c r="AI7" s="57">
        <v>1</v>
      </c>
      <c r="AJ7" s="56">
        <v>68469</v>
      </c>
      <c r="AK7" s="56">
        <v>1</v>
      </c>
      <c r="AL7" s="56">
        <v>57179</v>
      </c>
      <c r="AM7" s="58">
        <v>1</v>
      </c>
      <c r="AN7" s="56">
        <v>60995</v>
      </c>
      <c r="AO7" s="56">
        <v>1</v>
      </c>
      <c r="AP7" s="56">
        <v>42816</v>
      </c>
      <c r="AQ7" s="58">
        <v>1</v>
      </c>
      <c r="AR7" s="56">
        <v>6540</v>
      </c>
      <c r="AS7" s="56">
        <v>1</v>
      </c>
      <c r="AT7" s="56">
        <v>1812</v>
      </c>
      <c r="AU7" s="58">
        <v>1</v>
      </c>
      <c r="AV7" s="56">
        <v>1674</v>
      </c>
      <c r="AW7" s="56">
        <v>1</v>
      </c>
      <c r="AX7" s="56">
        <v>1999</v>
      </c>
      <c r="AY7" s="56">
        <v>1</v>
      </c>
      <c r="AZ7" s="56">
        <v>5422</v>
      </c>
      <c r="BA7" s="56">
        <v>1</v>
      </c>
      <c r="BB7" s="56">
        <v>25361</v>
      </c>
      <c r="BC7" s="56">
        <v>1</v>
      </c>
      <c r="BD7" s="56">
        <v>51496</v>
      </c>
      <c r="BE7" s="56">
        <v>1</v>
      </c>
      <c r="BF7" s="56">
        <v>82912</v>
      </c>
      <c r="BG7" s="60">
        <f t="shared" si="0"/>
        <v>16</v>
      </c>
      <c r="BH7" s="60">
        <f t="shared" si="1"/>
        <v>571866</v>
      </c>
      <c r="BI7" s="117">
        <f t="shared" ref="BI7:BI10" si="3">ROUND(BH7*U7/100,0)</f>
        <v>571866</v>
      </c>
      <c r="BJ7" s="117">
        <f t="shared" ref="BJ7:BJ10" si="4">ROUND(BH7*V7/100,0)</f>
        <v>0</v>
      </c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</row>
    <row r="8" spans="1:93" s="61" customFormat="1" ht="15" customHeight="1" x14ac:dyDescent="0.15">
      <c r="A8" s="123"/>
      <c r="B8" s="45">
        <v>5</v>
      </c>
      <c r="C8" s="46" t="s">
        <v>114</v>
      </c>
      <c r="D8" s="46" t="s">
        <v>115</v>
      </c>
      <c r="E8" s="65" t="s">
        <v>90</v>
      </c>
      <c r="F8" s="47" t="s">
        <v>107</v>
      </c>
      <c r="G8" s="47" t="s">
        <v>61</v>
      </c>
      <c r="H8" s="47" t="s">
        <v>55</v>
      </c>
      <c r="I8" s="48" t="s">
        <v>112</v>
      </c>
      <c r="J8" s="48" t="s">
        <v>50</v>
      </c>
      <c r="K8" s="48" t="s">
        <v>56</v>
      </c>
      <c r="L8" s="47" t="s">
        <v>117</v>
      </c>
      <c r="M8" s="49" t="s">
        <v>121</v>
      </c>
      <c r="N8" s="47" t="s">
        <v>113</v>
      </c>
      <c r="O8" s="47" t="s">
        <v>51</v>
      </c>
      <c r="P8" s="50" t="s">
        <v>12</v>
      </c>
      <c r="Q8" s="51">
        <v>285</v>
      </c>
      <c r="R8" s="52"/>
      <c r="S8" s="64" t="s">
        <v>63</v>
      </c>
      <c r="T8" s="52" t="s">
        <v>131</v>
      </c>
      <c r="U8" s="71">
        <v>100</v>
      </c>
      <c r="V8" s="71">
        <v>0</v>
      </c>
      <c r="W8" s="105">
        <f t="shared" si="2"/>
        <v>100</v>
      </c>
      <c r="X8" s="62"/>
      <c r="Y8" s="54">
        <v>44805</v>
      </c>
      <c r="Z8" s="55">
        <v>45291</v>
      </c>
      <c r="AA8" s="56">
        <v>1</v>
      </c>
      <c r="AB8" s="56">
        <v>1277</v>
      </c>
      <c r="AC8" s="56">
        <v>1</v>
      </c>
      <c r="AD8" s="56">
        <v>1210</v>
      </c>
      <c r="AE8" s="56">
        <v>1</v>
      </c>
      <c r="AF8" s="56">
        <v>2492</v>
      </c>
      <c r="AG8" s="56">
        <v>1</v>
      </c>
      <c r="AH8" s="56">
        <v>6240</v>
      </c>
      <c r="AI8" s="57">
        <v>1</v>
      </c>
      <c r="AJ8" s="56">
        <v>3738</v>
      </c>
      <c r="AK8" s="66">
        <v>1</v>
      </c>
      <c r="AL8" s="66">
        <v>2586</v>
      </c>
      <c r="AM8" s="67">
        <v>1</v>
      </c>
      <c r="AN8" s="66">
        <v>1938</v>
      </c>
      <c r="AO8" s="66">
        <v>1</v>
      </c>
      <c r="AP8" s="66">
        <v>132</v>
      </c>
      <c r="AQ8" s="67">
        <v>1</v>
      </c>
      <c r="AR8" s="66">
        <v>78</v>
      </c>
      <c r="AS8" s="66">
        <v>1</v>
      </c>
      <c r="AT8" s="66">
        <v>331</v>
      </c>
      <c r="AU8" s="67">
        <v>1</v>
      </c>
      <c r="AV8" s="66">
        <v>132</v>
      </c>
      <c r="AW8" s="66">
        <v>1</v>
      </c>
      <c r="AX8" s="66">
        <v>14</v>
      </c>
      <c r="AY8" s="66">
        <v>1</v>
      </c>
      <c r="AZ8" s="66">
        <v>1277</v>
      </c>
      <c r="BA8" s="66">
        <v>1</v>
      </c>
      <c r="BB8" s="66">
        <v>1210</v>
      </c>
      <c r="BC8" s="66">
        <v>1</v>
      </c>
      <c r="BD8" s="66">
        <v>2492</v>
      </c>
      <c r="BE8" s="66">
        <v>1</v>
      </c>
      <c r="BF8" s="66">
        <v>6240</v>
      </c>
      <c r="BG8" s="60">
        <f t="shared" si="0"/>
        <v>16</v>
      </c>
      <c r="BH8" s="60">
        <f t="shared" si="1"/>
        <v>31387</v>
      </c>
      <c r="BI8" s="117">
        <f t="shared" si="3"/>
        <v>31387</v>
      </c>
      <c r="BJ8" s="117">
        <f t="shared" si="4"/>
        <v>0</v>
      </c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</row>
    <row r="9" spans="1:93" s="61" customFormat="1" ht="15" customHeight="1" x14ac:dyDescent="0.15">
      <c r="A9" s="123"/>
      <c r="B9" s="62">
        <v>6</v>
      </c>
      <c r="C9" s="46" t="s">
        <v>114</v>
      </c>
      <c r="D9" s="46" t="s">
        <v>115</v>
      </c>
      <c r="E9" s="47" t="s">
        <v>95</v>
      </c>
      <c r="F9" s="68" t="s">
        <v>20</v>
      </c>
      <c r="G9" s="47" t="s">
        <v>61</v>
      </c>
      <c r="H9" s="47" t="s">
        <v>55</v>
      </c>
      <c r="I9" s="48" t="s">
        <v>112</v>
      </c>
      <c r="J9" s="48" t="s">
        <v>50</v>
      </c>
      <c r="K9" s="48" t="s">
        <v>56</v>
      </c>
      <c r="L9" s="47" t="s">
        <v>117</v>
      </c>
      <c r="M9" s="49" t="s">
        <v>121</v>
      </c>
      <c r="N9" s="47" t="s">
        <v>113</v>
      </c>
      <c r="O9" s="47" t="s">
        <v>51</v>
      </c>
      <c r="P9" s="50" t="s">
        <v>12</v>
      </c>
      <c r="Q9" s="51">
        <v>219</v>
      </c>
      <c r="R9" s="52"/>
      <c r="S9" s="64" t="s">
        <v>64</v>
      </c>
      <c r="T9" s="52" t="s">
        <v>131</v>
      </c>
      <c r="U9" s="71">
        <v>98</v>
      </c>
      <c r="V9" s="63">
        <v>2</v>
      </c>
      <c r="W9" s="105">
        <f t="shared" si="2"/>
        <v>100</v>
      </c>
      <c r="X9" s="106"/>
      <c r="Y9" s="54">
        <v>44805</v>
      </c>
      <c r="Z9" s="55">
        <v>45291</v>
      </c>
      <c r="AA9" s="56">
        <v>1</v>
      </c>
      <c r="AB9" s="56">
        <v>7137</v>
      </c>
      <c r="AC9" s="56">
        <v>1</v>
      </c>
      <c r="AD9" s="56">
        <v>29761</v>
      </c>
      <c r="AE9" s="56">
        <v>1</v>
      </c>
      <c r="AF9" s="56">
        <v>49215</v>
      </c>
      <c r="AG9" s="56">
        <v>1</v>
      </c>
      <c r="AH9" s="56">
        <v>71735</v>
      </c>
      <c r="AI9" s="57">
        <v>1</v>
      </c>
      <c r="AJ9" s="56">
        <v>32128</v>
      </c>
      <c r="AK9" s="56">
        <v>1</v>
      </c>
      <c r="AL9" s="56">
        <v>41331</v>
      </c>
      <c r="AM9" s="58">
        <v>1</v>
      </c>
      <c r="AN9" s="56">
        <v>54618</v>
      </c>
      <c r="AO9" s="56">
        <v>0</v>
      </c>
      <c r="AP9" s="56">
        <v>0</v>
      </c>
      <c r="AQ9" s="58">
        <v>2</v>
      </c>
      <c r="AR9" s="56">
        <v>45844</v>
      </c>
      <c r="AS9" s="56">
        <v>1</v>
      </c>
      <c r="AT9" s="56">
        <v>2236</v>
      </c>
      <c r="AU9" s="58">
        <v>1</v>
      </c>
      <c r="AV9" s="56">
        <v>1490</v>
      </c>
      <c r="AW9" s="56">
        <v>1</v>
      </c>
      <c r="AX9" s="56">
        <v>1590</v>
      </c>
      <c r="AY9" s="56">
        <v>1</v>
      </c>
      <c r="AZ9" s="56">
        <v>7137</v>
      </c>
      <c r="BA9" s="56">
        <v>1</v>
      </c>
      <c r="BB9" s="56">
        <v>29761</v>
      </c>
      <c r="BC9" s="56">
        <v>1</v>
      </c>
      <c r="BD9" s="56">
        <v>49215</v>
      </c>
      <c r="BE9" s="56">
        <v>1</v>
      </c>
      <c r="BF9" s="56">
        <v>71735</v>
      </c>
      <c r="BG9" s="60">
        <f t="shared" si="0"/>
        <v>16</v>
      </c>
      <c r="BH9" s="60">
        <f t="shared" si="1"/>
        <v>494933</v>
      </c>
      <c r="BI9" s="117">
        <f t="shared" si="3"/>
        <v>485034</v>
      </c>
      <c r="BJ9" s="117">
        <f t="shared" si="4"/>
        <v>9899</v>
      </c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</row>
    <row r="10" spans="1:93" s="61" customFormat="1" ht="15" customHeight="1" x14ac:dyDescent="0.15">
      <c r="A10" s="123"/>
      <c r="B10" s="62">
        <v>7</v>
      </c>
      <c r="C10" s="46" t="s">
        <v>114</v>
      </c>
      <c r="D10" s="46" t="s">
        <v>115</v>
      </c>
      <c r="E10" s="47" t="s">
        <v>94</v>
      </c>
      <c r="F10" s="47" t="s">
        <v>108</v>
      </c>
      <c r="G10" s="47" t="s">
        <v>61</v>
      </c>
      <c r="H10" s="47" t="s">
        <v>55</v>
      </c>
      <c r="I10" s="48" t="s">
        <v>112</v>
      </c>
      <c r="J10" s="48" t="s">
        <v>50</v>
      </c>
      <c r="K10" s="48" t="s">
        <v>56</v>
      </c>
      <c r="L10" s="47" t="s">
        <v>117</v>
      </c>
      <c r="M10" s="49" t="s">
        <v>121</v>
      </c>
      <c r="N10" s="47" t="s">
        <v>113</v>
      </c>
      <c r="O10" s="47" t="s">
        <v>14</v>
      </c>
      <c r="P10" s="50" t="s">
        <v>12</v>
      </c>
      <c r="Q10" s="51"/>
      <c r="R10" s="52" t="s">
        <v>120</v>
      </c>
      <c r="S10" s="63" t="s">
        <v>85</v>
      </c>
      <c r="T10" s="52" t="s">
        <v>131</v>
      </c>
      <c r="U10" s="71">
        <v>85</v>
      </c>
      <c r="V10" s="63">
        <v>15</v>
      </c>
      <c r="W10" s="105">
        <f t="shared" si="2"/>
        <v>100</v>
      </c>
      <c r="X10" s="69"/>
      <c r="Y10" s="54">
        <v>44805</v>
      </c>
      <c r="Z10" s="55">
        <v>45291</v>
      </c>
      <c r="AA10" s="56">
        <v>0</v>
      </c>
      <c r="AB10" s="56">
        <v>0</v>
      </c>
      <c r="AC10" s="56">
        <v>2</v>
      </c>
      <c r="AD10" s="56">
        <v>4974</v>
      </c>
      <c r="AE10" s="56">
        <v>0</v>
      </c>
      <c r="AF10" s="56">
        <v>0</v>
      </c>
      <c r="AG10" s="56">
        <v>2</v>
      </c>
      <c r="AH10" s="56">
        <v>2560</v>
      </c>
      <c r="AI10" s="57">
        <v>0</v>
      </c>
      <c r="AJ10" s="56">
        <v>0</v>
      </c>
      <c r="AK10" s="56">
        <v>2</v>
      </c>
      <c r="AL10" s="56">
        <v>7436</v>
      </c>
      <c r="AM10" s="70">
        <v>0</v>
      </c>
      <c r="AN10" s="56">
        <v>0</v>
      </c>
      <c r="AO10" s="56">
        <v>2</v>
      </c>
      <c r="AP10" s="56">
        <v>6463</v>
      </c>
      <c r="AQ10" s="70">
        <v>0</v>
      </c>
      <c r="AR10" s="56">
        <v>0</v>
      </c>
      <c r="AS10" s="56">
        <v>2</v>
      </c>
      <c r="AT10" s="56">
        <v>5719</v>
      </c>
      <c r="AU10" s="70">
        <v>0</v>
      </c>
      <c r="AV10" s="56">
        <v>0</v>
      </c>
      <c r="AW10" s="56">
        <v>2</v>
      </c>
      <c r="AX10" s="56">
        <v>3448</v>
      </c>
      <c r="AY10" s="56">
        <v>0</v>
      </c>
      <c r="AZ10" s="56">
        <v>0</v>
      </c>
      <c r="BA10" s="56">
        <v>2</v>
      </c>
      <c r="BB10" s="56">
        <v>4974</v>
      </c>
      <c r="BC10" s="56">
        <v>0</v>
      </c>
      <c r="BD10" s="56">
        <v>0</v>
      </c>
      <c r="BE10" s="56">
        <v>2</v>
      </c>
      <c r="BF10" s="56">
        <v>2560</v>
      </c>
      <c r="BG10" s="60">
        <f t="shared" si="0"/>
        <v>16</v>
      </c>
      <c r="BH10" s="60">
        <f t="shared" si="1"/>
        <v>38134</v>
      </c>
      <c r="BI10" s="117">
        <f t="shared" si="3"/>
        <v>32414</v>
      </c>
      <c r="BJ10" s="117">
        <f t="shared" si="4"/>
        <v>5720</v>
      </c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</row>
    <row r="11" spans="1:93" s="61" customFormat="1" ht="15" customHeight="1" x14ac:dyDescent="0.15">
      <c r="A11" s="123"/>
      <c r="B11" s="62">
        <v>8</v>
      </c>
      <c r="C11" s="46" t="s">
        <v>114</v>
      </c>
      <c r="D11" s="46" t="s">
        <v>115</v>
      </c>
      <c r="E11" s="47" t="s">
        <v>97</v>
      </c>
      <c r="F11" s="68" t="s">
        <v>16</v>
      </c>
      <c r="G11" s="47" t="s">
        <v>61</v>
      </c>
      <c r="H11" s="47" t="s">
        <v>55</v>
      </c>
      <c r="I11" s="48" t="s">
        <v>112</v>
      </c>
      <c r="J11" s="48" t="s">
        <v>50</v>
      </c>
      <c r="K11" s="48" t="s">
        <v>56</v>
      </c>
      <c r="L11" s="47" t="s">
        <v>117</v>
      </c>
      <c r="M11" s="49" t="s">
        <v>121</v>
      </c>
      <c r="N11" s="47" t="s">
        <v>113</v>
      </c>
      <c r="O11" s="47" t="s">
        <v>14</v>
      </c>
      <c r="P11" s="50" t="s">
        <v>12</v>
      </c>
      <c r="Q11" s="51"/>
      <c r="R11" s="52" t="s">
        <v>77</v>
      </c>
      <c r="S11" s="71" t="s">
        <v>78</v>
      </c>
      <c r="T11" s="52" t="s">
        <v>132</v>
      </c>
      <c r="U11" s="71"/>
      <c r="V11" s="63"/>
      <c r="W11" s="105"/>
      <c r="X11" s="72"/>
      <c r="Y11" s="54">
        <v>44805</v>
      </c>
      <c r="Z11" s="55">
        <v>45291</v>
      </c>
      <c r="AA11" s="56">
        <v>0</v>
      </c>
      <c r="AB11" s="56">
        <v>0</v>
      </c>
      <c r="AC11" s="56">
        <v>2</v>
      </c>
      <c r="AD11" s="56">
        <v>2719</v>
      </c>
      <c r="AE11" s="56">
        <v>0</v>
      </c>
      <c r="AF11" s="56">
        <v>0</v>
      </c>
      <c r="AG11" s="56">
        <v>2</v>
      </c>
      <c r="AH11" s="56">
        <v>7738</v>
      </c>
      <c r="AI11" s="57">
        <v>0</v>
      </c>
      <c r="AJ11" s="56">
        <v>0</v>
      </c>
      <c r="AK11" s="56">
        <v>2</v>
      </c>
      <c r="AL11" s="56">
        <v>5527</v>
      </c>
      <c r="AM11" s="70">
        <v>0</v>
      </c>
      <c r="AN11" s="56">
        <v>0</v>
      </c>
      <c r="AO11" s="56">
        <v>2</v>
      </c>
      <c r="AP11" s="56">
        <v>7982</v>
      </c>
      <c r="AQ11" s="70">
        <v>0</v>
      </c>
      <c r="AR11" s="56">
        <v>0</v>
      </c>
      <c r="AS11" s="56">
        <v>2</v>
      </c>
      <c r="AT11" s="56">
        <v>5296</v>
      </c>
      <c r="AU11" s="70">
        <v>0</v>
      </c>
      <c r="AV11" s="56">
        <v>0</v>
      </c>
      <c r="AW11" s="56">
        <v>2</v>
      </c>
      <c r="AX11" s="56">
        <v>515</v>
      </c>
      <c r="AY11" s="56">
        <v>0</v>
      </c>
      <c r="AZ11" s="56">
        <v>0</v>
      </c>
      <c r="BA11" s="56">
        <v>2</v>
      </c>
      <c r="BB11" s="56">
        <v>2719</v>
      </c>
      <c r="BC11" s="56">
        <v>0</v>
      </c>
      <c r="BD11" s="56">
        <v>0</v>
      </c>
      <c r="BE11" s="56">
        <v>2</v>
      </c>
      <c r="BF11" s="56">
        <v>7738</v>
      </c>
      <c r="BG11" s="60">
        <f t="shared" si="0"/>
        <v>16</v>
      </c>
      <c r="BH11" s="60">
        <f t="shared" si="1"/>
        <v>40234</v>
      </c>
      <c r="BI11" s="117">
        <v>0</v>
      </c>
      <c r="BJ11" s="117">
        <f t="shared" ref="BJ11:BJ13" si="5">BH11</f>
        <v>40234</v>
      </c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</row>
    <row r="12" spans="1:93" s="61" customFormat="1" ht="15" customHeight="1" x14ac:dyDescent="0.15">
      <c r="A12" s="123"/>
      <c r="B12" s="45">
        <v>9</v>
      </c>
      <c r="C12" s="46" t="s">
        <v>114</v>
      </c>
      <c r="D12" s="46" t="s">
        <v>115</v>
      </c>
      <c r="E12" s="47" t="s">
        <v>116</v>
      </c>
      <c r="F12" s="68" t="s">
        <v>122</v>
      </c>
      <c r="G12" s="47" t="s">
        <v>61</v>
      </c>
      <c r="H12" s="47" t="s">
        <v>55</v>
      </c>
      <c r="I12" s="48" t="s">
        <v>112</v>
      </c>
      <c r="J12" s="48" t="s">
        <v>50</v>
      </c>
      <c r="K12" s="48" t="s">
        <v>56</v>
      </c>
      <c r="L12" s="47" t="s">
        <v>117</v>
      </c>
      <c r="M12" s="49" t="s">
        <v>121</v>
      </c>
      <c r="N12" s="47" t="s">
        <v>113</v>
      </c>
      <c r="O12" s="47" t="s">
        <v>14</v>
      </c>
      <c r="P12" s="50" t="s">
        <v>12</v>
      </c>
      <c r="Q12" s="51"/>
      <c r="R12" s="52" t="s">
        <v>118</v>
      </c>
      <c r="S12" s="71" t="s">
        <v>80</v>
      </c>
      <c r="T12" s="80" t="s">
        <v>132</v>
      </c>
      <c r="U12" s="91"/>
      <c r="V12" s="91"/>
      <c r="W12" s="91"/>
      <c r="X12" s="72"/>
      <c r="Y12" s="54">
        <v>44805</v>
      </c>
      <c r="Z12" s="55">
        <v>45291</v>
      </c>
      <c r="AA12" s="56">
        <v>0</v>
      </c>
      <c r="AB12" s="56">
        <v>0</v>
      </c>
      <c r="AC12" s="56">
        <v>2</v>
      </c>
      <c r="AD12" s="56">
        <v>1592</v>
      </c>
      <c r="AE12" s="56">
        <v>0</v>
      </c>
      <c r="AF12" s="56">
        <v>0</v>
      </c>
      <c r="AG12" s="56">
        <v>2</v>
      </c>
      <c r="AH12" s="56">
        <v>2017</v>
      </c>
      <c r="AI12" s="57">
        <v>0</v>
      </c>
      <c r="AJ12" s="56">
        <v>0</v>
      </c>
      <c r="AK12" s="56">
        <v>2</v>
      </c>
      <c r="AL12" s="56">
        <v>6043</v>
      </c>
      <c r="AM12" s="70">
        <v>0</v>
      </c>
      <c r="AN12" s="56">
        <v>0</v>
      </c>
      <c r="AO12" s="56">
        <v>2</v>
      </c>
      <c r="AP12" s="56">
        <v>4997</v>
      </c>
      <c r="AQ12" s="70">
        <v>0</v>
      </c>
      <c r="AR12" s="56">
        <v>0</v>
      </c>
      <c r="AS12" s="56">
        <v>2</v>
      </c>
      <c r="AT12" s="56">
        <v>4227</v>
      </c>
      <c r="AU12" s="70">
        <v>0</v>
      </c>
      <c r="AV12" s="56">
        <v>0</v>
      </c>
      <c r="AW12" s="56">
        <v>2</v>
      </c>
      <c r="AX12" s="56">
        <v>1969</v>
      </c>
      <c r="AY12" s="56">
        <v>0</v>
      </c>
      <c r="AZ12" s="56">
        <v>0</v>
      </c>
      <c r="BA12" s="56">
        <v>2</v>
      </c>
      <c r="BB12" s="56">
        <v>1592</v>
      </c>
      <c r="BC12" s="56">
        <v>0</v>
      </c>
      <c r="BD12" s="56">
        <v>0</v>
      </c>
      <c r="BE12" s="56">
        <v>2</v>
      </c>
      <c r="BF12" s="56">
        <v>2017</v>
      </c>
      <c r="BG12" s="60">
        <f t="shared" si="0"/>
        <v>16</v>
      </c>
      <c r="BH12" s="60">
        <f t="shared" si="1"/>
        <v>24454</v>
      </c>
      <c r="BI12" s="117">
        <v>0</v>
      </c>
      <c r="BJ12" s="117">
        <f t="shared" si="5"/>
        <v>24454</v>
      </c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</row>
    <row r="13" spans="1:93" ht="15" customHeight="1" x14ac:dyDescent="0.15">
      <c r="A13" s="123"/>
      <c r="B13" s="73">
        <v>10</v>
      </c>
      <c r="C13" s="74" t="s">
        <v>114</v>
      </c>
      <c r="D13" s="74" t="s">
        <v>115</v>
      </c>
      <c r="E13" s="75" t="s">
        <v>91</v>
      </c>
      <c r="F13" s="76" t="s">
        <v>123</v>
      </c>
      <c r="G13" s="75" t="s">
        <v>61</v>
      </c>
      <c r="H13" s="75" t="s">
        <v>55</v>
      </c>
      <c r="I13" s="77" t="s">
        <v>112</v>
      </c>
      <c r="J13" s="77" t="s">
        <v>50</v>
      </c>
      <c r="K13" s="77" t="s">
        <v>56</v>
      </c>
      <c r="L13" s="75" t="s">
        <v>117</v>
      </c>
      <c r="M13" s="78" t="s">
        <v>121</v>
      </c>
      <c r="N13" s="75" t="s">
        <v>113</v>
      </c>
      <c r="O13" s="75" t="s">
        <v>14</v>
      </c>
      <c r="P13" s="79" t="s">
        <v>12</v>
      </c>
      <c r="Q13" s="80"/>
      <c r="R13" s="81" t="s">
        <v>86</v>
      </c>
      <c r="S13" s="82" t="s">
        <v>87</v>
      </c>
      <c r="T13" s="80" t="s">
        <v>132</v>
      </c>
      <c r="U13" s="91"/>
      <c r="V13" s="91"/>
      <c r="W13" s="91"/>
      <c r="X13" s="83"/>
      <c r="Y13" s="84">
        <v>44805</v>
      </c>
      <c r="Z13" s="85">
        <v>45291</v>
      </c>
      <c r="AA13" s="86">
        <v>0</v>
      </c>
      <c r="AB13" s="86">
        <v>0</v>
      </c>
      <c r="AC13" s="86">
        <v>2</v>
      </c>
      <c r="AD13" s="86">
        <v>40</v>
      </c>
      <c r="AE13" s="86">
        <v>0</v>
      </c>
      <c r="AF13" s="86">
        <v>0</v>
      </c>
      <c r="AG13" s="86">
        <v>2</v>
      </c>
      <c r="AH13" s="86">
        <v>1061</v>
      </c>
      <c r="AI13" s="87">
        <v>0</v>
      </c>
      <c r="AJ13" s="86">
        <v>0</v>
      </c>
      <c r="AK13" s="86">
        <v>2</v>
      </c>
      <c r="AL13" s="86">
        <v>2843</v>
      </c>
      <c r="AM13" s="88">
        <v>0</v>
      </c>
      <c r="AN13" s="86">
        <v>0</v>
      </c>
      <c r="AO13" s="86">
        <v>2</v>
      </c>
      <c r="AP13" s="86">
        <v>40</v>
      </c>
      <c r="AQ13" s="88">
        <v>0</v>
      </c>
      <c r="AR13" s="86">
        <v>0</v>
      </c>
      <c r="AS13" s="86">
        <v>2</v>
      </c>
      <c r="AT13" s="86">
        <v>1122</v>
      </c>
      <c r="AU13" s="88">
        <v>0</v>
      </c>
      <c r="AV13" s="86">
        <v>0</v>
      </c>
      <c r="AW13" s="86">
        <v>2</v>
      </c>
      <c r="AX13" s="86">
        <v>330</v>
      </c>
      <c r="AY13" s="86">
        <v>0</v>
      </c>
      <c r="AZ13" s="86">
        <v>0</v>
      </c>
      <c r="BA13" s="86">
        <v>2</v>
      </c>
      <c r="BB13" s="86">
        <v>40</v>
      </c>
      <c r="BC13" s="86">
        <v>0</v>
      </c>
      <c r="BD13" s="86">
        <v>0</v>
      </c>
      <c r="BE13" s="86">
        <v>2</v>
      </c>
      <c r="BF13" s="86">
        <v>1061</v>
      </c>
      <c r="BG13" s="60">
        <f t="shared" si="0"/>
        <v>16</v>
      </c>
      <c r="BH13" s="60">
        <f t="shared" si="1"/>
        <v>6537</v>
      </c>
      <c r="BI13" s="117">
        <v>0</v>
      </c>
      <c r="BJ13" s="117">
        <f t="shared" si="5"/>
        <v>6537</v>
      </c>
    </row>
    <row r="14" spans="1:93" x14ac:dyDescent="0.15">
      <c r="Q14" s="43">
        <f>SUM(Q7:Q13)</f>
        <v>745</v>
      </c>
      <c r="T14" s="92"/>
      <c r="U14" s="93"/>
      <c r="V14" s="93"/>
      <c r="W14" s="93"/>
      <c r="BF14" s="89" t="s">
        <v>109</v>
      </c>
      <c r="BG14" s="90">
        <f>SUM(BG4:BG13)</f>
        <v>160</v>
      </c>
      <c r="BH14" s="90">
        <f>SUM(BH4:BH13)</f>
        <v>1739111</v>
      </c>
      <c r="BI14" s="118">
        <f t="shared" ref="BI14:BJ14" si="6">SUM(BI4:BI13)</f>
        <v>1339460</v>
      </c>
      <c r="BJ14" s="118">
        <f t="shared" si="6"/>
        <v>399651</v>
      </c>
      <c r="BK14" s="109"/>
    </row>
    <row r="15" spans="1:93" x14ac:dyDescent="0.15">
      <c r="T15" s="92"/>
      <c r="U15" s="93"/>
      <c r="V15" s="93"/>
      <c r="W15" s="93"/>
    </row>
    <row r="16" spans="1:93" x14ac:dyDescent="0.15">
      <c r="C16" s="43" t="s">
        <v>135</v>
      </c>
      <c r="T16" s="92"/>
      <c r="U16" s="93"/>
      <c r="V16" s="93"/>
      <c r="W16" s="93"/>
    </row>
    <row r="17" spans="3:23" x14ac:dyDescent="0.15">
      <c r="T17" s="92"/>
      <c r="U17" s="93"/>
      <c r="V17" s="93"/>
      <c r="W17" s="93"/>
    </row>
    <row r="18" spans="3:23" ht="75" customHeight="1" x14ac:dyDescent="0.15">
      <c r="C18" s="110" t="s">
        <v>136</v>
      </c>
      <c r="D18" s="111" t="s">
        <v>35</v>
      </c>
      <c r="E18" s="110" t="s">
        <v>137</v>
      </c>
      <c r="F18" s="110" t="s">
        <v>138</v>
      </c>
      <c r="G18" s="111" t="s">
        <v>139</v>
      </c>
      <c r="H18" s="111" t="s">
        <v>140</v>
      </c>
      <c r="I18" s="111" t="s">
        <v>141</v>
      </c>
      <c r="J18" s="111" t="s">
        <v>142</v>
      </c>
      <c r="T18" s="92"/>
      <c r="U18" s="93"/>
      <c r="V18" s="93"/>
      <c r="W18" s="93"/>
    </row>
    <row r="19" spans="3:23" x14ac:dyDescent="0.15">
      <c r="C19" s="112" t="s">
        <v>51</v>
      </c>
      <c r="D19" s="113" t="s">
        <v>12</v>
      </c>
      <c r="E19" s="112">
        <v>745</v>
      </c>
      <c r="F19" s="114">
        <v>8707560</v>
      </c>
      <c r="G19" s="114">
        <v>1088287</v>
      </c>
      <c r="H19" s="114"/>
      <c r="I19" s="115">
        <v>3</v>
      </c>
      <c r="J19" s="115"/>
      <c r="T19" s="92"/>
      <c r="U19" s="93"/>
      <c r="V19" s="93"/>
      <c r="W19" s="93"/>
    </row>
    <row r="20" spans="3:23" x14ac:dyDescent="0.15">
      <c r="C20" s="112" t="s">
        <v>18</v>
      </c>
      <c r="D20" s="113" t="s">
        <v>12</v>
      </c>
      <c r="E20" s="112"/>
      <c r="F20" s="114"/>
      <c r="G20" s="114">
        <v>218759</v>
      </c>
      <c r="H20" s="114"/>
      <c r="I20" s="115">
        <v>1</v>
      </c>
      <c r="J20" s="115">
        <v>2</v>
      </c>
      <c r="T20" s="92"/>
      <c r="U20" s="93"/>
      <c r="V20" s="93"/>
      <c r="W20" s="93"/>
    </row>
    <row r="21" spans="3:23" x14ac:dyDescent="0.15">
      <c r="C21" s="112" t="s">
        <v>14</v>
      </c>
      <c r="D21" s="113" t="s">
        <v>12</v>
      </c>
      <c r="E21" s="112"/>
      <c r="F21" s="114"/>
      <c r="G21" s="114">
        <v>32414</v>
      </c>
      <c r="H21" s="114"/>
      <c r="I21" s="115">
        <v>1</v>
      </c>
      <c r="J21" s="115">
        <v>3</v>
      </c>
      <c r="T21" s="92"/>
      <c r="U21" s="93"/>
      <c r="V21" s="93"/>
      <c r="W21" s="93"/>
    </row>
    <row r="22" spans="3:23" x14ac:dyDescent="0.15">
      <c r="C22" s="112" t="s">
        <v>109</v>
      </c>
      <c r="D22" s="112"/>
      <c r="E22" s="112"/>
      <c r="F22" s="114">
        <f>SUM(F19:F21)</f>
        <v>8707560</v>
      </c>
      <c r="G22" s="114">
        <f>SUM(G19:G21)</f>
        <v>1339460</v>
      </c>
      <c r="H22" s="114">
        <v>399651</v>
      </c>
      <c r="I22" s="114">
        <f t="shared" ref="I22:J22" si="7">SUM(I19:I21)</f>
        <v>5</v>
      </c>
      <c r="J22" s="114">
        <f t="shared" si="7"/>
        <v>5</v>
      </c>
      <c r="T22" s="92"/>
      <c r="U22" s="93"/>
      <c r="V22" s="93"/>
      <c r="W22" s="93"/>
    </row>
    <row r="23" spans="3:23" x14ac:dyDescent="0.15">
      <c r="T23" s="92"/>
      <c r="U23" s="93"/>
      <c r="V23" s="93"/>
      <c r="W23" s="93"/>
    </row>
    <row r="24" spans="3:23" x14ac:dyDescent="0.15">
      <c r="T24" s="92"/>
      <c r="U24" s="93"/>
      <c r="V24" s="93"/>
      <c r="W24" s="93"/>
    </row>
    <row r="25" spans="3:23" x14ac:dyDescent="0.15">
      <c r="T25" s="92"/>
      <c r="U25" s="93"/>
      <c r="V25" s="93"/>
      <c r="W25" s="93"/>
    </row>
    <row r="26" spans="3:23" x14ac:dyDescent="0.15">
      <c r="T26" s="92"/>
      <c r="U26" s="93"/>
      <c r="V26" s="93"/>
      <c r="W26" s="93"/>
    </row>
    <row r="27" spans="3:23" x14ac:dyDescent="0.15">
      <c r="T27" s="92"/>
      <c r="U27" s="93"/>
      <c r="V27" s="93"/>
      <c r="W27" s="93"/>
    </row>
    <row r="28" spans="3:23" x14ac:dyDescent="0.15">
      <c r="T28" s="92"/>
      <c r="U28" s="93"/>
      <c r="V28" s="93"/>
      <c r="W28" s="93"/>
    </row>
    <row r="29" spans="3:23" x14ac:dyDescent="0.15">
      <c r="T29" s="92"/>
      <c r="U29" s="93"/>
      <c r="V29" s="93"/>
      <c r="W29" s="93"/>
    </row>
    <row r="30" spans="3:23" x14ac:dyDescent="0.15">
      <c r="T30" s="92"/>
      <c r="U30" s="93"/>
      <c r="V30" s="93"/>
      <c r="W30" s="93"/>
    </row>
    <row r="31" spans="3:23" x14ac:dyDescent="0.15">
      <c r="T31" s="92"/>
      <c r="U31" s="93"/>
      <c r="V31" s="93"/>
      <c r="W31" s="93"/>
    </row>
    <row r="32" spans="3:23" x14ac:dyDescent="0.15">
      <c r="T32" s="92"/>
      <c r="U32" s="93"/>
      <c r="V32" s="93"/>
      <c r="W32" s="93"/>
    </row>
    <row r="33" spans="20:23" x14ac:dyDescent="0.15">
      <c r="T33" s="92"/>
      <c r="U33" s="93"/>
      <c r="V33" s="93"/>
      <c r="W33" s="93"/>
    </row>
    <row r="34" spans="20:23" x14ac:dyDescent="0.15">
      <c r="T34" s="92"/>
      <c r="U34" s="93"/>
      <c r="V34" s="93"/>
      <c r="W34" s="93"/>
    </row>
    <row r="35" spans="20:23" x14ac:dyDescent="0.15">
      <c r="T35" s="92"/>
      <c r="U35" s="93"/>
      <c r="V35" s="93"/>
      <c r="W35" s="93"/>
    </row>
    <row r="36" spans="20:23" x14ac:dyDescent="0.15">
      <c r="T36" s="92"/>
      <c r="U36" s="93"/>
      <c r="V36" s="93"/>
      <c r="W36" s="93"/>
    </row>
    <row r="37" spans="20:23" x14ac:dyDescent="0.15">
      <c r="T37" s="92"/>
      <c r="U37" s="93"/>
      <c r="V37" s="93"/>
      <c r="W37" s="93"/>
    </row>
    <row r="38" spans="20:23" x14ac:dyDescent="0.15">
      <c r="T38" s="92"/>
      <c r="U38" s="93"/>
      <c r="V38" s="93"/>
      <c r="W38" s="93"/>
    </row>
    <row r="39" spans="20:23" x14ac:dyDescent="0.15">
      <c r="T39" s="92"/>
      <c r="U39" s="93"/>
      <c r="V39" s="93"/>
      <c r="W39" s="93"/>
    </row>
    <row r="40" spans="20:23" x14ac:dyDescent="0.15">
      <c r="T40" s="92"/>
      <c r="U40" s="93"/>
      <c r="V40" s="93"/>
      <c r="W40" s="93"/>
    </row>
    <row r="41" spans="20:23" x14ac:dyDescent="0.15">
      <c r="T41" s="92"/>
      <c r="U41" s="93"/>
      <c r="V41" s="93"/>
      <c r="W41" s="93"/>
    </row>
    <row r="42" spans="20:23" x14ac:dyDescent="0.15">
      <c r="T42" s="92"/>
      <c r="U42" s="93"/>
      <c r="V42" s="93"/>
      <c r="W42" s="93"/>
    </row>
    <row r="43" spans="20:23" x14ac:dyDescent="0.15">
      <c r="T43" s="92"/>
      <c r="U43" s="93"/>
      <c r="V43" s="93"/>
      <c r="W43" s="93"/>
    </row>
    <row r="44" spans="20:23" x14ac:dyDescent="0.15">
      <c r="T44" s="92"/>
      <c r="U44" s="93"/>
      <c r="V44" s="93"/>
      <c r="W44" s="93"/>
    </row>
    <row r="45" spans="20:23" x14ac:dyDescent="0.15">
      <c r="T45" s="92"/>
      <c r="U45" s="93"/>
      <c r="V45" s="93"/>
      <c r="W45" s="93"/>
    </row>
    <row r="46" spans="20:23" x14ac:dyDescent="0.15">
      <c r="T46" s="92"/>
      <c r="U46" s="93"/>
      <c r="V46" s="93"/>
      <c r="W46" s="93"/>
    </row>
    <row r="47" spans="20:23" x14ac:dyDescent="0.15">
      <c r="T47" s="92"/>
      <c r="U47" s="93"/>
      <c r="V47" s="93"/>
      <c r="W47" s="93"/>
    </row>
    <row r="48" spans="20:23" x14ac:dyDescent="0.15">
      <c r="T48" s="92"/>
      <c r="U48" s="93"/>
      <c r="V48" s="93"/>
      <c r="W48" s="93"/>
    </row>
    <row r="49" spans="20:23" x14ac:dyDescent="0.15">
      <c r="T49" s="92"/>
      <c r="U49" s="93"/>
      <c r="V49" s="93"/>
      <c r="W49" s="93"/>
    </row>
    <row r="50" spans="20:23" x14ac:dyDescent="0.15">
      <c r="T50" s="92"/>
      <c r="U50" s="93"/>
      <c r="V50" s="93"/>
      <c r="W50" s="93"/>
    </row>
    <row r="51" spans="20:23" x14ac:dyDescent="0.15">
      <c r="T51" s="92"/>
      <c r="U51" s="93"/>
      <c r="V51" s="93"/>
      <c r="W51" s="93"/>
    </row>
    <row r="52" spans="20:23" x14ac:dyDescent="0.15">
      <c r="T52" s="92"/>
      <c r="U52" s="93"/>
      <c r="V52" s="93"/>
      <c r="W52" s="93"/>
    </row>
    <row r="53" spans="20:23" x14ac:dyDescent="0.15">
      <c r="T53" s="92"/>
      <c r="U53" s="93"/>
      <c r="V53" s="93"/>
      <c r="W53" s="93"/>
    </row>
    <row r="54" spans="20:23" x14ac:dyDescent="0.15">
      <c r="T54" s="92"/>
      <c r="U54" s="93"/>
      <c r="V54" s="93"/>
      <c r="W54" s="93"/>
    </row>
    <row r="55" spans="20:23" x14ac:dyDescent="0.15">
      <c r="T55" s="92"/>
      <c r="U55" s="93"/>
      <c r="V55" s="93"/>
      <c r="W55" s="93"/>
    </row>
    <row r="56" spans="20:23" x14ac:dyDescent="0.15">
      <c r="T56" s="92"/>
      <c r="U56" s="93"/>
      <c r="V56" s="93"/>
      <c r="W56" s="93"/>
    </row>
    <row r="57" spans="20:23" x14ac:dyDescent="0.15">
      <c r="T57" s="92"/>
      <c r="U57" s="93"/>
      <c r="V57" s="93"/>
      <c r="W57" s="93"/>
    </row>
    <row r="58" spans="20:23" x14ac:dyDescent="0.15">
      <c r="T58" s="92"/>
      <c r="U58" s="93"/>
      <c r="V58" s="93"/>
      <c r="W58" s="93"/>
    </row>
    <row r="59" spans="20:23" x14ac:dyDescent="0.15">
      <c r="T59" s="92"/>
      <c r="U59" s="93"/>
      <c r="V59" s="93"/>
      <c r="W59" s="93"/>
    </row>
    <row r="60" spans="20:23" x14ac:dyDescent="0.15">
      <c r="T60" s="92"/>
      <c r="U60" s="93"/>
      <c r="V60" s="93"/>
      <c r="W60" s="93"/>
    </row>
    <row r="61" spans="20:23" x14ac:dyDescent="0.15">
      <c r="T61" s="92"/>
      <c r="U61" s="93"/>
      <c r="V61" s="93"/>
      <c r="W61" s="93"/>
    </row>
    <row r="62" spans="20:23" x14ac:dyDescent="0.15">
      <c r="T62" s="92"/>
      <c r="U62" s="93"/>
      <c r="V62" s="93"/>
      <c r="W62" s="93"/>
    </row>
    <row r="63" spans="20:23" x14ac:dyDescent="0.15">
      <c r="T63" s="92"/>
      <c r="U63" s="93"/>
      <c r="V63" s="93"/>
      <c r="W63" s="93"/>
    </row>
    <row r="64" spans="20:23" x14ac:dyDescent="0.15">
      <c r="T64" s="92"/>
      <c r="U64" s="93"/>
      <c r="V64" s="93"/>
      <c r="W64" s="93"/>
    </row>
    <row r="65" spans="20:23" x14ac:dyDescent="0.15">
      <c r="T65" s="92"/>
      <c r="U65" s="93"/>
      <c r="V65" s="93"/>
      <c r="W65" s="93"/>
    </row>
    <row r="66" spans="20:23" x14ac:dyDescent="0.15">
      <c r="T66" s="92"/>
      <c r="U66" s="93"/>
      <c r="V66" s="93"/>
      <c r="W66" s="93"/>
    </row>
    <row r="67" spans="20:23" x14ac:dyDescent="0.15">
      <c r="T67" s="92"/>
      <c r="U67" s="93"/>
      <c r="V67" s="93"/>
      <c r="W67" s="93"/>
    </row>
    <row r="68" spans="20:23" x14ac:dyDescent="0.15">
      <c r="T68" s="92"/>
      <c r="U68" s="93"/>
      <c r="V68" s="93"/>
      <c r="W68" s="93"/>
    </row>
    <row r="69" spans="20:23" x14ac:dyDescent="0.15">
      <c r="T69" s="92"/>
      <c r="U69" s="93"/>
      <c r="V69" s="93"/>
      <c r="W69" s="93"/>
    </row>
    <row r="70" spans="20:23" x14ac:dyDescent="0.15">
      <c r="T70" s="92"/>
      <c r="U70" s="93"/>
      <c r="V70" s="93"/>
      <c r="W70" s="93"/>
    </row>
    <row r="71" spans="20:23" x14ac:dyDescent="0.15">
      <c r="T71" s="92"/>
      <c r="U71" s="93"/>
      <c r="V71" s="93"/>
      <c r="W71" s="93"/>
    </row>
    <row r="72" spans="20:23" x14ac:dyDescent="0.15">
      <c r="T72" s="92"/>
      <c r="U72" s="93"/>
      <c r="V72" s="93"/>
      <c r="W72" s="93"/>
    </row>
    <row r="73" spans="20:23" x14ac:dyDescent="0.15">
      <c r="T73" s="92"/>
      <c r="U73" s="93"/>
      <c r="V73" s="93"/>
      <c r="W73" s="93"/>
    </row>
    <row r="74" spans="20:23" x14ac:dyDescent="0.15">
      <c r="T74" s="92"/>
      <c r="U74" s="93"/>
      <c r="V74" s="93"/>
      <c r="W74" s="93"/>
    </row>
    <row r="75" spans="20:23" x14ac:dyDescent="0.15">
      <c r="T75" s="92"/>
      <c r="U75" s="93"/>
      <c r="V75" s="93"/>
      <c r="W75" s="93"/>
    </row>
    <row r="76" spans="20:23" x14ac:dyDescent="0.15">
      <c r="T76" s="92"/>
      <c r="U76" s="93"/>
      <c r="V76" s="93"/>
      <c r="W76" s="93"/>
    </row>
    <row r="77" spans="20:23" x14ac:dyDescent="0.15">
      <c r="T77" s="92"/>
      <c r="U77" s="93"/>
      <c r="V77" s="93"/>
      <c r="W77" s="93"/>
    </row>
    <row r="78" spans="20:23" x14ac:dyDescent="0.15">
      <c r="T78" s="94"/>
      <c r="U78" s="95"/>
      <c r="V78" s="95"/>
      <c r="W78" s="93"/>
    </row>
    <row r="79" spans="20:23" x14ac:dyDescent="0.15">
      <c r="T79" s="94"/>
      <c r="U79" s="95"/>
      <c r="V79" s="95"/>
      <c r="W79" s="93"/>
    </row>
    <row r="80" spans="20:23" x14ac:dyDescent="0.15">
      <c r="T80" s="94"/>
      <c r="U80" s="95"/>
      <c r="V80" s="95"/>
      <c r="W80" s="93"/>
    </row>
    <row r="81" spans="20:23" x14ac:dyDescent="0.15">
      <c r="T81" s="92"/>
      <c r="U81" s="93"/>
      <c r="V81" s="93"/>
      <c r="W81" s="93"/>
    </row>
    <row r="82" spans="20:23" x14ac:dyDescent="0.15">
      <c r="T82" s="92"/>
      <c r="U82" s="93"/>
      <c r="V82" s="93"/>
      <c r="W82" s="93"/>
    </row>
    <row r="83" spans="20:23" x14ac:dyDescent="0.15">
      <c r="T83" s="92"/>
      <c r="U83" s="93"/>
      <c r="V83" s="93"/>
      <c r="W83" s="93"/>
    </row>
    <row r="84" spans="20:23" x14ac:dyDescent="0.15">
      <c r="T84" s="92"/>
      <c r="U84" s="93"/>
      <c r="V84" s="93"/>
      <c r="W84" s="93"/>
    </row>
    <row r="85" spans="20:23" x14ac:dyDescent="0.15">
      <c r="T85" s="92"/>
      <c r="U85" s="93"/>
      <c r="V85" s="93"/>
      <c r="W85" s="93"/>
    </row>
    <row r="86" spans="20:23" x14ac:dyDescent="0.15">
      <c r="T86" s="92"/>
      <c r="U86" s="93"/>
      <c r="V86" s="93"/>
      <c r="W86" s="93"/>
    </row>
    <row r="87" spans="20:23" x14ac:dyDescent="0.15">
      <c r="T87" s="92"/>
      <c r="U87" s="93"/>
      <c r="V87" s="93"/>
      <c r="W87" s="93"/>
    </row>
    <row r="88" spans="20:23" x14ac:dyDescent="0.15">
      <c r="T88" s="92"/>
      <c r="U88" s="93"/>
      <c r="V88" s="93"/>
      <c r="W88" s="93"/>
    </row>
    <row r="89" spans="20:23" x14ac:dyDescent="0.15">
      <c r="T89" s="92"/>
      <c r="U89" s="93"/>
      <c r="V89" s="93"/>
      <c r="W89" s="93"/>
    </row>
    <row r="90" spans="20:23" x14ac:dyDescent="0.15">
      <c r="T90" s="92"/>
      <c r="U90" s="93"/>
      <c r="V90" s="93"/>
      <c r="W90" s="93"/>
    </row>
    <row r="91" spans="20:23" x14ac:dyDescent="0.15">
      <c r="T91" s="92"/>
      <c r="U91" s="93"/>
      <c r="V91" s="93"/>
      <c r="W91" s="93"/>
    </row>
    <row r="92" spans="20:23" x14ac:dyDescent="0.15">
      <c r="T92" s="92"/>
      <c r="U92" s="93"/>
      <c r="V92" s="93"/>
      <c r="W92" s="93"/>
    </row>
    <row r="93" spans="20:23" x14ac:dyDescent="0.15">
      <c r="T93" s="92"/>
      <c r="U93" s="93"/>
      <c r="V93" s="93"/>
      <c r="W93" s="93"/>
    </row>
    <row r="94" spans="20:23" x14ac:dyDescent="0.15">
      <c r="T94" s="92"/>
      <c r="U94" s="93"/>
      <c r="V94" s="93"/>
      <c r="W94" s="93"/>
    </row>
    <row r="95" spans="20:23" x14ac:dyDescent="0.15">
      <c r="T95" s="92"/>
      <c r="U95" s="93"/>
      <c r="V95" s="93"/>
      <c r="W95" s="93"/>
    </row>
    <row r="96" spans="20:23" x14ac:dyDescent="0.15">
      <c r="T96" s="92"/>
      <c r="U96" s="93"/>
      <c r="V96" s="93"/>
      <c r="W96" s="93"/>
    </row>
    <row r="97" spans="20:23" x14ac:dyDescent="0.15">
      <c r="T97" s="92"/>
      <c r="U97" s="93"/>
      <c r="V97" s="93"/>
      <c r="W97" s="93"/>
    </row>
    <row r="98" spans="20:23" x14ac:dyDescent="0.15">
      <c r="T98" s="92"/>
      <c r="U98" s="93"/>
      <c r="V98" s="93"/>
      <c r="W98" s="93"/>
    </row>
    <row r="99" spans="20:23" x14ac:dyDescent="0.15">
      <c r="T99" s="92"/>
      <c r="U99" s="93"/>
      <c r="V99" s="93"/>
      <c r="W99" s="93"/>
    </row>
    <row r="100" spans="20:23" x14ac:dyDescent="0.15">
      <c r="T100" s="92"/>
      <c r="U100" s="93"/>
      <c r="V100" s="93"/>
      <c r="W100" s="93"/>
    </row>
    <row r="101" spans="20:23" x14ac:dyDescent="0.15">
      <c r="T101" s="92"/>
      <c r="U101" s="93"/>
      <c r="V101" s="96"/>
      <c r="W101" s="93"/>
    </row>
    <row r="102" spans="20:23" x14ac:dyDescent="0.15">
      <c r="T102" s="92"/>
      <c r="U102" s="93"/>
      <c r="V102" s="93"/>
      <c r="W102" s="93"/>
    </row>
    <row r="103" spans="20:23" x14ac:dyDescent="0.15">
      <c r="T103" s="92"/>
      <c r="U103" s="93"/>
      <c r="V103" s="93"/>
      <c r="W103" s="93"/>
    </row>
    <row r="104" spans="20:23" x14ac:dyDescent="0.15">
      <c r="T104" s="92"/>
      <c r="U104" s="93"/>
      <c r="V104" s="93"/>
      <c r="W104" s="93"/>
    </row>
    <row r="105" spans="20:23" x14ac:dyDescent="0.15">
      <c r="T105" s="92"/>
      <c r="U105" s="93"/>
      <c r="V105" s="93"/>
      <c r="W105" s="93"/>
    </row>
    <row r="106" spans="20:23" x14ac:dyDescent="0.15">
      <c r="T106" s="92"/>
      <c r="U106" s="93"/>
      <c r="V106" s="93"/>
      <c r="W106" s="93"/>
    </row>
    <row r="107" spans="20:23" x14ac:dyDescent="0.15">
      <c r="T107" s="92"/>
      <c r="U107" s="93"/>
      <c r="V107" s="93"/>
      <c r="W107" s="93"/>
    </row>
    <row r="108" spans="20:23" x14ac:dyDescent="0.15">
      <c r="T108" s="92"/>
      <c r="U108" s="93"/>
      <c r="V108" s="93"/>
      <c r="W108" s="93"/>
    </row>
    <row r="109" spans="20:23" x14ac:dyDescent="0.15">
      <c r="T109" s="92"/>
      <c r="U109" s="93"/>
      <c r="V109" s="93"/>
      <c r="W109" s="93"/>
    </row>
    <row r="110" spans="20:23" x14ac:dyDescent="0.15">
      <c r="T110" s="92"/>
      <c r="U110" s="93"/>
      <c r="V110" s="93"/>
      <c r="W110" s="93"/>
    </row>
    <row r="111" spans="20:23" x14ac:dyDescent="0.15">
      <c r="T111" s="92"/>
      <c r="U111" s="93"/>
      <c r="V111" s="93"/>
      <c r="W111" s="93"/>
    </row>
    <row r="112" spans="20:23" x14ac:dyDescent="0.15">
      <c r="T112" s="92"/>
      <c r="U112" s="93"/>
      <c r="V112" s="93"/>
      <c r="W112" s="93"/>
    </row>
    <row r="113" spans="20:23" x14ac:dyDescent="0.15">
      <c r="T113" s="92"/>
      <c r="U113" s="93"/>
      <c r="V113" s="93"/>
      <c r="W113" s="93"/>
    </row>
    <row r="114" spans="20:23" x14ac:dyDescent="0.15">
      <c r="T114" s="92"/>
      <c r="U114" s="93"/>
      <c r="V114" s="93"/>
      <c r="W114" s="93"/>
    </row>
    <row r="115" spans="20:23" x14ac:dyDescent="0.15">
      <c r="T115" s="92"/>
      <c r="U115" s="93"/>
      <c r="V115" s="93"/>
      <c r="W115" s="93"/>
    </row>
    <row r="116" spans="20:23" x14ac:dyDescent="0.15">
      <c r="T116" s="92"/>
      <c r="U116" s="93"/>
      <c r="V116" s="93"/>
      <c r="W116" s="93"/>
    </row>
    <row r="117" spans="20:23" x14ac:dyDescent="0.15">
      <c r="T117" s="92"/>
      <c r="U117" s="93"/>
      <c r="V117" s="93"/>
      <c r="W117" s="93"/>
    </row>
    <row r="118" spans="20:23" x14ac:dyDescent="0.15">
      <c r="T118" s="92"/>
      <c r="U118" s="93"/>
      <c r="V118" s="93"/>
      <c r="W118" s="93"/>
    </row>
    <row r="119" spans="20:23" x14ac:dyDescent="0.15">
      <c r="T119" s="92"/>
      <c r="U119" s="93"/>
      <c r="V119" s="93"/>
      <c r="W119" s="93"/>
    </row>
    <row r="120" spans="20:23" x14ac:dyDescent="0.15">
      <c r="T120" s="92"/>
      <c r="U120" s="93"/>
      <c r="V120" s="93"/>
      <c r="W120" s="93"/>
    </row>
    <row r="121" spans="20:23" x14ac:dyDescent="0.15">
      <c r="T121" s="92"/>
      <c r="U121" s="93"/>
      <c r="V121" s="93"/>
      <c r="W121" s="93"/>
    </row>
    <row r="122" spans="20:23" x14ac:dyDescent="0.15">
      <c r="T122" s="92"/>
      <c r="U122" s="93"/>
      <c r="V122" s="93"/>
      <c r="W122" s="93"/>
    </row>
    <row r="123" spans="20:23" x14ac:dyDescent="0.15">
      <c r="T123" s="92"/>
      <c r="U123" s="93"/>
      <c r="V123" s="93"/>
      <c r="W123" s="93"/>
    </row>
    <row r="124" spans="20:23" x14ac:dyDescent="0.15">
      <c r="T124" s="92"/>
      <c r="U124" s="93"/>
      <c r="V124" s="93"/>
      <c r="W124" s="93"/>
    </row>
    <row r="125" spans="20:23" x14ac:dyDescent="0.15">
      <c r="T125" s="92"/>
      <c r="U125" s="93"/>
      <c r="V125" s="93"/>
      <c r="W125" s="93"/>
    </row>
    <row r="126" spans="20:23" x14ac:dyDescent="0.15">
      <c r="T126" s="92"/>
      <c r="U126" s="93"/>
      <c r="V126" s="93"/>
      <c r="W126" s="93"/>
    </row>
    <row r="127" spans="20:23" x14ac:dyDescent="0.15">
      <c r="T127" s="92"/>
      <c r="U127" s="93"/>
      <c r="V127" s="93"/>
      <c r="W127" s="93"/>
    </row>
    <row r="128" spans="20:23" x14ac:dyDescent="0.15">
      <c r="T128" s="92"/>
      <c r="U128" s="93"/>
      <c r="V128" s="93"/>
      <c r="W128" s="93"/>
    </row>
    <row r="129" spans="20:23" x14ac:dyDescent="0.15">
      <c r="T129" s="92"/>
      <c r="U129" s="93"/>
      <c r="V129" s="93"/>
      <c r="W129" s="93"/>
    </row>
    <row r="130" spans="20:23" x14ac:dyDescent="0.15">
      <c r="T130" s="92"/>
      <c r="U130" s="93"/>
      <c r="V130" s="93"/>
      <c r="W130" s="93"/>
    </row>
    <row r="131" spans="20:23" x14ac:dyDescent="0.15">
      <c r="T131" s="92"/>
      <c r="U131" s="93"/>
      <c r="V131" s="93"/>
      <c r="W131" s="93"/>
    </row>
    <row r="132" spans="20:23" x14ac:dyDescent="0.15">
      <c r="T132" s="92"/>
      <c r="U132" s="93"/>
      <c r="V132" s="93"/>
      <c r="W132" s="93"/>
    </row>
    <row r="133" spans="20:23" x14ac:dyDescent="0.15">
      <c r="T133" s="92"/>
      <c r="U133" s="93"/>
      <c r="V133" s="93"/>
      <c r="W133" s="93"/>
    </row>
    <row r="134" spans="20:23" x14ac:dyDescent="0.15">
      <c r="T134" s="92"/>
      <c r="U134" s="93"/>
      <c r="V134" s="93"/>
      <c r="W134" s="93"/>
    </row>
    <row r="135" spans="20:23" x14ac:dyDescent="0.15">
      <c r="T135" s="92"/>
      <c r="U135" s="93"/>
      <c r="V135" s="93"/>
      <c r="W135" s="93"/>
    </row>
    <row r="136" spans="20:23" x14ac:dyDescent="0.15">
      <c r="T136" s="92"/>
      <c r="U136" s="93"/>
      <c r="V136" s="93"/>
      <c r="W136" s="93"/>
    </row>
    <row r="137" spans="20:23" x14ac:dyDescent="0.15">
      <c r="T137" s="92"/>
      <c r="U137" s="93"/>
      <c r="V137" s="93"/>
      <c r="W137" s="93"/>
    </row>
    <row r="138" spans="20:23" x14ac:dyDescent="0.15">
      <c r="T138" s="92"/>
      <c r="U138" s="93"/>
      <c r="V138" s="93"/>
      <c r="W138" s="93"/>
    </row>
    <row r="139" spans="20:23" x14ac:dyDescent="0.15">
      <c r="T139" s="92"/>
      <c r="U139" s="93"/>
      <c r="V139" s="93"/>
      <c r="W139" s="93"/>
    </row>
    <row r="140" spans="20:23" x14ac:dyDescent="0.15">
      <c r="T140" s="92"/>
      <c r="U140" s="93"/>
      <c r="V140" s="93"/>
      <c r="W140" s="93"/>
    </row>
    <row r="141" spans="20:23" x14ac:dyDescent="0.15">
      <c r="T141" s="92"/>
      <c r="U141" s="93"/>
      <c r="V141" s="93"/>
      <c r="W141" s="93"/>
    </row>
    <row r="142" spans="20:23" x14ac:dyDescent="0.15">
      <c r="T142" s="92"/>
      <c r="U142" s="93"/>
      <c r="V142" s="93"/>
      <c r="W142" s="93"/>
    </row>
    <row r="143" spans="20:23" x14ac:dyDescent="0.15">
      <c r="T143" s="92"/>
      <c r="U143" s="93"/>
      <c r="V143" s="93"/>
      <c r="W143" s="93"/>
    </row>
    <row r="144" spans="20:23" x14ac:dyDescent="0.15">
      <c r="T144" s="92"/>
      <c r="U144" s="93"/>
      <c r="V144" s="93"/>
      <c r="W144" s="93"/>
    </row>
    <row r="145" spans="20:23" x14ac:dyDescent="0.15">
      <c r="T145" s="92"/>
      <c r="U145" s="93"/>
      <c r="V145" s="93"/>
      <c r="W145" s="93"/>
    </row>
    <row r="146" spans="20:23" x14ac:dyDescent="0.15">
      <c r="T146" s="92"/>
      <c r="U146" s="93"/>
      <c r="V146" s="93"/>
      <c r="W146" s="93"/>
    </row>
    <row r="147" spans="20:23" x14ac:dyDescent="0.15">
      <c r="T147" s="92"/>
      <c r="U147" s="93"/>
      <c r="V147" s="93"/>
      <c r="W147" s="93"/>
    </row>
    <row r="148" spans="20:23" x14ac:dyDescent="0.15">
      <c r="T148" s="92"/>
      <c r="U148" s="93"/>
      <c r="V148" s="93"/>
      <c r="W148" s="93"/>
    </row>
    <row r="170" spans="20:22" x14ac:dyDescent="0.15">
      <c r="T170" s="98"/>
      <c r="V170" s="99"/>
    </row>
    <row r="171" spans="20:22" x14ac:dyDescent="0.15">
      <c r="T171" s="98"/>
      <c r="V171" s="99"/>
    </row>
    <row r="172" spans="20:22" x14ac:dyDescent="0.15">
      <c r="T172" s="98"/>
      <c r="V172" s="99"/>
    </row>
    <row r="218" spans="20:23" x14ac:dyDescent="0.15">
      <c r="T218" s="100"/>
      <c r="U218" s="101"/>
      <c r="V218" s="101"/>
      <c r="W218" s="101"/>
    </row>
  </sheetData>
  <autoFilter ref="A3:CO14" xr:uid="{A20C1E20-61CD-4151-8F65-54BFD7F376D7}"/>
  <mergeCells count="41">
    <mergeCell ref="W2:W3"/>
    <mergeCell ref="BE2:BF2"/>
    <mergeCell ref="Y2:Z2"/>
    <mergeCell ref="AU2:AV2"/>
    <mergeCell ref="B2:B3"/>
    <mergeCell ref="C2:C3"/>
    <mergeCell ref="D2:D3"/>
    <mergeCell ref="E2:E3"/>
    <mergeCell ref="A1:BJ1"/>
    <mergeCell ref="F2:H2"/>
    <mergeCell ref="AS2:AT2"/>
    <mergeCell ref="AI2:AJ2"/>
    <mergeCell ref="AK2:AL2"/>
    <mergeCell ref="AM2:AN2"/>
    <mergeCell ref="AO2:AP2"/>
    <mergeCell ref="AQ2:AR2"/>
    <mergeCell ref="X2:X3"/>
    <mergeCell ref="BI2:BJ2"/>
    <mergeCell ref="T2:T3"/>
    <mergeCell ref="U2:V2"/>
    <mergeCell ref="AA2:AB2"/>
    <mergeCell ref="AC2:AD2"/>
    <mergeCell ref="AE2:AF2"/>
    <mergeCell ref="AG2:AH2"/>
    <mergeCell ref="A4:A13"/>
    <mergeCell ref="P2:P3"/>
    <mergeCell ref="Q2:Q3"/>
    <mergeCell ref="R2:R3"/>
    <mergeCell ref="S2:S3"/>
    <mergeCell ref="I2:J2"/>
    <mergeCell ref="K2:K3"/>
    <mergeCell ref="L2:L3"/>
    <mergeCell ref="M2:M3"/>
    <mergeCell ref="N2:N3"/>
    <mergeCell ref="O2:O3"/>
    <mergeCell ref="A2:A3"/>
    <mergeCell ref="BG2:BH2"/>
    <mergeCell ref="AW2:AX2"/>
    <mergeCell ref="AY2:AZ2"/>
    <mergeCell ref="BC2:BD2"/>
    <mergeCell ref="BA2:BB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47A2-9227-4C60-9DED-796C6A91A2E1}">
  <dimension ref="A1:AJ12"/>
  <sheetViews>
    <sheetView topLeftCell="D1" workbookViewId="0">
      <selection activeCell="E14" sqref="E14"/>
    </sheetView>
  </sheetViews>
  <sheetFormatPr defaultColWidth="9.28515625" defaultRowHeight="12.75" x14ac:dyDescent="0.2"/>
  <cols>
    <col min="1" max="1" width="6.28515625" style="20" customWidth="1"/>
    <col min="2" max="2" width="5" style="20" customWidth="1"/>
    <col min="3" max="3" width="49.28515625" style="20" customWidth="1"/>
    <col min="4" max="4" width="34.28515625" style="20" customWidth="1"/>
    <col min="5" max="5" width="27.5703125" style="20" customWidth="1"/>
    <col min="6" max="10" width="9.28515625" style="20"/>
    <col min="11" max="11" width="24.28515625" style="20" customWidth="1"/>
    <col min="12" max="12" width="9.28515625" style="20"/>
    <col min="13" max="13" width="43.42578125" style="20" customWidth="1"/>
    <col min="14" max="16" width="9.28515625" style="20"/>
    <col min="17" max="17" width="9.28515625" style="20" customWidth="1"/>
    <col min="18" max="18" width="12" style="20" customWidth="1"/>
    <col min="19" max="19" width="19.42578125" style="20" customWidth="1"/>
    <col min="20" max="20" width="20.28515625" style="20" customWidth="1"/>
    <col min="21" max="21" width="16.28515625" style="20" customWidth="1"/>
    <col min="22" max="32" width="9.28515625" style="20" customWidth="1"/>
    <col min="33" max="33" width="10" style="20" customWidth="1"/>
    <col min="34" max="36" width="9.28515625" style="20" customWidth="1"/>
    <col min="37" max="16384" width="9.28515625" style="20"/>
  </cols>
  <sheetData>
    <row r="1" spans="1:36" ht="34.5" customHeight="1" x14ac:dyDescent="0.2">
      <c r="A1" s="133" t="s">
        <v>23</v>
      </c>
      <c r="B1" s="146" t="s">
        <v>24</v>
      </c>
      <c r="C1" s="146" t="s">
        <v>25</v>
      </c>
      <c r="D1" s="146" t="s">
        <v>26</v>
      </c>
      <c r="E1" s="146" t="s">
        <v>27</v>
      </c>
      <c r="F1" s="147" t="s">
        <v>28</v>
      </c>
      <c r="G1" s="147"/>
      <c r="H1" s="144"/>
      <c r="I1" s="143" t="s">
        <v>29</v>
      </c>
      <c r="J1" s="144"/>
      <c r="K1" s="137" t="s">
        <v>30</v>
      </c>
      <c r="L1" s="137" t="s">
        <v>31</v>
      </c>
      <c r="M1" s="137" t="s">
        <v>32</v>
      </c>
      <c r="N1" s="137" t="s">
        <v>33</v>
      </c>
      <c r="O1" s="141" t="s">
        <v>34</v>
      </c>
      <c r="P1" s="137" t="s">
        <v>35</v>
      </c>
      <c r="Q1" s="137" t="s">
        <v>104</v>
      </c>
      <c r="R1" s="137" t="s">
        <v>37</v>
      </c>
      <c r="S1" s="139" t="s">
        <v>38</v>
      </c>
      <c r="T1" s="141" t="s">
        <v>103</v>
      </c>
      <c r="U1" s="137" t="s">
        <v>39</v>
      </c>
      <c r="V1" s="133" t="s">
        <v>40</v>
      </c>
      <c r="W1" s="134"/>
      <c r="X1" s="21" t="s">
        <v>0</v>
      </c>
      <c r="Y1" s="21" t="s">
        <v>1</v>
      </c>
      <c r="Z1" s="21" t="s">
        <v>2</v>
      </c>
      <c r="AA1" s="21" t="s">
        <v>3</v>
      </c>
      <c r="AB1" s="21" t="s">
        <v>4</v>
      </c>
      <c r="AC1" s="21" t="s">
        <v>5</v>
      </c>
      <c r="AD1" s="21" t="s">
        <v>6</v>
      </c>
      <c r="AE1" s="21" t="s">
        <v>7</v>
      </c>
      <c r="AF1" s="21" t="s">
        <v>8</v>
      </c>
      <c r="AG1" s="21" t="s">
        <v>9</v>
      </c>
      <c r="AH1" s="21" t="s">
        <v>10</v>
      </c>
      <c r="AI1" s="21" t="s">
        <v>11</v>
      </c>
      <c r="AJ1" s="137" t="s">
        <v>49</v>
      </c>
    </row>
    <row r="2" spans="1:36" ht="30" customHeight="1" x14ac:dyDescent="0.2">
      <c r="A2" s="145"/>
      <c r="B2" s="146"/>
      <c r="C2" s="146"/>
      <c r="D2" s="146"/>
      <c r="E2" s="146"/>
      <c r="F2" s="22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138"/>
      <c r="L2" s="138"/>
      <c r="M2" s="138"/>
      <c r="N2" s="138"/>
      <c r="O2" s="142"/>
      <c r="P2" s="138"/>
      <c r="Q2" s="138"/>
      <c r="R2" s="138"/>
      <c r="S2" s="140"/>
      <c r="T2" s="142"/>
      <c r="U2" s="138"/>
      <c r="V2" s="21" t="s">
        <v>46</v>
      </c>
      <c r="W2" s="21" t="s">
        <v>47</v>
      </c>
      <c r="X2" s="21" t="s">
        <v>105</v>
      </c>
      <c r="Y2" s="21" t="s">
        <v>105</v>
      </c>
      <c r="Z2" s="21" t="s">
        <v>105</v>
      </c>
      <c r="AA2" s="21" t="s">
        <v>105</v>
      </c>
      <c r="AB2" s="21" t="s">
        <v>105</v>
      </c>
      <c r="AC2" s="21" t="s">
        <v>105</v>
      </c>
      <c r="AD2" s="21" t="s">
        <v>105</v>
      </c>
      <c r="AE2" s="21" t="s">
        <v>105</v>
      </c>
      <c r="AF2" s="21" t="s">
        <v>105</v>
      </c>
      <c r="AG2" s="21" t="s">
        <v>105</v>
      </c>
      <c r="AH2" s="21" t="s">
        <v>105</v>
      </c>
      <c r="AI2" s="21" t="s">
        <v>105</v>
      </c>
      <c r="AJ2" s="138"/>
    </row>
    <row r="3" spans="1:36" x14ac:dyDescent="0.2">
      <c r="A3" s="135"/>
      <c r="B3" s="1">
        <v>1</v>
      </c>
      <c r="C3" s="2" t="s">
        <v>53</v>
      </c>
      <c r="D3" s="2" t="s">
        <v>52</v>
      </c>
      <c r="E3" s="2" t="s">
        <v>89</v>
      </c>
      <c r="F3" s="3" t="s">
        <v>17</v>
      </c>
      <c r="G3" s="3" t="s">
        <v>54</v>
      </c>
      <c r="H3" s="3" t="s">
        <v>100</v>
      </c>
      <c r="I3" s="4" t="s">
        <v>57</v>
      </c>
      <c r="J3" s="4" t="s">
        <v>50</v>
      </c>
      <c r="K3" s="4" t="s">
        <v>56</v>
      </c>
      <c r="L3" s="3"/>
      <c r="M3" s="3" t="s">
        <v>88</v>
      </c>
      <c r="N3" s="3"/>
      <c r="O3" s="3" t="s">
        <v>18</v>
      </c>
      <c r="P3" s="3" t="s">
        <v>12</v>
      </c>
      <c r="Q3" s="3"/>
      <c r="R3" s="5" t="s">
        <v>76</v>
      </c>
      <c r="S3" s="18" t="s">
        <v>58</v>
      </c>
      <c r="T3" s="18" t="s">
        <v>74</v>
      </c>
      <c r="U3" s="6"/>
      <c r="V3" s="7"/>
      <c r="W3" s="8"/>
      <c r="X3" s="9"/>
      <c r="Y3" s="9"/>
      <c r="Z3" s="9"/>
      <c r="AA3" s="9"/>
      <c r="AB3" s="9"/>
      <c r="AC3" s="10"/>
      <c r="AD3" s="9"/>
      <c r="AE3" s="9"/>
      <c r="AF3" s="9"/>
      <c r="AG3" s="9"/>
      <c r="AH3" s="9"/>
      <c r="AI3" s="9"/>
      <c r="AJ3" s="11"/>
    </row>
    <row r="4" spans="1:36" x14ac:dyDescent="0.2">
      <c r="A4" s="136"/>
      <c r="B4" s="6">
        <v>2</v>
      </c>
      <c r="C4" s="2" t="s">
        <v>53</v>
      </c>
      <c r="D4" s="2" t="s">
        <v>52</v>
      </c>
      <c r="E4" s="3" t="s">
        <v>93</v>
      </c>
      <c r="F4" s="3" t="s">
        <v>19</v>
      </c>
      <c r="G4" s="3" t="s">
        <v>54</v>
      </c>
      <c r="H4" s="3" t="s">
        <v>92</v>
      </c>
      <c r="I4" s="4" t="s">
        <v>57</v>
      </c>
      <c r="J4" s="4" t="s">
        <v>50</v>
      </c>
      <c r="K4" s="4" t="s">
        <v>56</v>
      </c>
      <c r="L4" s="3"/>
      <c r="M4" s="3" t="s">
        <v>88</v>
      </c>
      <c r="N4" s="3"/>
      <c r="O4" s="3" t="s">
        <v>18</v>
      </c>
      <c r="P4" s="3" t="s">
        <v>12</v>
      </c>
      <c r="Q4" s="3"/>
      <c r="R4" s="5" t="s">
        <v>82</v>
      </c>
      <c r="S4" s="12" t="s">
        <v>59</v>
      </c>
      <c r="T4" s="19" t="s">
        <v>83</v>
      </c>
      <c r="U4" s="6"/>
      <c r="V4" s="7"/>
      <c r="W4" s="8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1"/>
    </row>
    <row r="5" spans="1:36" s="23" customFormat="1" x14ac:dyDescent="0.2">
      <c r="A5" s="136"/>
      <c r="B5" s="6">
        <v>3</v>
      </c>
      <c r="C5" s="2" t="s">
        <v>53</v>
      </c>
      <c r="D5" s="2" t="s">
        <v>52</v>
      </c>
      <c r="E5" s="3" t="s">
        <v>96</v>
      </c>
      <c r="F5" s="3" t="s">
        <v>15</v>
      </c>
      <c r="G5" s="3" t="s">
        <v>61</v>
      </c>
      <c r="H5" s="3" t="s">
        <v>55</v>
      </c>
      <c r="I5" s="4" t="s">
        <v>57</v>
      </c>
      <c r="J5" s="4" t="s">
        <v>50</v>
      </c>
      <c r="K5" s="4" t="s">
        <v>56</v>
      </c>
      <c r="L5" s="3"/>
      <c r="M5" s="3" t="s">
        <v>88</v>
      </c>
      <c r="N5" s="3"/>
      <c r="O5" s="3" t="s">
        <v>18</v>
      </c>
      <c r="P5" s="3" t="s">
        <v>12</v>
      </c>
      <c r="Q5" s="3"/>
      <c r="R5" s="5" t="s">
        <v>81</v>
      </c>
      <c r="S5" s="12" t="s">
        <v>60</v>
      </c>
      <c r="T5" s="19" t="s">
        <v>75</v>
      </c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1"/>
    </row>
    <row r="6" spans="1:36" s="34" customFormat="1" x14ac:dyDescent="0.2">
      <c r="A6" s="136"/>
      <c r="B6" s="24">
        <v>4</v>
      </c>
      <c r="C6" s="25" t="s">
        <v>53</v>
      </c>
      <c r="D6" s="25" t="s">
        <v>52</v>
      </c>
      <c r="E6" s="26" t="s">
        <v>95</v>
      </c>
      <c r="F6" s="26" t="s">
        <v>102</v>
      </c>
      <c r="G6" s="26" t="s">
        <v>61</v>
      </c>
      <c r="H6" s="26" t="s">
        <v>55</v>
      </c>
      <c r="I6" s="27" t="s">
        <v>57</v>
      </c>
      <c r="J6" s="27" t="s">
        <v>50</v>
      </c>
      <c r="K6" s="27" t="s">
        <v>56</v>
      </c>
      <c r="L6" s="26"/>
      <c r="M6" s="26" t="s">
        <v>88</v>
      </c>
      <c r="N6" s="26"/>
      <c r="O6" s="26" t="s">
        <v>51</v>
      </c>
      <c r="P6" s="26" t="s">
        <v>12</v>
      </c>
      <c r="Q6" s="26">
        <v>241</v>
      </c>
      <c r="R6" s="28"/>
      <c r="S6" s="29" t="s">
        <v>62</v>
      </c>
      <c r="T6" s="29"/>
      <c r="U6" s="24"/>
      <c r="V6" s="30"/>
      <c r="W6" s="31"/>
      <c r="X6" s="32">
        <v>214</v>
      </c>
      <c r="Y6" s="32">
        <v>239</v>
      </c>
      <c r="Z6" s="32">
        <v>186</v>
      </c>
      <c r="AA6" s="32">
        <v>198</v>
      </c>
      <c r="AB6" s="32">
        <v>197</v>
      </c>
      <c r="AC6" s="32">
        <v>45</v>
      </c>
      <c r="AD6" s="32">
        <v>0</v>
      </c>
      <c r="AE6" s="32">
        <v>143</v>
      </c>
      <c r="AF6" s="32">
        <v>119</v>
      </c>
      <c r="AG6" s="32">
        <v>166</v>
      </c>
      <c r="AH6" s="32">
        <v>171</v>
      </c>
      <c r="AI6" s="32">
        <v>175</v>
      </c>
      <c r="AJ6" s="33">
        <v>12</v>
      </c>
    </row>
    <row r="7" spans="1:36" s="34" customFormat="1" x14ac:dyDescent="0.2">
      <c r="A7" s="136"/>
      <c r="B7" s="35">
        <v>5</v>
      </c>
      <c r="C7" s="25" t="s">
        <v>53</v>
      </c>
      <c r="D7" s="25" t="s">
        <v>52</v>
      </c>
      <c r="E7" s="36" t="s">
        <v>90</v>
      </c>
      <c r="F7" s="26" t="s">
        <v>21</v>
      </c>
      <c r="G7" s="26" t="s">
        <v>61</v>
      </c>
      <c r="H7" s="26" t="s">
        <v>55</v>
      </c>
      <c r="I7" s="27" t="s">
        <v>57</v>
      </c>
      <c r="J7" s="27" t="s">
        <v>50</v>
      </c>
      <c r="K7" s="27" t="s">
        <v>56</v>
      </c>
      <c r="L7" s="26"/>
      <c r="M7" s="26" t="s">
        <v>88</v>
      </c>
      <c r="N7" s="36"/>
      <c r="O7" s="26" t="s">
        <v>51</v>
      </c>
      <c r="P7" s="36" t="s">
        <v>12</v>
      </c>
      <c r="Q7" s="36">
        <v>285</v>
      </c>
      <c r="R7" s="37"/>
      <c r="S7" s="29" t="s">
        <v>63</v>
      </c>
      <c r="T7" s="29"/>
      <c r="U7" s="24"/>
      <c r="V7" s="30"/>
      <c r="W7" s="38"/>
      <c r="X7" s="39">
        <v>28</v>
      </c>
      <c r="Y7" s="39">
        <v>28</v>
      </c>
      <c r="Z7" s="39">
        <v>32</v>
      </c>
      <c r="AA7" s="39">
        <v>23</v>
      </c>
      <c r="AB7" s="39">
        <v>24</v>
      </c>
      <c r="AC7" s="39">
        <v>12</v>
      </c>
      <c r="AD7" s="39">
        <v>0</v>
      </c>
      <c r="AE7" s="39">
        <v>0</v>
      </c>
      <c r="AF7" s="39">
        <v>20</v>
      </c>
      <c r="AG7" s="39">
        <v>23</v>
      </c>
      <c r="AH7" s="39">
        <v>24</v>
      </c>
      <c r="AI7" s="39">
        <v>27</v>
      </c>
      <c r="AJ7" s="33">
        <v>12</v>
      </c>
    </row>
    <row r="8" spans="1:36" s="34" customFormat="1" x14ac:dyDescent="0.2">
      <c r="A8" s="136"/>
      <c r="B8" s="24">
        <v>6</v>
      </c>
      <c r="C8" s="25" t="s">
        <v>53</v>
      </c>
      <c r="D8" s="25" t="s">
        <v>52</v>
      </c>
      <c r="E8" s="26" t="s">
        <v>95</v>
      </c>
      <c r="F8" s="40" t="s">
        <v>20</v>
      </c>
      <c r="G8" s="26" t="s">
        <v>61</v>
      </c>
      <c r="H8" s="26" t="s">
        <v>99</v>
      </c>
      <c r="I8" s="27" t="s">
        <v>57</v>
      </c>
      <c r="J8" s="27" t="s">
        <v>50</v>
      </c>
      <c r="K8" s="27" t="s">
        <v>56</v>
      </c>
      <c r="L8" s="27"/>
      <c r="M8" s="26" t="s">
        <v>88</v>
      </c>
      <c r="N8" s="26"/>
      <c r="O8" s="26" t="s">
        <v>51</v>
      </c>
      <c r="P8" s="36" t="s">
        <v>12</v>
      </c>
      <c r="Q8" s="26">
        <v>219</v>
      </c>
      <c r="R8" s="28"/>
      <c r="S8" s="29" t="s">
        <v>64</v>
      </c>
      <c r="T8" s="29"/>
      <c r="U8" s="41"/>
      <c r="V8" s="30"/>
      <c r="W8" s="31"/>
      <c r="X8" s="42">
        <v>250</v>
      </c>
      <c r="Y8" s="42">
        <v>239</v>
      </c>
      <c r="Z8" s="42">
        <v>236</v>
      </c>
      <c r="AA8" s="42">
        <v>232</v>
      </c>
      <c r="AB8" s="42">
        <v>250</v>
      </c>
      <c r="AC8" s="32">
        <v>169</v>
      </c>
      <c r="AD8" s="32">
        <v>45</v>
      </c>
      <c r="AE8" s="32">
        <v>30</v>
      </c>
      <c r="AF8" s="32">
        <v>35</v>
      </c>
      <c r="AG8" s="42">
        <v>230</v>
      </c>
      <c r="AH8" s="42">
        <v>242</v>
      </c>
      <c r="AI8" s="42">
        <v>252</v>
      </c>
      <c r="AJ8" s="33">
        <v>12</v>
      </c>
    </row>
    <row r="9" spans="1:36" x14ac:dyDescent="0.2">
      <c r="A9" s="136"/>
      <c r="B9" s="6">
        <v>7</v>
      </c>
      <c r="C9" s="2" t="s">
        <v>53</v>
      </c>
      <c r="D9" s="2" t="s">
        <v>52</v>
      </c>
      <c r="E9" s="3" t="s">
        <v>94</v>
      </c>
      <c r="F9" s="3" t="s">
        <v>22</v>
      </c>
      <c r="G9" s="3" t="s">
        <v>67</v>
      </c>
      <c r="H9" s="3" t="s">
        <v>55</v>
      </c>
      <c r="I9" s="4" t="s">
        <v>57</v>
      </c>
      <c r="J9" s="4" t="s">
        <v>50</v>
      </c>
      <c r="K9" s="4" t="s">
        <v>56</v>
      </c>
      <c r="L9" s="4"/>
      <c r="M9" s="3" t="s">
        <v>88</v>
      </c>
      <c r="N9" s="2"/>
      <c r="O9" s="3" t="s">
        <v>14</v>
      </c>
      <c r="P9" s="3" t="s">
        <v>12</v>
      </c>
      <c r="Q9" s="3"/>
      <c r="R9" s="5" t="s">
        <v>84</v>
      </c>
      <c r="S9" s="12" t="s">
        <v>65</v>
      </c>
      <c r="T9" s="19" t="s">
        <v>85</v>
      </c>
      <c r="U9" s="15"/>
      <c r="V9" s="7"/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1"/>
    </row>
    <row r="10" spans="1:36" x14ac:dyDescent="0.2">
      <c r="A10" s="136"/>
      <c r="B10" s="6">
        <v>8</v>
      </c>
      <c r="C10" s="2" t="s">
        <v>53</v>
      </c>
      <c r="D10" s="2" t="s">
        <v>52</v>
      </c>
      <c r="E10" s="3" t="s">
        <v>97</v>
      </c>
      <c r="F10" s="13" t="s">
        <v>16</v>
      </c>
      <c r="G10" s="3" t="s">
        <v>68</v>
      </c>
      <c r="H10" s="3" t="s">
        <v>92</v>
      </c>
      <c r="I10" s="4" t="s">
        <v>57</v>
      </c>
      <c r="J10" s="4" t="s">
        <v>50</v>
      </c>
      <c r="K10" s="4" t="s">
        <v>56</v>
      </c>
      <c r="L10" s="4"/>
      <c r="M10" s="3" t="s">
        <v>88</v>
      </c>
      <c r="N10" s="2"/>
      <c r="O10" s="3" t="s">
        <v>14</v>
      </c>
      <c r="P10" s="3" t="s">
        <v>12</v>
      </c>
      <c r="Q10" s="3"/>
      <c r="R10" s="5" t="s">
        <v>77</v>
      </c>
      <c r="S10" s="14" t="s">
        <v>66</v>
      </c>
      <c r="T10" s="17" t="s">
        <v>78</v>
      </c>
      <c r="U10" s="16"/>
      <c r="V10" s="7"/>
      <c r="W10" s="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1"/>
    </row>
    <row r="11" spans="1:36" x14ac:dyDescent="0.2">
      <c r="A11" s="136"/>
      <c r="B11" s="1">
        <v>9</v>
      </c>
      <c r="C11" s="2" t="s">
        <v>53</v>
      </c>
      <c r="D11" s="2" t="s">
        <v>52</v>
      </c>
      <c r="E11" s="3" t="s">
        <v>98</v>
      </c>
      <c r="F11" s="13" t="s">
        <v>13</v>
      </c>
      <c r="G11" s="3" t="s">
        <v>69</v>
      </c>
      <c r="H11" s="3" t="s">
        <v>55</v>
      </c>
      <c r="I11" s="4" t="s">
        <v>57</v>
      </c>
      <c r="J11" s="4" t="s">
        <v>50</v>
      </c>
      <c r="K11" s="4" t="s">
        <v>56</v>
      </c>
      <c r="L11" s="4"/>
      <c r="M11" s="3" t="s">
        <v>88</v>
      </c>
      <c r="N11" s="2"/>
      <c r="O11" s="3" t="s">
        <v>14</v>
      </c>
      <c r="P11" s="3" t="s">
        <v>12</v>
      </c>
      <c r="Q11" s="3"/>
      <c r="R11" s="5" t="s">
        <v>79</v>
      </c>
      <c r="S11" s="14" t="s">
        <v>71</v>
      </c>
      <c r="T11" s="17" t="s">
        <v>80</v>
      </c>
      <c r="U11" s="16"/>
      <c r="V11" s="7"/>
      <c r="W11" s="8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1"/>
    </row>
    <row r="12" spans="1:36" x14ac:dyDescent="0.2">
      <c r="A12" s="136"/>
      <c r="B12" s="6">
        <v>10</v>
      </c>
      <c r="C12" s="2" t="s">
        <v>53</v>
      </c>
      <c r="D12" s="2" t="s">
        <v>52</v>
      </c>
      <c r="E12" s="3" t="s">
        <v>91</v>
      </c>
      <c r="F12" s="13" t="s">
        <v>72</v>
      </c>
      <c r="G12" s="3" t="s">
        <v>70</v>
      </c>
      <c r="H12" s="3" t="s">
        <v>55</v>
      </c>
      <c r="I12" s="4" t="s">
        <v>57</v>
      </c>
      <c r="J12" s="4" t="s">
        <v>50</v>
      </c>
      <c r="K12" s="4" t="s">
        <v>56</v>
      </c>
      <c r="L12" s="4"/>
      <c r="M12" s="3" t="s">
        <v>101</v>
      </c>
      <c r="N12" s="2"/>
      <c r="O12" s="3" t="s">
        <v>14</v>
      </c>
      <c r="P12" s="3" t="s">
        <v>12</v>
      </c>
      <c r="Q12" s="3"/>
      <c r="R12" s="5" t="s">
        <v>86</v>
      </c>
      <c r="S12" s="17" t="s">
        <v>73</v>
      </c>
      <c r="T12" s="17" t="s">
        <v>87</v>
      </c>
      <c r="U12" s="16"/>
      <c r="V12" s="7"/>
      <c r="W12" s="8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1"/>
    </row>
  </sheetData>
  <mergeCells count="21">
    <mergeCell ref="B1:B2"/>
    <mergeCell ref="C1:C2"/>
    <mergeCell ref="D1:D2"/>
    <mergeCell ref="E1:E2"/>
    <mergeCell ref="F1:H1"/>
    <mergeCell ref="V1:W1"/>
    <mergeCell ref="A3:A12"/>
    <mergeCell ref="AJ1:AJ2"/>
    <mergeCell ref="P1:P2"/>
    <mergeCell ref="Q1:Q2"/>
    <mergeCell ref="R1:R2"/>
    <mergeCell ref="S1:S2"/>
    <mergeCell ref="T1:T2"/>
    <mergeCell ref="U1:U2"/>
    <mergeCell ref="I1:J1"/>
    <mergeCell ref="K1:K2"/>
    <mergeCell ref="L1:L2"/>
    <mergeCell ref="M1:M2"/>
    <mergeCell ref="N1:N2"/>
    <mergeCell ref="O1:O2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User</cp:lastModifiedBy>
  <cp:lastPrinted>2019-09-10T07:07:02Z</cp:lastPrinted>
  <dcterms:created xsi:type="dcterms:W3CDTF">2013-10-01T16:40:41Z</dcterms:created>
  <dcterms:modified xsi:type="dcterms:W3CDTF">2022-07-19T06:55:56Z</dcterms:modified>
</cp:coreProperties>
</file>