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250" tabRatio="686" activeTab="0"/>
  </bookViews>
  <sheets>
    <sheet name="2022-2023" sheetId="1" r:id="rId1"/>
  </sheets>
  <definedNames>
    <definedName name="_xlnm._FilterDatabase" localSheetId="0" hidden="1">'2022-2023'!$A$4:$AD$11</definedName>
    <definedName name="_xlnm.Print_Area" localSheetId="0">'2022-2023'!$A$1:$AD$64853</definedName>
  </definedNames>
  <calcPr fullCalcOnLoad="1"/>
</workbook>
</file>

<file path=xl/sharedStrings.xml><?xml version="1.0" encoding="utf-8"?>
<sst xmlns="http://schemas.openxmlformats.org/spreadsheetml/2006/main" count="136" uniqueCount="52">
  <si>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</si>
  <si>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</si>
  <si>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</si>
  <si>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</si>
  <si>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</si>
  <si>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</si>
  <si>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</si>
  <si>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</si>
  <si>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</si>
  <si>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</si>
  <si>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</si>
  <si>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</si>
  <si>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</si>
  <si>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</si>
  <si>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</si>
  <si>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</si>
  <si>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</si>
  <si>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</si>
  <si>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</si>
  <si>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</si>
  <si>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</si>
  <si>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MOC UMOWNA [kW]</t>
  </si>
  <si>
    <t>INSTALACJA FOTOWOLTAICZNA [TAK/NIE]</t>
  </si>
  <si>
    <t>Leszno</t>
  </si>
  <si>
    <t>64-100</t>
  </si>
  <si>
    <t>B21</t>
  </si>
  <si>
    <t>C12a</t>
  </si>
  <si>
    <t>NIE</t>
  </si>
  <si>
    <t>Gola</t>
  </si>
  <si>
    <t>Trzebania</t>
  </si>
  <si>
    <t>Saperska 23</t>
  </si>
  <si>
    <t>Henrykowo dz. 212/7</t>
  </si>
  <si>
    <t>Sarnowska dz. 2018/1</t>
  </si>
  <si>
    <t>Kadecka 34</t>
  </si>
  <si>
    <t>Trzebania dz. 6/8, 6/9</t>
  </si>
  <si>
    <t>Rawicz</t>
  </si>
  <si>
    <t>63-900</t>
  </si>
  <si>
    <t>63-800</t>
  </si>
  <si>
    <t>64-113</t>
  </si>
  <si>
    <t>C11</t>
  </si>
  <si>
    <t>590310600019765169</t>
  </si>
  <si>
    <t>590310600001191488</t>
  </si>
  <si>
    <t>590310600007637652</t>
  </si>
  <si>
    <t>590310600001432116</t>
  </si>
  <si>
    <t>590310600000689412</t>
  </si>
  <si>
    <t>590310600000333742</t>
  </si>
  <si>
    <t>697-205-73-67</t>
  </si>
  <si>
    <t>Miejski Zakład Oczyszczania Sp. z o.o.</t>
  </si>
  <si>
    <t>SZACOWANE ZUŻYCIE ENERGII ELEKTRYCZNJ [kWh] W OKRESIE 24 MIESIĘCY - ZAMÓWIENIE PODSTAWOWE</t>
  </si>
  <si>
    <t>SZACOWANE ZUŻYCIE ENERGII ELEKTRYCZNJ [kWh] W OKRESIE 24 MIESIĘCY - PRAWO OPCJI [15%]</t>
  </si>
  <si>
    <t>SZACOWANE ZUŻYCIE ENERGII ELEKTRYCZNJ [kWh] W OKRESIE 24 MIESIĘCY - ZAMÓWIENIE PODSTAWOWE Z PRAWEM OPCJI [15%]</t>
  </si>
  <si>
    <t>Cześć III - Opis przedmiotu zamówienia - Dostawa energii elektrycznej dla okresu od 01.01.2022 roku do 31.12.2023 roku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</si>
</sst>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</numFmts>
  <fonts count="44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8" fillId="8" borderId="0" applyNumberFormat="0" applyBorder="0" applyAlignment="0" applyProtection="0"/>
    <xf numFmtId="0" fontId="0" fillId="3" borderId="0" applyNumberFormat="0" applyBorder="0" applyAlignment="0" applyProtection="0"/>
    <xf numFmtId="0" fontId="38" fillId="9" borderId="0" applyNumberFormat="0" applyBorder="0" applyAlignment="0" applyProtection="0"/>
    <xf numFmtId="0" fontId="0" fillId="4" borderId="0" applyNumberFormat="0" applyBorder="0" applyAlignment="0" applyProtection="0"/>
    <xf numFmtId="0" fontId="38" fillId="10" borderId="0" applyNumberFormat="0" applyBorder="0" applyAlignment="0" applyProtection="0"/>
    <xf numFmtId="0" fontId="0" fillId="5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15" borderId="0" applyNumberFormat="0" applyBorder="0" applyAlignment="0" applyProtection="0"/>
    <xf numFmtId="0" fontId="38" fillId="19" borderId="0" applyNumberFormat="0" applyBorder="0" applyAlignment="0" applyProtection="0"/>
    <xf numFmtId="0" fontId="0" fillId="16" borderId="0" applyNumberFormat="0" applyBorder="0" applyAlignment="0" applyProtection="0"/>
    <xf numFmtId="0" fontId="38" fillId="20" borderId="0" applyNumberFormat="0" applyBorder="0" applyAlignment="0" applyProtection="0"/>
    <xf numFmtId="0" fontId="0" fillId="5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7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9" fillId="28" borderId="0" applyNumberFormat="0" applyBorder="0" applyAlignment="0" applyProtection="0"/>
    <xf numFmtId="0" fontId="3" fillId="15" borderId="0" applyNumberFormat="0" applyBorder="0" applyAlignment="0" applyProtection="0"/>
    <xf numFmtId="0" fontId="39" fillId="29" borderId="0" applyNumberFormat="0" applyBorder="0" applyAlignment="0" applyProtection="0"/>
    <xf numFmtId="0" fontId="3" fillId="16" borderId="0" applyNumberFormat="0" applyBorder="0" applyAlignment="0" applyProtection="0"/>
    <xf numFmtId="0" fontId="39" fillId="30" borderId="0" applyNumberFormat="0" applyBorder="0" applyAlignment="0" applyProtection="0"/>
    <xf numFmtId="0" fontId="3" fillId="25" borderId="0" applyNumberFormat="0" applyBorder="0" applyAlignment="0" applyProtection="0"/>
    <xf numFmtId="0" fontId="39" fillId="31" borderId="0" applyNumberFormat="0" applyBorder="0" applyAlignment="0" applyProtection="0"/>
    <xf numFmtId="0" fontId="3" fillId="26" borderId="0" applyNumberFormat="0" applyBorder="0" applyAlignment="0" applyProtection="0"/>
    <xf numFmtId="0" fontId="39" fillId="32" borderId="0" applyNumberFormat="0" applyBorder="0" applyAlignment="0" applyProtection="0"/>
    <xf numFmtId="0" fontId="3" fillId="27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0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1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2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3" fillId="4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/>
    </xf>
    <xf numFmtId="1" fontId="22" fillId="45" borderId="11" xfId="0" applyNumberFormat="1" applyFont="1" applyFill="1" applyBorder="1" applyAlignment="1">
      <alignment horizontal="center" vertical="center"/>
    </xf>
    <xf numFmtId="3" fontId="23" fillId="45" borderId="11" xfId="0" applyNumberFormat="1" applyFont="1" applyFill="1" applyBorder="1" applyAlignment="1">
      <alignment horizontal="center" vertical="center"/>
    </xf>
    <xf numFmtId="1" fontId="24" fillId="45" borderId="11" xfId="0" applyNumberFormat="1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6" fillId="45" borderId="0" xfId="0" applyNumberFormat="1" applyFont="1" applyFill="1" applyAlignment="1">
      <alignment vertical="center"/>
    </xf>
    <xf numFmtId="4" fontId="26" fillId="45" borderId="0" xfId="0" applyNumberFormat="1" applyFont="1" applyFill="1" applyAlignment="1">
      <alignment vertical="center"/>
    </xf>
    <xf numFmtId="0" fontId="26" fillId="45" borderId="0" xfId="0" applyFont="1" applyFill="1" applyAlignment="1">
      <alignment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5" fillId="45" borderId="0" xfId="0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horizontal="center" vertical="center"/>
    </xf>
    <xf numFmtId="49" fontId="22" fillId="45" borderId="0" xfId="0" applyNumberFormat="1" applyFont="1" applyFill="1" applyBorder="1" applyAlignment="1">
      <alignment horizontal="center" vertical="center"/>
    </xf>
    <xf numFmtId="3" fontId="22" fillId="45" borderId="0" xfId="0" applyNumberFormat="1" applyFont="1" applyFill="1" applyBorder="1" applyAlignment="1">
      <alignment horizontal="center" vertical="center"/>
    </xf>
    <xf numFmtId="3" fontId="23" fillId="45" borderId="0" xfId="0" applyNumberFormat="1" applyFont="1" applyFill="1" applyBorder="1" applyAlignment="1">
      <alignment horizontal="center" vertical="center"/>
    </xf>
    <xf numFmtId="1" fontId="22" fillId="45" borderId="0" xfId="0" applyNumberFormat="1" applyFont="1" applyFill="1" applyBorder="1" applyAlignment="1">
      <alignment horizontal="center" vertical="center"/>
    </xf>
    <xf numFmtId="1" fontId="24" fillId="45" borderId="0" xfId="0" applyNumberFormat="1" applyFont="1" applyFill="1" applyBorder="1" applyAlignment="1">
      <alignment horizontal="center" vertical="center"/>
    </xf>
    <xf numFmtId="1" fontId="22" fillId="45" borderId="10" xfId="0" applyNumberFormat="1" applyFont="1" applyFill="1" applyBorder="1" applyAlignment="1">
      <alignment horizontal="center" vertical="center"/>
    </xf>
    <xf numFmtId="3" fontId="23" fillId="45" borderId="10" xfId="0" applyNumberFormat="1" applyFont="1" applyFill="1" applyBorder="1" applyAlignment="1">
      <alignment horizontal="center" vertical="center"/>
    </xf>
    <xf numFmtId="1" fontId="24" fillId="45" borderId="10" xfId="0" applyNumberFormat="1" applyFont="1" applyFill="1" applyBorder="1" applyAlignment="1">
      <alignment horizontal="center" vertical="center"/>
    </xf>
    <xf numFmtId="3" fontId="27" fillId="45" borderId="10" xfId="0" applyNumberFormat="1" applyFont="1" applyFill="1" applyBorder="1" applyAlignment="1">
      <alignment horizontal="center" vertical="center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0" fontId="29" fillId="45" borderId="14" xfId="0" applyFont="1" applyFill="1" applyBorder="1" applyAlignment="1">
      <alignment horizontal="center" vertical="center" wrapText="1"/>
    </xf>
    <xf numFmtId="0" fontId="29" fillId="45" borderId="15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4853"/>
  <sheetViews>
    <sheetView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8.59765625" defaultRowHeight="12" customHeight="1"/>
  <cols>
    <col min="1" max="1" width="4.59765625" style="11" customWidth="1"/>
    <col min="2" max="2" width="30.3984375" style="11" customWidth="1"/>
    <col min="3" max="3" width="15.09765625" style="11" customWidth="1"/>
    <col min="4" max="4" width="9.09765625" style="11" customWidth="1"/>
    <col min="5" max="5" width="8.796875" style="11" customWidth="1"/>
    <col min="6" max="7" width="10" style="11" customWidth="1"/>
    <col min="8" max="8" width="11.09765625" style="11" customWidth="1"/>
    <col min="9" max="9" width="19.59765625" style="16" customWidth="1"/>
    <col min="10" max="10" width="11" style="11" customWidth="1"/>
    <col min="11" max="11" width="27.5" style="11" bestFit="1" customWidth="1"/>
    <col min="12" max="12" width="15.296875" style="11" bestFit="1" customWidth="1"/>
    <col min="13" max="13" width="8" style="11" bestFit="1" customWidth="1"/>
    <col min="14" max="14" width="15.09765625" style="11" bestFit="1" customWidth="1"/>
    <col min="15" max="15" width="31.796875" style="11" customWidth="1"/>
    <col min="16" max="16" width="21.5" style="11" bestFit="1" customWidth="1"/>
    <col min="17" max="17" width="8" style="11" bestFit="1" customWidth="1"/>
    <col min="18" max="18" width="15.09765625" style="11" bestFit="1" customWidth="1"/>
    <col min="19" max="19" width="14.09765625" style="17" bestFit="1" customWidth="1"/>
    <col min="20" max="20" width="17.59765625" style="11" customWidth="1"/>
    <col min="21" max="21" width="14.796875" style="11" customWidth="1"/>
    <col min="22" max="22" width="16.59765625" style="18" customWidth="1"/>
    <col min="23" max="23" width="15.09765625" style="11" customWidth="1"/>
    <col min="24" max="24" width="13.296875" style="11" customWidth="1"/>
    <col min="25" max="25" width="17.296875" style="11" customWidth="1"/>
    <col min="26" max="26" width="16.09765625" style="17" customWidth="1"/>
    <col min="27" max="27" width="15.09765625" style="11" customWidth="1"/>
    <col min="28" max="28" width="17.09765625" style="11" customWidth="1"/>
    <col min="29" max="29" width="18" style="11" customWidth="1"/>
    <col min="30" max="30" width="18.59765625" style="11" customWidth="1"/>
    <col min="31" max="16384" width="8.59765625" style="11" customWidth="1"/>
  </cols>
  <sheetData>
    <row r="1" spans="1:30" ht="12" customHeigh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4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8.75" customHeight="1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4" t="s">
        <v>9</v>
      </c>
      <c r="K3" s="44"/>
      <c r="L3" s="44"/>
      <c r="M3" s="44"/>
      <c r="N3" s="44"/>
      <c r="O3" s="45" t="s">
        <v>11</v>
      </c>
      <c r="P3" s="46"/>
      <c r="Q3" s="46"/>
      <c r="R3" s="46"/>
      <c r="S3" s="39" t="s">
        <v>48</v>
      </c>
      <c r="T3" s="39"/>
      <c r="U3" s="39"/>
      <c r="V3" s="39"/>
      <c r="W3" s="39" t="s">
        <v>49</v>
      </c>
      <c r="X3" s="39"/>
      <c r="Y3" s="39"/>
      <c r="Z3" s="39"/>
      <c r="AA3" s="39" t="s">
        <v>50</v>
      </c>
      <c r="AB3" s="39"/>
      <c r="AC3" s="39"/>
      <c r="AD3" s="39"/>
    </row>
    <row r="4" spans="1:30" ht="65.25" customHeight="1">
      <c r="A4" s="1" t="s">
        <v>0</v>
      </c>
      <c r="B4" s="1" t="s">
        <v>12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21</v>
      </c>
      <c r="H4" s="27" t="s">
        <v>22</v>
      </c>
      <c r="I4" s="12" t="s">
        <v>2</v>
      </c>
      <c r="J4" s="1" t="s">
        <v>1</v>
      </c>
      <c r="K4" s="1" t="s">
        <v>10</v>
      </c>
      <c r="L4" s="1" t="s">
        <v>3</v>
      </c>
      <c r="M4" s="1" t="s">
        <v>4</v>
      </c>
      <c r="N4" s="1" t="s">
        <v>5</v>
      </c>
      <c r="O4" s="1" t="s">
        <v>10</v>
      </c>
      <c r="P4" s="1" t="s">
        <v>3</v>
      </c>
      <c r="Q4" s="1" t="s">
        <v>4</v>
      </c>
      <c r="R4" s="10" t="s">
        <v>5</v>
      </c>
      <c r="S4" s="13" t="s">
        <v>13</v>
      </c>
      <c r="T4" s="10" t="s">
        <v>14</v>
      </c>
      <c r="U4" s="10" t="s">
        <v>15</v>
      </c>
      <c r="V4" s="14" t="s">
        <v>16</v>
      </c>
      <c r="W4" s="10" t="s">
        <v>13</v>
      </c>
      <c r="X4" s="10" t="s">
        <v>14</v>
      </c>
      <c r="Y4" s="10" t="s">
        <v>15</v>
      </c>
      <c r="Z4" s="13" t="s">
        <v>16</v>
      </c>
      <c r="AA4" s="10" t="s">
        <v>13</v>
      </c>
      <c r="AB4" s="10" t="s">
        <v>14</v>
      </c>
      <c r="AC4" s="10" t="s">
        <v>15</v>
      </c>
      <c r="AD4" s="10" t="s">
        <v>16</v>
      </c>
    </row>
    <row r="5" spans="1:30" s="8" customFormat="1" ht="15" customHeight="1">
      <c r="A5" s="15">
        <v>1</v>
      </c>
      <c r="B5" s="1" t="s">
        <v>30</v>
      </c>
      <c r="C5" s="1" t="s">
        <v>23</v>
      </c>
      <c r="D5" s="1" t="s">
        <v>24</v>
      </c>
      <c r="E5" s="1" t="s">
        <v>26</v>
      </c>
      <c r="F5" s="1" t="s">
        <v>26</v>
      </c>
      <c r="G5" s="1">
        <v>36</v>
      </c>
      <c r="H5" s="1" t="s">
        <v>27</v>
      </c>
      <c r="I5" s="2" t="s">
        <v>40</v>
      </c>
      <c r="J5" s="9" t="s">
        <v>46</v>
      </c>
      <c r="K5" s="3" t="s">
        <v>47</v>
      </c>
      <c r="L5" s="3" t="s">
        <v>30</v>
      </c>
      <c r="M5" s="3" t="s">
        <v>24</v>
      </c>
      <c r="N5" s="3" t="s">
        <v>23</v>
      </c>
      <c r="O5" s="1" t="s">
        <v>47</v>
      </c>
      <c r="P5" s="1" t="s">
        <v>30</v>
      </c>
      <c r="Q5" s="1" t="s">
        <v>24</v>
      </c>
      <c r="R5" s="1" t="s">
        <v>23</v>
      </c>
      <c r="S5" s="4">
        <v>119338</v>
      </c>
      <c r="T5" s="3">
        <v>0</v>
      </c>
      <c r="U5" s="3">
        <v>0</v>
      </c>
      <c r="V5" s="6">
        <f aca="true" t="shared" si="0" ref="V5:V10">SUM(S5:U5)</f>
        <v>119338</v>
      </c>
      <c r="W5" s="5">
        <f aca="true" t="shared" si="1" ref="W5:Y10">S5*0.15</f>
        <v>17900.7</v>
      </c>
      <c r="X5" s="5">
        <f t="shared" si="1"/>
        <v>0</v>
      </c>
      <c r="Y5" s="5">
        <f t="shared" si="1"/>
        <v>0</v>
      </c>
      <c r="Z5" s="6">
        <f aca="true" t="shared" si="2" ref="Z5:Z10">SUM(W5:Y5)</f>
        <v>17900.7</v>
      </c>
      <c r="AA5" s="5">
        <f aca="true" t="shared" si="3" ref="AA5:AC10">S5+W5</f>
        <v>137238.7</v>
      </c>
      <c r="AB5" s="5">
        <f t="shared" si="3"/>
        <v>0</v>
      </c>
      <c r="AC5" s="5">
        <f t="shared" si="3"/>
        <v>0</v>
      </c>
      <c r="AD5" s="7">
        <f aca="true" t="shared" si="4" ref="AD5:AD10">SUM(AA5:AC5)</f>
        <v>137238.7</v>
      </c>
    </row>
    <row r="6" spans="1:30" s="8" customFormat="1" ht="15" customHeight="1">
      <c r="A6" s="15">
        <v>2</v>
      </c>
      <c r="B6" s="1" t="s">
        <v>31</v>
      </c>
      <c r="C6" s="1" t="s">
        <v>23</v>
      </c>
      <c r="D6" s="1" t="s">
        <v>24</v>
      </c>
      <c r="E6" s="1" t="s">
        <v>26</v>
      </c>
      <c r="F6" s="1" t="s">
        <v>26</v>
      </c>
      <c r="G6" s="1">
        <v>17</v>
      </c>
      <c r="H6" s="1" t="s">
        <v>27</v>
      </c>
      <c r="I6" s="2" t="s">
        <v>41</v>
      </c>
      <c r="J6" s="9" t="s">
        <v>46</v>
      </c>
      <c r="K6" s="3" t="s">
        <v>47</v>
      </c>
      <c r="L6" s="3" t="s">
        <v>30</v>
      </c>
      <c r="M6" s="3" t="s">
        <v>24</v>
      </c>
      <c r="N6" s="3" t="s">
        <v>23</v>
      </c>
      <c r="O6" s="10" t="s">
        <v>47</v>
      </c>
      <c r="P6" s="1" t="s">
        <v>30</v>
      </c>
      <c r="Q6" s="1" t="s">
        <v>24</v>
      </c>
      <c r="R6" s="1" t="s">
        <v>23</v>
      </c>
      <c r="S6" s="4">
        <v>32402</v>
      </c>
      <c r="T6" s="3">
        <v>84388</v>
      </c>
      <c r="U6" s="3">
        <v>0</v>
      </c>
      <c r="V6" s="6">
        <f t="shared" si="0"/>
        <v>116790</v>
      </c>
      <c r="W6" s="5">
        <f t="shared" si="1"/>
        <v>4860.3</v>
      </c>
      <c r="X6" s="5">
        <f t="shared" si="1"/>
        <v>12658.199999999999</v>
      </c>
      <c r="Y6" s="5">
        <f t="shared" si="1"/>
        <v>0</v>
      </c>
      <c r="Z6" s="6">
        <f t="shared" si="2"/>
        <v>17518.5</v>
      </c>
      <c r="AA6" s="5">
        <f t="shared" si="3"/>
        <v>37262.3</v>
      </c>
      <c r="AB6" s="5">
        <f t="shared" si="3"/>
        <v>97046.2</v>
      </c>
      <c r="AC6" s="5">
        <f t="shared" si="3"/>
        <v>0</v>
      </c>
      <c r="AD6" s="7">
        <f t="shared" si="4"/>
        <v>134308.5</v>
      </c>
    </row>
    <row r="7" spans="1:30" s="8" customFormat="1" ht="15" customHeight="1">
      <c r="A7" s="15">
        <v>3</v>
      </c>
      <c r="B7" s="1" t="s">
        <v>32</v>
      </c>
      <c r="C7" s="1" t="s">
        <v>35</v>
      </c>
      <c r="D7" s="1" t="s">
        <v>36</v>
      </c>
      <c r="E7" s="1" t="s">
        <v>25</v>
      </c>
      <c r="F7" s="1" t="s">
        <v>25</v>
      </c>
      <c r="G7" s="1">
        <v>50</v>
      </c>
      <c r="H7" s="1" t="s">
        <v>27</v>
      </c>
      <c r="I7" s="2" t="s">
        <v>42</v>
      </c>
      <c r="J7" s="9" t="s">
        <v>46</v>
      </c>
      <c r="K7" s="3" t="s">
        <v>47</v>
      </c>
      <c r="L7" s="3" t="s">
        <v>30</v>
      </c>
      <c r="M7" s="3" t="s">
        <v>24</v>
      </c>
      <c r="N7" s="3" t="s">
        <v>23</v>
      </c>
      <c r="O7" s="1" t="s">
        <v>47</v>
      </c>
      <c r="P7" s="1" t="s">
        <v>30</v>
      </c>
      <c r="Q7" s="1" t="s">
        <v>24</v>
      </c>
      <c r="R7" s="1" t="s">
        <v>23</v>
      </c>
      <c r="S7" s="4">
        <v>71803</v>
      </c>
      <c r="T7" s="3">
        <v>0</v>
      </c>
      <c r="U7" s="3">
        <v>0</v>
      </c>
      <c r="V7" s="6">
        <f t="shared" si="0"/>
        <v>71803</v>
      </c>
      <c r="W7" s="5">
        <f t="shared" si="1"/>
        <v>10770.449999999999</v>
      </c>
      <c r="X7" s="5">
        <f t="shared" si="1"/>
        <v>0</v>
      </c>
      <c r="Y7" s="5">
        <f t="shared" si="1"/>
        <v>0</v>
      </c>
      <c r="Z7" s="6">
        <f t="shared" si="2"/>
        <v>10770.449999999999</v>
      </c>
      <c r="AA7" s="5">
        <f t="shared" si="3"/>
        <v>82573.45</v>
      </c>
      <c r="AB7" s="5">
        <f t="shared" si="3"/>
        <v>0</v>
      </c>
      <c r="AC7" s="5">
        <f t="shared" si="3"/>
        <v>0</v>
      </c>
      <c r="AD7" s="7">
        <f t="shared" si="4"/>
        <v>82573.45</v>
      </c>
    </row>
    <row r="8" spans="1:30" s="8" customFormat="1" ht="15" customHeight="1">
      <c r="A8" s="15">
        <v>4</v>
      </c>
      <c r="B8" s="1" t="s">
        <v>28</v>
      </c>
      <c r="C8" s="1" t="s">
        <v>28</v>
      </c>
      <c r="D8" s="1" t="s">
        <v>37</v>
      </c>
      <c r="E8" s="1" t="s">
        <v>25</v>
      </c>
      <c r="F8" s="1" t="s">
        <v>25</v>
      </c>
      <c r="G8" s="1">
        <v>60</v>
      </c>
      <c r="H8" s="1" t="s">
        <v>27</v>
      </c>
      <c r="I8" s="2" t="s">
        <v>43</v>
      </c>
      <c r="J8" s="9" t="s">
        <v>46</v>
      </c>
      <c r="K8" s="3" t="s">
        <v>47</v>
      </c>
      <c r="L8" s="3" t="s">
        <v>30</v>
      </c>
      <c r="M8" s="3" t="s">
        <v>24</v>
      </c>
      <c r="N8" s="3" t="s">
        <v>23</v>
      </c>
      <c r="O8" s="1" t="s">
        <v>47</v>
      </c>
      <c r="P8" s="1" t="s">
        <v>30</v>
      </c>
      <c r="Q8" s="1" t="s">
        <v>24</v>
      </c>
      <c r="R8" s="1" t="s">
        <v>23</v>
      </c>
      <c r="S8" s="4">
        <v>89033</v>
      </c>
      <c r="T8" s="3">
        <v>0</v>
      </c>
      <c r="U8" s="3">
        <v>0</v>
      </c>
      <c r="V8" s="6">
        <f t="shared" si="0"/>
        <v>89033</v>
      </c>
      <c r="W8" s="5">
        <f t="shared" si="1"/>
        <v>13354.949999999999</v>
      </c>
      <c r="X8" s="5">
        <f t="shared" si="1"/>
        <v>0</v>
      </c>
      <c r="Y8" s="5">
        <f t="shared" si="1"/>
        <v>0</v>
      </c>
      <c r="Z8" s="6">
        <f t="shared" si="2"/>
        <v>13354.949999999999</v>
      </c>
      <c r="AA8" s="5">
        <f t="shared" si="3"/>
        <v>102387.95</v>
      </c>
      <c r="AB8" s="5">
        <f t="shared" si="3"/>
        <v>0</v>
      </c>
      <c r="AC8" s="5">
        <f t="shared" si="3"/>
        <v>0</v>
      </c>
      <c r="AD8" s="7">
        <f t="shared" si="4"/>
        <v>102387.95</v>
      </c>
    </row>
    <row r="9" spans="1:30" ht="20.25" customHeight="1">
      <c r="A9" s="15">
        <v>5</v>
      </c>
      <c r="B9" s="1" t="s">
        <v>33</v>
      </c>
      <c r="C9" s="1" t="s">
        <v>35</v>
      </c>
      <c r="D9" s="1" t="s">
        <v>36</v>
      </c>
      <c r="E9" s="1" t="s">
        <v>39</v>
      </c>
      <c r="F9" s="1" t="s">
        <v>26</v>
      </c>
      <c r="G9" s="1">
        <v>27</v>
      </c>
      <c r="H9" s="1" t="s">
        <v>27</v>
      </c>
      <c r="I9" s="2" t="s">
        <v>44</v>
      </c>
      <c r="J9" s="9" t="s">
        <v>46</v>
      </c>
      <c r="K9" s="3" t="s">
        <v>47</v>
      </c>
      <c r="L9" s="3" t="s">
        <v>30</v>
      </c>
      <c r="M9" s="3" t="s">
        <v>24</v>
      </c>
      <c r="N9" s="3" t="s">
        <v>23</v>
      </c>
      <c r="O9" s="1" t="s">
        <v>47</v>
      </c>
      <c r="P9" s="1" t="s">
        <v>30</v>
      </c>
      <c r="Q9" s="1" t="s">
        <v>24</v>
      </c>
      <c r="R9" s="1" t="s">
        <v>23</v>
      </c>
      <c r="S9" s="4">
        <v>7008</v>
      </c>
      <c r="T9" s="3">
        <v>0</v>
      </c>
      <c r="U9" s="3">
        <v>0</v>
      </c>
      <c r="V9" s="6">
        <f t="shared" si="0"/>
        <v>7008</v>
      </c>
      <c r="W9" s="5">
        <f t="shared" si="1"/>
        <v>1051.2</v>
      </c>
      <c r="X9" s="5">
        <f t="shared" si="1"/>
        <v>0</v>
      </c>
      <c r="Y9" s="5">
        <f t="shared" si="1"/>
        <v>0</v>
      </c>
      <c r="Z9" s="6">
        <f t="shared" si="2"/>
        <v>1051.2</v>
      </c>
      <c r="AA9" s="5">
        <f t="shared" si="3"/>
        <v>8059.2</v>
      </c>
      <c r="AB9" s="5">
        <f t="shared" si="3"/>
        <v>0</v>
      </c>
      <c r="AC9" s="5">
        <f t="shared" si="3"/>
        <v>0</v>
      </c>
      <c r="AD9" s="7">
        <f t="shared" si="4"/>
        <v>8059.2</v>
      </c>
    </row>
    <row r="10" spans="1:30" ht="18.75" customHeight="1">
      <c r="A10" s="15">
        <v>6</v>
      </c>
      <c r="B10" s="1" t="s">
        <v>34</v>
      </c>
      <c r="C10" s="1" t="s">
        <v>29</v>
      </c>
      <c r="D10" s="1" t="s">
        <v>38</v>
      </c>
      <c r="E10" s="1" t="s">
        <v>25</v>
      </c>
      <c r="F10" s="1" t="s">
        <v>25</v>
      </c>
      <c r="G10" s="1">
        <v>780</v>
      </c>
      <c r="H10" s="1" t="s">
        <v>27</v>
      </c>
      <c r="I10" s="2" t="s">
        <v>45</v>
      </c>
      <c r="J10" s="9" t="s">
        <v>46</v>
      </c>
      <c r="K10" s="3" t="s">
        <v>47</v>
      </c>
      <c r="L10" s="3" t="s">
        <v>30</v>
      </c>
      <c r="M10" s="3" t="s">
        <v>24</v>
      </c>
      <c r="N10" s="3" t="s">
        <v>23</v>
      </c>
      <c r="O10" s="1" t="s">
        <v>47</v>
      </c>
      <c r="P10" s="1" t="s">
        <v>30</v>
      </c>
      <c r="Q10" s="1" t="s">
        <v>24</v>
      </c>
      <c r="R10" s="1" t="s">
        <v>23</v>
      </c>
      <c r="S10" s="4">
        <v>5100000</v>
      </c>
      <c r="T10" s="3">
        <v>0</v>
      </c>
      <c r="U10" s="3">
        <v>0</v>
      </c>
      <c r="V10" s="6">
        <f t="shared" si="0"/>
        <v>5100000</v>
      </c>
      <c r="W10" s="35">
        <f t="shared" si="1"/>
        <v>765000</v>
      </c>
      <c r="X10" s="35">
        <f t="shared" si="1"/>
        <v>0</v>
      </c>
      <c r="Y10" s="35">
        <f t="shared" si="1"/>
        <v>0</v>
      </c>
      <c r="Z10" s="36">
        <f t="shared" si="2"/>
        <v>765000</v>
      </c>
      <c r="AA10" s="35">
        <f t="shared" si="3"/>
        <v>5865000</v>
      </c>
      <c r="AB10" s="35">
        <f t="shared" si="3"/>
        <v>0</v>
      </c>
      <c r="AC10" s="35">
        <f t="shared" si="3"/>
        <v>0</v>
      </c>
      <c r="AD10" s="37">
        <f t="shared" si="4"/>
        <v>5865000</v>
      </c>
    </row>
    <row r="11" spans="1:30" ht="18.75" customHeight="1">
      <c r="A11" s="28"/>
      <c r="B11" s="29"/>
      <c r="C11" s="29"/>
      <c r="D11" s="29"/>
      <c r="E11" s="29"/>
      <c r="F11" s="29"/>
      <c r="G11" s="29"/>
      <c r="H11" s="29"/>
      <c r="I11" s="30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29"/>
      <c r="U11" s="29"/>
      <c r="V11" s="38">
        <f>SUM(V5:V10)</f>
        <v>5503972</v>
      </c>
      <c r="W11" s="33"/>
      <c r="X11" s="33"/>
      <c r="Y11" s="33"/>
      <c r="Z11" s="38">
        <f>SUM(Z5:Z10)</f>
        <v>825595.8</v>
      </c>
      <c r="AA11" s="33"/>
      <c r="AB11" s="33"/>
      <c r="AC11" s="33"/>
      <c r="AD11" s="38">
        <f>SUM(AD5:AD10)</f>
        <v>6329567.8</v>
      </c>
    </row>
    <row r="12" spans="1:30" ht="18.75" customHeight="1">
      <c r="A12" s="28"/>
      <c r="B12" s="29"/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  <c r="N12" s="29"/>
      <c r="O12" s="29"/>
      <c r="P12" s="29"/>
      <c r="Q12" s="29"/>
      <c r="R12" s="29"/>
      <c r="S12" s="31"/>
      <c r="T12" s="29"/>
      <c r="U12" s="29"/>
      <c r="V12" s="32"/>
      <c r="W12" s="33"/>
      <c r="X12" s="33"/>
      <c r="Y12" s="33"/>
      <c r="Z12" s="32"/>
      <c r="AA12" s="33"/>
      <c r="AB12" s="33"/>
      <c r="AC12" s="33"/>
      <c r="AD12" s="34"/>
    </row>
    <row r="13" spans="25:28" ht="30" customHeight="1">
      <c r="Y13" s="40" t="s">
        <v>18</v>
      </c>
      <c r="Z13" s="40"/>
      <c r="AA13" s="40"/>
      <c r="AB13" s="24">
        <f>V11</f>
        <v>5503972</v>
      </c>
    </row>
    <row r="14" spans="5:28" ht="30" customHeight="1">
      <c r="E14" s="26"/>
      <c r="Y14" s="41" t="s">
        <v>19</v>
      </c>
      <c r="Z14" s="41"/>
      <c r="AA14" s="41"/>
      <c r="AB14" s="24">
        <f>Z11</f>
        <v>825595.8</v>
      </c>
    </row>
    <row r="15" spans="24:28" ht="30" customHeight="1">
      <c r="X15" s="18"/>
      <c r="Y15" s="39" t="s">
        <v>20</v>
      </c>
      <c r="Z15" s="39"/>
      <c r="AA15" s="39"/>
      <c r="AB15" s="25">
        <f>AB13+AB14</f>
        <v>6329567.8</v>
      </c>
    </row>
    <row r="18" spans="16:23" ht="12" customHeight="1">
      <c r="P18" s="18"/>
      <c r="R18" s="18"/>
      <c r="T18" s="18"/>
      <c r="U18" s="17"/>
      <c r="W18" s="19"/>
    </row>
    <row r="19" spans="16:23" ht="12" customHeight="1">
      <c r="P19" s="18"/>
      <c r="Q19" s="18"/>
      <c r="R19" s="18"/>
      <c r="W19" s="19"/>
    </row>
    <row r="20" spans="16:23" ht="12" customHeight="1">
      <c r="P20" s="18"/>
      <c r="Q20" s="18"/>
      <c r="R20" s="18"/>
      <c r="T20" s="18"/>
      <c r="W20" s="19"/>
    </row>
    <row r="21" spans="16:23" ht="12" customHeight="1">
      <c r="P21" s="18"/>
      <c r="Q21" s="18"/>
      <c r="R21" s="18"/>
      <c r="T21" s="18"/>
      <c r="W21" s="19"/>
    </row>
    <row r="22" spans="16:23" ht="12" customHeight="1">
      <c r="P22" s="18"/>
      <c r="Q22" s="18"/>
      <c r="R22" s="18"/>
      <c r="S22" s="21"/>
      <c r="T22" s="22"/>
      <c r="U22" s="23"/>
      <c r="W22" s="19"/>
    </row>
    <row r="23" spans="16:23" ht="12" customHeight="1">
      <c r="P23" s="18"/>
      <c r="Q23" s="18"/>
      <c r="R23" s="18"/>
      <c r="T23" s="18"/>
      <c r="W23" s="19"/>
    </row>
    <row r="64853" ht="12" customHeight="1">
      <c r="Q64853" s="20"/>
    </row>
  </sheetData>
  <sheetProtection/>
  <autoFilter ref="A4:AD11"/>
  <mergeCells count="10">
    <mergeCell ref="Y15:AA15"/>
    <mergeCell ref="Y13:AA13"/>
    <mergeCell ref="Y14:AA14"/>
    <mergeCell ref="AA3:AD3"/>
    <mergeCell ref="A1:AD2"/>
    <mergeCell ref="A3:I3"/>
    <mergeCell ref="J3:N3"/>
    <mergeCell ref="O3:R3"/>
    <mergeCell ref="S3:V3"/>
    <mergeCell ref="W3:Z3"/>
  </mergeCells>
  <printOptions/>
  <pageMargins left="0.25" right="0.25" top="0.75" bottom="0.75" header="0.3" footer="0.3"/>
  <pageSetup fitToHeight="0" fitToWidth="1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BENEFITCG Szymon Jernaś</cp:lastModifiedBy>
  <cp:lastPrinted>2020-02-13T09:36:24Z</cp:lastPrinted>
  <dcterms:created xsi:type="dcterms:W3CDTF">2010-06-27T19:36:50Z</dcterms:created>
  <dcterms:modified xsi:type="dcterms:W3CDTF">2021-07-14T11:43:30Z</dcterms:modified>
  <cp:category/>
  <cp:version/>
  <cp:contentType/>
  <cp:contentStatus/>
</cp:coreProperties>
</file>