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W:\4. Asia\PRZETARGI 2024\KRAJOWE\23_TP_WYROBY MEDYCZNE\3. SWZ + załączniki\"/>
    </mc:Choice>
  </mc:AlternateContent>
  <xr:revisionPtr revIDLastSave="0" documentId="13_ncr:1_{26B7A5D5-6A3B-4B85-916D-9581A01C37DA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Część 1" sheetId="1" r:id="rId1"/>
    <sheet name="Część 2" sheetId="2" r:id="rId2"/>
    <sheet name="Część 3" sheetId="3" r:id="rId3"/>
    <sheet name="Część 4" sheetId="4" r:id="rId4"/>
    <sheet name="Część 5" sheetId="5" r:id="rId5"/>
    <sheet name="Część 6" sheetId="6" r:id="rId6"/>
    <sheet name="Część 7" sheetId="7" r:id="rId7"/>
    <sheet name="Część 8" sheetId="8" r:id="rId8"/>
    <sheet name="Część 9" sheetId="9" r:id="rId9"/>
    <sheet name="Część 10" sheetId="10" r:id="rId10"/>
    <sheet name="Część 11" sheetId="11" r:id="rId11"/>
    <sheet name="Część 12" sheetId="12" r:id="rId12"/>
    <sheet name="Część 13" sheetId="13" r:id="rId13"/>
    <sheet name="Część 14" sheetId="14" r:id="rId14"/>
    <sheet name="Część 22_2" sheetId="15" state="hidden" r:id="rId15"/>
  </sheets>
  <definedNames>
    <definedName name="_xlnm.Print_Area" localSheetId="0">'Część 1'!$A$1:$K$13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8" i="15" l="1"/>
  <c r="I8" i="15"/>
  <c r="G8" i="15"/>
  <c r="K7" i="15"/>
  <c r="J7" i="15" s="1"/>
  <c r="G7" i="15"/>
  <c r="I7" i="15" s="1"/>
  <c r="G6" i="15"/>
  <c r="I6" i="15" s="1"/>
  <c r="K6" i="15" s="1"/>
  <c r="J6" i="15" s="1"/>
  <c r="G8" i="14"/>
  <c r="I8" i="14" s="1"/>
  <c r="K8" i="14" s="1"/>
  <c r="J8" i="14" s="1"/>
  <c r="G7" i="14"/>
  <c r="I7" i="14" s="1"/>
  <c r="K7" i="14" s="1"/>
  <c r="J7" i="14" s="1"/>
  <c r="G6" i="14"/>
  <c r="I6" i="14" s="1"/>
  <c r="I8" i="13"/>
  <c r="K8" i="13" s="1"/>
  <c r="J8" i="13" s="1"/>
  <c r="G8" i="13"/>
  <c r="I7" i="13"/>
  <c r="K7" i="13" s="1"/>
  <c r="J7" i="13" s="1"/>
  <c r="G7" i="13"/>
  <c r="I6" i="13"/>
  <c r="K6" i="13" s="1"/>
  <c r="G6" i="13"/>
  <c r="G9" i="13" s="1"/>
  <c r="G7" i="12"/>
  <c r="G6" i="12"/>
  <c r="G14" i="11"/>
  <c r="I14" i="11" s="1"/>
  <c r="K14" i="11" s="1"/>
  <c r="J14" i="11" s="1"/>
  <c r="G13" i="11"/>
  <c r="I13" i="11" s="1"/>
  <c r="K13" i="11" s="1"/>
  <c r="J13" i="11" s="1"/>
  <c r="G12" i="11"/>
  <c r="I12" i="11" s="1"/>
  <c r="K12" i="11" s="1"/>
  <c r="J12" i="11" s="1"/>
  <c r="G11" i="11"/>
  <c r="I11" i="11" s="1"/>
  <c r="K11" i="11" s="1"/>
  <c r="J11" i="11" s="1"/>
  <c r="G9" i="11"/>
  <c r="I9" i="11" s="1"/>
  <c r="K9" i="11" s="1"/>
  <c r="J9" i="11" s="1"/>
  <c r="G8" i="11"/>
  <c r="I8" i="11" s="1"/>
  <c r="K8" i="11" s="1"/>
  <c r="J8" i="11" s="1"/>
  <c r="G7" i="11"/>
  <c r="I7" i="11" s="1"/>
  <c r="K7" i="11" s="1"/>
  <c r="J7" i="11" s="1"/>
  <c r="G6" i="11"/>
  <c r="I6" i="11" s="1"/>
  <c r="I15" i="11" s="1"/>
  <c r="G6" i="10"/>
  <c r="I6" i="10" s="1"/>
  <c r="I11" i="9"/>
  <c r="I10" i="9"/>
  <c r="G10" i="9"/>
  <c r="K10" i="9" s="1"/>
  <c r="J10" i="9" s="1"/>
  <c r="I9" i="9"/>
  <c r="G9" i="9"/>
  <c r="K9" i="9" s="1"/>
  <c r="J9" i="9" s="1"/>
  <c r="I8" i="9"/>
  <c r="G8" i="9"/>
  <c r="K8" i="9" s="1"/>
  <c r="J8" i="9" s="1"/>
  <c r="I7" i="9"/>
  <c r="G7" i="9"/>
  <c r="K7" i="9" s="1"/>
  <c r="J7" i="9" s="1"/>
  <c r="I6" i="9"/>
  <c r="G6" i="9"/>
  <c r="G11" i="9" s="1"/>
  <c r="G10" i="8"/>
  <c r="G9" i="8"/>
  <c r="G8" i="8"/>
  <c r="G7" i="8"/>
  <c r="G6" i="8"/>
  <c r="G6" i="7"/>
  <c r="G6" i="6"/>
  <c r="I6" i="6" s="1"/>
  <c r="I7" i="6" s="1"/>
  <c r="I36" i="5"/>
  <c r="G36" i="5"/>
  <c r="K36" i="5" s="1"/>
  <c r="J36" i="5" s="1"/>
  <c r="I35" i="5"/>
  <c r="G35" i="5"/>
  <c r="K35" i="5" s="1"/>
  <c r="J35" i="5" s="1"/>
  <c r="J34" i="5"/>
  <c r="I34" i="5"/>
  <c r="G34" i="5"/>
  <c r="K34" i="5" s="1"/>
  <c r="I33" i="5"/>
  <c r="G33" i="5"/>
  <c r="I32" i="5"/>
  <c r="G32" i="5"/>
  <c r="K32" i="5" s="1"/>
  <c r="J32" i="5" s="1"/>
  <c r="I31" i="5"/>
  <c r="G31" i="5"/>
  <c r="K31" i="5" s="1"/>
  <c r="J31" i="5" s="1"/>
  <c r="J30" i="5"/>
  <c r="I30" i="5"/>
  <c r="G30" i="5"/>
  <c r="K30" i="5" s="1"/>
  <c r="I29" i="5"/>
  <c r="G29" i="5"/>
  <c r="I28" i="5"/>
  <c r="G28" i="5"/>
  <c r="K28" i="5" s="1"/>
  <c r="J28" i="5" s="1"/>
  <c r="I27" i="5"/>
  <c r="G27" i="5"/>
  <c r="K27" i="5" s="1"/>
  <c r="J27" i="5" s="1"/>
  <c r="J26" i="5"/>
  <c r="I26" i="5"/>
  <c r="G26" i="5"/>
  <c r="K26" i="5" s="1"/>
  <c r="I25" i="5"/>
  <c r="G25" i="5"/>
  <c r="I24" i="5"/>
  <c r="G24" i="5"/>
  <c r="K24" i="5" s="1"/>
  <c r="J24" i="5" s="1"/>
  <c r="I23" i="5"/>
  <c r="G23" i="5"/>
  <c r="K23" i="5" s="1"/>
  <c r="J23" i="5" s="1"/>
  <c r="J22" i="5"/>
  <c r="I22" i="5"/>
  <c r="G22" i="5"/>
  <c r="K22" i="5" s="1"/>
  <c r="I21" i="5"/>
  <c r="G21" i="5"/>
  <c r="I20" i="5"/>
  <c r="G20" i="5"/>
  <c r="K20" i="5" s="1"/>
  <c r="J20" i="5" s="1"/>
  <c r="I19" i="5"/>
  <c r="G19" i="5"/>
  <c r="K19" i="5" s="1"/>
  <c r="J19" i="5" s="1"/>
  <c r="J18" i="5"/>
  <c r="I18" i="5"/>
  <c r="G18" i="5"/>
  <c r="K18" i="5" s="1"/>
  <c r="I17" i="5"/>
  <c r="G17" i="5"/>
  <c r="I16" i="5"/>
  <c r="G16" i="5"/>
  <c r="K16" i="5" s="1"/>
  <c r="J16" i="5" s="1"/>
  <c r="I15" i="5"/>
  <c r="G15" i="5"/>
  <c r="K15" i="5" s="1"/>
  <c r="J15" i="5" s="1"/>
  <c r="J14" i="5"/>
  <c r="I14" i="5"/>
  <c r="G14" i="5"/>
  <c r="K14" i="5" s="1"/>
  <c r="I13" i="5"/>
  <c r="G13" i="5"/>
  <c r="I12" i="5"/>
  <c r="G12" i="5"/>
  <c r="K12" i="5" s="1"/>
  <c r="J12" i="5" s="1"/>
  <c r="I11" i="5"/>
  <c r="G11" i="5"/>
  <c r="K11" i="5" s="1"/>
  <c r="J11" i="5" s="1"/>
  <c r="J10" i="5"/>
  <c r="I10" i="5"/>
  <c r="G10" i="5"/>
  <c r="K10" i="5" s="1"/>
  <c r="I9" i="5"/>
  <c r="G9" i="5"/>
  <c r="I8" i="5"/>
  <c r="G8" i="5"/>
  <c r="K8" i="5" s="1"/>
  <c r="J8" i="5" s="1"/>
  <c r="I7" i="5"/>
  <c r="G7" i="5"/>
  <c r="K7" i="5" s="1"/>
  <c r="J7" i="5" s="1"/>
  <c r="I6" i="5"/>
  <c r="I37" i="5" s="1"/>
  <c r="G6" i="5"/>
  <c r="G37" i="5" s="1"/>
  <c r="G7" i="4"/>
  <c r="G6" i="4"/>
  <c r="G7" i="3"/>
  <c r="K6" i="3"/>
  <c r="G6" i="3"/>
  <c r="I6" i="3" s="1"/>
  <c r="I7" i="3" s="1"/>
  <c r="K10" i="2"/>
  <c r="J10" i="2"/>
  <c r="I10" i="2"/>
  <c r="G10" i="2"/>
  <c r="K9" i="2"/>
  <c r="J9" i="2"/>
  <c r="I9" i="2"/>
  <c r="G9" i="2"/>
  <c r="K8" i="2"/>
  <c r="J8" i="2"/>
  <c r="I8" i="2"/>
  <c r="G8" i="2"/>
  <c r="K7" i="2"/>
  <c r="J7" i="2"/>
  <c r="I7" i="2"/>
  <c r="G7" i="2"/>
  <c r="K6" i="2"/>
  <c r="K11" i="2" s="1"/>
  <c r="J6" i="2"/>
  <c r="I6" i="2"/>
  <c r="I11" i="2" s="1"/>
  <c r="G6" i="2"/>
  <c r="G11" i="2" s="1"/>
  <c r="I7" i="1"/>
  <c r="I6" i="1"/>
  <c r="G6" i="1"/>
  <c r="G7" i="1" s="1"/>
  <c r="K7" i="3" l="1"/>
  <c r="J6" i="3"/>
  <c r="K7" i="8"/>
  <c r="J7" i="8" s="1"/>
  <c r="I7" i="8"/>
  <c r="I10" i="8"/>
  <c r="K10" i="8" s="1"/>
  <c r="J10" i="8" s="1"/>
  <c r="K6" i="12"/>
  <c r="I6" i="12"/>
  <c r="K9" i="13"/>
  <c r="J6" i="13"/>
  <c r="G7" i="7"/>
  <c r="I6" i="7"/>
  <c r="I7" i="7" s="1"/>
  <c r="I8" i="8"/>
  <c r="K8" i="8" s="1"/>
  <c r="J8" i="8" s="1"/>
  <c r="G11" i="8"/>
  <c r="I7" i="10"/>
  <c r="K6" i="10"/>
  <c r="K6" i="11"/>
  <c r="K7" i="12"/>
  <c r="J7" i="12" s="1"/>
  <c r="I7" i="12"/>
  <c r="I9" i="13"/>
  <c r="K6" i="4"/>
  <c r="K6" i="7"/>
  <c r="G8" i="12"/>
  <c r="I9" i="14"/>
  <c r="K6" i="14"/>
  <c r="I6" i="4"/>
  <c r="I7" i="4" s="1"/>
  <c r="K9" i="5"/>
  <c r="J9" i="5" s="1"/>
  <c r="K13" i="5"/>
  <c r="J13" i="5" s="1"/>
  <c r="K17" i="5"/>
  <c r="J17" i="5" s="1"/>
  <c r="K21" i="5"/>
  <c r="J21" i="5" s="1"/>
  <c r="K25" i="5"/>
  <c r="J25" i="5" s="1"/>
  <c r="K29" i="5"/>
  <c r="J29" i="5" s="1"/>
  <c r="K33" i="5"/>
  <c r="J33" i="5" s="1"/>
  <c r="K6" i="6"/>
  <c r="I6" i="8"/>
  <c r="I9" i="8"/>
  <c r="K9" i="8" s="1"/>
  <c r="J9" i="8" s="1"/>
  <c r="G15" i="11"/>
  <c r="K6" i="1"/>
  <c r="K6" i="5"/>
  <c r="G7" i="6"/>
  <c r="K6" i="9"/>
  <c r="G7" i="10"/>
  <c r="G9" i="14"/>
  <c r="J6" i="14" l="1"/>
  <c r="K9" i="14"/>
  <c r="K7" i="7"/>
  <c r="J6" i="7"/>
  <c r="K8" i="12"/>
  <c r="J6" i="12"/>
  <c r="K37" i="5"/>
  <c r="J6" i="5"/>
  <c r="I11" i="8"/>
  <c r="K7" i="4"/>
  <c r="J6" i="4"/>
  <c r="K15" i="11"/>
  <c r="J6" i="11"/>
  <c r="J6" i="1"/>
  <c r="K7" i="1"/>
  <c r="K6" i="8"/>
  <c r="K7" i="10"/>
  <c r="J6" i="10"/>
  <c r="J6" i="9"/>
  <c r="K11" i="9"/>
  <c r="J6" i="6"/>
  <c r="K7" i="6"/>
  <c r="I8" i="12"/>
  <c r="K11" i="8" l="1"/>
  <c r="J6" i="8"/>
</calcChain>
</file>

<file path=xl/sharedStrings.xml><?xml version="1.0" encoding="utf-8"?>
<sst xmlns="http://schemas.openxmlformats.org/spreadsheetml/2006/main" count="625" uniqueCount="200">
  <si>
    <t>WYKONAWCA: ….........................................</t>
  </si>
  <si>
    <t>Załącznik nr 2.1 do SWZ</t>
  </si>
  <si>
    <t xml:space="preserve">FORMULARZ CENOWY
DOSTAWY WYROBÓW MEDYCZNYCH JEDNORAZOWEGO UŻYTKU 
23/2024/TP
</t>
  </si>
  <si>
    <r>
      <rPr>
        <b/>
        <sz val="10"/>
        <rFont val="Arial"/>
        <family val="2"/>
        <charset val="238"/>
      </rPr>
      <t xml:space="preserve">Część nr 1 – </t>
    </r>
    <r>
      <rPr>
        <b/>
        <i/>
        <sz val="10"/>
        <rFont val="Arial"/>
        <family val="2"/>
        <charset val="238"/>
      </rPr>
      <t>Zestaw jednodniowy do laktatora Symphony Medela jedn. użytku CPV- 33100000-1</t>
    </r>
  </si>
  <si>
    <t>L.p.</t>
  </si>
  <si>
    <t>Nr katalogowy, nazwa, producent</t>
  </si>
  <si>
    <t>Przedmiot zamówienia</t>
  </si>
  <si>
    <t>j.m.</t>
  </si>
  <si>
    <t>ilość</t>
  </si>
  <si>
    <t>cena jedn. netto</t>
  </si>
  <si>
    <t>wartość netto</t>
  </si>
  <si>
    <t>wartość VAT</t>
  </si>
  <si>
    <t>cena jednostkowa brutto</t>
  </si>
  <si>
    <t>wartość brutto</t>
  </si>
  <si>
    <t>a</t>
  </si>
  <si>
    <t>b</t>
  </si>
  <si>
    <t xml:space="preserve">c = a x b </t>
  </si>
  <si>
    <t>d</t>
  </si>
  <si>
    <t>e = c x d</t>
  </si>
  <si>
    <t>g = f / a</t>
  </si>
  <si>
    <t>f = c + e</t>
  </si>
  <si>
    <t>1.</t>
  </si>
  <si>
    <t>Zestaw do zbiórki pokarmu do laktatorów Symphony. Do użycia przez jedną dobę lub na 8 odciągnięć. Zestaw w składzie z konektorem ze zdejmowalnym lejkiem (dla łatwego dopasowania odpowiedniego rozmiaru lejka), drenem o długości 104cm i śr. 4mm połączonym z konektorem i nakładką na tłok; zdejmowalną membraną, okalającą krawędzie nakładki na tłok zapewniającą pełną szczelność po nałożeniu na tłok; możliwość stosowania lejków 24mm, 27mm i 30mm do wyboru przez zamawiającego. Opakowanie typu papier-folia, zawierające informacje o dacie produkcji, dacie ważności, numer LOT i numerze referencyjnym. Zestaw mikrobiologicznie czysty, wyrób medyczny. (Opakowanie zbiorcze 30 szt.)</t>
  </si>
  <si>
    <t>szt.</t>
  </si>
  <si>
    <t>RAZEM:</t>
  </si>
  <si>
    <t>X</t>
  </si>
  <si>
    <t>WYMOGI:</t>
  </si>
  <si>
    <t>-</t>
  </si>
  <si>
    <t>Pakowane pojedynczo</t>
  </si>
  <si>
    <t>Przeznaczone do użytkowania tylko przez jedną matkę</t>
  </si>
  <si>
    <t>Wykonane z polipropylenu, nie zawierają Bisphenolu A</t>
  </si>
  <si>
    <t>Kompatybilne ze wszystkimi butelkami o standardowym gwincie</t>
  </si>
  <si>
    <t>Załącznik nr 2.2 do SWZ</t>
  </si>
  <si>
    <t>FORMULARZ CENOWY
DOSTAWY WYROBÓW MEDYCZNYCH JEDNORAZOWEGO UŻYTKU 
23/2024/TP</t>
  </si>
  <si>
    <r>
      <rPr>
        <b/>
        <sz val="10"/>
        <rFont val="Arial"/>
        <family val="2"/>
        <charset val="238"/>
      </rPr>
      <t xml:space="preserve">Część nr 2 – </t>
    </r>
    <r>
      <rPr>
        <b/>
        <i/>
        <sz val="10"/>
        <rFont val="Arial"/>
        <family val="2"/>
        <charset val="238"/>
      </rPr>
      <t>Elektrody jednorazowego użytku do EKG z żelem CPV- 33100000-1</t>
    </r>
  </si>
  <si>
    <t>VAT %</t>
  </si>
  <si>
    <t>elektroda  noworodkowa niewidoczna w RTG i MRI. specjalny czujnik węglowy , na bazie gąbki Pe lub włókniny o średnicy (przekrój)  od 24 do 30 mm</t>
  </si>
  <si>
    <t>2.</t>
  </si>
  <si>
    <t>elektroda pediatryczna niewidoczna w RTG i MRI, specjalny czujnik węglowy ,na bazie gąbki PE lub włókniny  o średnicy (przekrój)  od 35 do 40 mm</t>
  </si>
  <si>
    <t>3.</t>
  </si>
  <si>
    <t>elektroda dla dorosłych niewidoczna w RTG i MRI ,specjalny czujnik węglowy Na bazie gąbki PE o średnicy (przekrój)  od 50 do 55 mm</t>
  </si>
  <si>
    <t>4.</t>
  </si>
  <si>
    <t>elektroda  do Holtera na bazie pianki PE dla dorosłych o średnicy (przekrój)  od 60x66 mm, Elektroda z przesuniętym czujnikiem.,</t>
  </si>
  <si>
    <t>5.</t>
  </si>
  <si>
    <t>Jednorazowa elektroda EKG  z  żelem płynnym, przeznaczona do badań spoczynkowych EKG i krótkiego monitorowania. zapewnia komfortowe i higieniczne badanie EKG, 
Wymiary elektrody: 23 mm x 34 mm.</t>
  </si>
  <si>
    <t>WYMOGI: poz. 1 do poz. 4</t>
  </si>
  <si>
    <t>wysoka jakość sygnału, brak sztucznych  szmerów</t>
  </si>
  <si>
    <t>nie odparzają skóry dziecka, nie odklejają się</t>
  </si>
  <si>
    <t>elektrody charakteryzujące się elastycznością, niealergicznością i doskonałą przyczepnością, przyjazne dla skóry dziecka</t>
  </si>
  <si>
    <t>żele stałe lub mokre, niealergiczne o bardzo niskiej rezystencji</t>
  </si>
  <si>
    <t>możliwość zastosowania u noworodków i dzieci</t>
  </si>
  <si>
    <t>wytrzymałość min. 24 h.</t>
  </si>
  <si>
    <t>Załącznik nr 2.3 do SWZ</t>
  </si>
  <si>
    <r>
      <rPr>
        <b/>
        <sz val="10"/>
        <rFont val="Arial"/>
        <family val="2"/>
        <charset val="238"/>
      </rPr>
      <t xml:space="preserve">Część nr 3 – </t>
    </r>
    <r>
      <rPr>
        <b/>
        <i/>
        <sz val="10"/>
        <rFont val="Arial"/>
        <family val="2"/>
        <charset val="238"/>
      </rPr>
      <t>Wężyki do inhalatorów Pari  CPV – 33157200-7</t>
    </r>
  </si>
  <si>
    <t>Wężyki do inhalatorów Pari, dł. 1,2m (łączą nebulizator z kompresorem)</t>
  </si>
  <si>
    <t>Załącznik nr 2.4 do SWZ</t>
  </si>
  <si>
    <r>
      <rPr>
        <b/>
        <sz val="10"/>
        <rFont val="Arial"/>
        <family val="2"/>
        <charset val="238"/>
      </rPr>
      <t xml:space="preserve">Część nr 4 – </t>
    </r>
    <r>
      <rPr>
        <b/>
        <i/>
        <sz val="10"/>
        <rFont val="Arial"/>
        <family val="2"/>
        <charset val="238"/>
      </rPr>
      <t>Ostrza do strzygarki 3M  CPV- 33100000-1</t>
    </r>
  </si>
  <si>
    <t>Ostrza do strzygarki 3M</t>
  </si>
  <si>
    <t>Załącznik nr 2.5 do SWZ</t>
  </si>
  <si>
    <r>
      <rPr>
        <b/>
        <sz val="10"/>
        <rFont val="Arial"/>
        <family val="2"/>
        <charset val="238"/>
      </rPr>
      <t xml:space="preserve">Część nr 5 – </t>
    </r>
    <r>
      <rPr>
        <b/>
        <i/>
        <sz val="10"/>
        <rFont val="Arial"/>
        <family val="2"/>
        <charset val="238"/>
      </rPr>
      <t>Utensylia do wykonywania leków recepturowych CPV: 33790000-4, 33140000-3</t>
    </r>
  </si>
  <si>
    <t>Butelka szklana ze szkła oranżowego, 10ml Ø18mm</t>
  </si>
  <si>
    <t>op./30szt.</t>
  </si>
  <si>
    <t>Butelka szklana ze szkła oranżowego, 30ml Ø18mm</t>
  </si>
  <si>
    <t>Butelka szklana ze szkła oranżowego, 65ml Ø22mm</t>
  </si>
  <si>
    <t>op./20szt.</t>
  </si>
  <si>
    <t>Butelka szklana ze szkła oranżowego, 100ml Ø28mm</t>
  </si>
  <si>
    <t>Butelka szklana ze szkła oranżowego, 200ml Ø28mm</t>
  </si>
  <si>
    <t>op./17szt.</t>
  </si>
  <si>
    <t>6.</t>
  </si>
  <si>
    <t>Butelka szklana ze szkła oranżowego, 500ml Ø28mm</t>
  </si>
  <si>
    <t>op./14szt.</t>
  </si>
  <si>
    <t>7.</t>
  </si>
  <si>
    <t>Nakrętka na butelkę Ø18mm</t>
  </si>
  <si>
    <t>op./100szt.</t>
  </si>
  <si>
    <t>8.</t>
  </si>
  <si>
    <t>Nakrętka na butelkę Ø22mm</t>
  </si>
  <si>
    <t>9.</t>
  </si>
  <si>
    <t>Nakrętka na butelkę Ø28mm</t>
  </si>
  <si>
    <t>10.</t>
  </si>
  <si>
    <t>Pudełko na maści zakręcane 30g/50ml</t>
  </si>
  <si>
    <t>11.</t>
  </si>
  <si>
    <t>Pudełko na maści zakręcane 100g/125ml</t>
  </si>
  <si>
    <t>12.</t>
  </si>
  <si>
    <t>Tuba – pudełko do unguatora 100g/140ml</t>
  </si>
  <si>
    <t>op./10szt.</t>
  </si>
  <si>
    <t>13.</t>
  </si>
  <si>
    <t>Minims jednodawkowy 1ml</t>
  </si>
  <si>
    <t>14.</t>
  </si>
  <si>
    <t>Butelka jałowa z zakraplaczem, 10ml</t>
  </si>
  <si>
    <t>15.</t>
  </si>
  <si>
    <r>
      <rPr>
        <sz val="10"/>
        <color rgb="FF000000"/>
        <rFont val="Arial"/>
        <family val="2"/>
        <charset val="238"/>
      </rPr>
      <t>Jednorazowy filtr do przesączania kropli CA 0,2</t>
    </r>
    <r>
      <rPr>
        <sz val="10"/>
        <rFont val="Arial CE"/>
        <family val="2"/>
        <charset val="238"/>
      </rPr>
      <t>μm</t>
    </r>
  </si>
  <si>
    <t>16.</t>
  </si>
  <si>
    <t>Opłatki skrobiowe nr 2</t>
  </si>
  <si>
    <t>op./250kpl.</t>
  </si>
  <si>
    <t>17.</t>
  </si>
  <si>
    <t>Opłatki skrobiowe nr 3</t>
  </si>
  <si>
    <t>18.</t>
  </si>
  <si>
    <t>Opłatki skrobiowe nr 4</t>
  </si>
  <si>
    <t>19.</t>
  </si>
  <si>
    <t>Opłatki skrobiowe nr 6</t>
  </si>
  <si>
    <t>20.</t>
  </si>
  <si>
    <t>Torebka recepturowa biała z nadrukiem 120x170mm</t>
  </si>
  <si>
    <t>21.</t>
  </si>
  <si>
    <t>Torebka recepturowa pomarańczowa z nadrukiem 120x170mm</t>
  </si>
  <si>
    <t>22.</t>
  </si>
  <si>
    <t>Pudełko na lek do oczu</t>
  </si>
  <si>
    <t>23.</t>
  </si>
  <si>
    <t>24.</t>
  </si>
  <si>
    <t>Podkładki pregaminowe Ø12cm</t>
  </si>
  <si>
    <t>op./50szt.</t>
  </si>
  <si>
    <t>25.</t>
  </si>
  <si>
    <t>Sygnatura samoprzylepna pomarańczowa</t>
  </si>
  <si>
    <t>26.</t>
  </si>
  <si>
    <t>27.</t>
  </si>
  <si>
    <t>Sygnatura samoprzylepna biała</t>
  </si>
  <si>
    <t>28.</t>
  </si>
  <si>
    <t>Etykieta „Chronić od światła”</t>
  </si>
  <si>
    <t>29.</t>
  </si>
  <si>
    <t>Etykieta „Zmieszać przed użyciem”</t>
  </si>
  <si>
    <t>30.</t>
  </si>
  <si>
    <t>Etykieta „Przechowywać w chłodnym miejscu”</t>
  </si>
  <si>
    <t>31.</t>
  </si>
  <si>
    <t>Etykieta „Trucizna”</t>
  </si>
  <si>
    <t>Załącznik nr 2.6 do SWZ</t>
  </si>
  <si>
    <r>
      <rPr>
        <b/>
        <sz val="10"/>
        <rFont val="Arial"/>
        <family val="2"/>
        <charset val="238"/>
      </rPr>
      <t xml:space="preserve">Część nr 6 – </t>
    </r>
    <r>
      <rPr>
        <b/>
        <i/>
        <sz val="10"/>
        <rFont val="Arial"/>
        <family val="2"/>
        <charset val="238"/>
      </rPr>
      <t>Torba na wymiociny jednorazowego użytku  CPV- 33100000-1</t>
    </r>
  </si>
  <si>
    <t>Torba na wymiociny jednorazowego użytku typu Vommax</t>
  </si>
  <si>
    <t>o pojemności 1500.- 2000ml</t>
  </si>
  <si>
    <t>typu Vommax , wykonane z przezroczystego materiału</t>
  </si>
  <si>
    <t>wyskalowana co 100ml</t>
  </si>
  <si>
    <t>posiadająca uchwyt umożliwiający higieniczne zamknięcie</t>
  </si>
  <si>
    <t>z maską o anatomicznym  kształcie twarzy</t>
  </si>
  <si>
    <t>długi zbiornik umożliwiający używanie go przez pacjentów leżących</t>
  </si>
  <si>
    <t>Załącznik nr 2.7 do SWZ</t>
  </si>
  <si>
    <r>
      <rPr>
        <b/>
        <sz val="10"/>
        <rFont val="Arial"/>
        <family val="2"/>
        <charset val="238"/>
      </rPr>
      <t xml:space="preserve">Część nr 7 – </t>
    </r>
    <r>
      <rPr>
        <b/>
        <i/>
        <sz val="10"/>
        <rFont val="Arial"/>
        <family val="2"/>
        <charset val="238"/>
      </rPr>
      <t>Czujniki saturacji do monitora Datex Ohmeda  CPV 33100000-1</t>
    </r>
  </si>
  <si>
    <t>czujniki do monitora Datex  Ohmeda TS –AF -10</t>
  </si>
  <si>
    <t>Czujnik uniwersalny do pacjenta : ( typ pacjenta dorosły, pediatryczny, niemowlę, noworodek).</t>
  </si>
  <si>
    <t>Załącznik nr 2.8 do SWZ</t>
  </si>
  <si>
    <r>
      <rPr>
        <b/>
        <sz val="10"/>
        <rFont val="Arial"/>
        <family val="2"/>
        <charset val="238"/>
      </rPr>
      <t xml:space="preserve">Część nr 8 – </t>
    </r>
    <r>
      <rPr>
        <b/>
        <i/>
        <sz val="10"/>
        <rFont val="Arial"/>
        <family val="2"/>
        <charset val="238"/>
      </rPr>
      <t>Wzierniki  jednorazowego użytku do otoskopu Ri-scope L  CPV- 33100000-1</t>
    </r>
  </si>
  <si>
    <t>wziernik nr. 2</t>
  </si>
  <si>
    <t>wziernik nr. 2,5</t>
  </si>
  <si>
    <t>wziernik nr. 3</t>
  </si>
  <si>
    <t>wziernik nr. 4</t>
  </si>
  <si>
    <t>wziernik nr. 5</t>
  </si>
  <si>
    <t>Załącznik nr 2.9 do SWZ</t>
  </si>
  <si>
    <r>
      <rPr>
        <b/>
        <sz val="10"/>
        <rFont val="Arial"/>
        <family val="2"/>
        <charset val="238"/>
      </rPr>
      <t xml:space="preserve">Część nr 9 – </t>
    </r>
    <r>
      <rPr>
        <b/>
        <i/>
        <sz val="10"/>
        <rFont val="Arial"/>
        <family val="2"/>
        <charset val="238"/>
      </rPr>
      <t>Nebulizator typu Aerogen Solo  z akcesoriami  CPV- 33100000-1</t>
    </r>
  </si>
  <si>
    <r>
      <rPr>
        <b/>
        <sz val="10"/>
        <rFont val="Arial"/>
        <family val="2"/>
        <charset val="238"/>
      </rPr>
      <t xml:space="preserve">
Nebulizator typu Aerogen Sol 
</t>
    </r>
    <r>
      <rPr>
        <sz val="11"/>
        <rFont val="Arial"/>
        <family val="2"/>
        <charset val="238"/>
      </rPr>
      <t xml:space="preserve">Nebulizator do podawania leków w formie aerozolu metodą drgającej siatki przeznaczony do pracy z pacjentami zaintubowanymi i wentylowanymi nieinwazyjnie przez maskę. Aparat do stosowania u pacjentów podłączonych do respiratora oraz również u oddychających spontanicznie.
Możliwość stosowania dla różnych grup wiekowych (noworodki, dzieci, dorośli).
Napęd nebulizatora nie wymaga stosowania dodatkowego przepływu gazów.
Nebulizator generuje leki bezdźwiękowo. Wytwarzanie cząstki o średniej wielkości MMAD 3,4 mikrometra; zakres wytwarzanych cząstek 1-5 mikrometrów. Pojemnik na lek 6ml jednopacjentowy, do stosowania ciągłego przez 7 dni lub przerywanego do 28 dni. Częstotliwość drgań elementu wytwarzającego aerozol min. 128 000 na sekundę. </t>
    </r>
  </si>
  <si>
    <t>opak/10szt.</t>
  </si>
  <si>
    <r>
      <rPr>
        <b/>
        <sz val="10"/>
        <color rgb="FF000000"/>
        <rFont val="Arial"/>
        <family val="2"/>
        <charset val="1"/>
      </rPr>
      <t xml:space="preserve">Złącze typu "T" dla dorosłych typu Aerogen Solo,   </t>
    </r>
    <r>
      <rPr>
        <sz val="10"/>
        <color rgb="FF000000"/>
        <rFont val="Arial"/>
        <family val="2"/>
        <charset val="1"/>
      </rPr>
      <t xml:space="preserve">Łącznik typu T dla jednego pacjenta do podłączenia do obwodów oddechowych o średnicy  22mm (do wyboru przez Zamawiającego), kompatybilny z membraną nebulizatora  typu Aerogen Solo. 
</t>
    </r>
  </si>
  <si>
    <r>
      <rPr>
        <b/>
        <sz val="10"/>
        <color rgb="FF000000"/>
        <rFont val="Arial"/>
        <family val="2"/>
        <charset val="238"/>
      </rPr>
      <t xml:space="preserve">Pediatryczne złącze typu „T”  Aerogen Solo,            </t>
    </r>
    <r>
      <rPr>
        <sz val="10"/>
        <color rgb="FF000000"/>
        <rFont val="Arial"/>
        <family val="2"/>
        <charset val="238"/>
      </rPr>
      <t xml:space="preserve">Łącznik typu T dla jednego pacjenta do podłączenia do obwodów oddechowych o średnicy 15 mm (do wyboru przez Zamawiającego), kompatybilny z membraną nebulizatora  typu Aerogen Solo. </t>
    </r>
  </si>
  <si>
    <r>
      <rPr>
        <b/>
        <sz val="10"/>
        <color rgb="FF000000"/>
        <rFont val="Arial"/>
        <family val="2"/>
        <charset val="238"/>
      </rPr>
      <t xml:space="preserve">Strzykawka do nebulizacji ciągłej typu Aerogen, </t>
    </r>
    <r>
      <rPr>
        <sz val="10"/>
        <color rgb="FF000000"/>
        <rFont val="Arial"/>
        <family val="2"/>
        <charset val="238"/>
      </rPr>
      <t xml:space="preserve"> umożliwiająca ciągłą infuzję płynnego leku, kompatybilna z drenem do nebulizacji typu Aerogen, do stosowania ze standartowymi infuzyjnymi pompami strzykawkowymi</t>
    </r>
  </si>
  <si>
    <t>opak/5szt.</t>
  </si>
  <si>
    <t>Dren do nebulizacji ciągłej kompatybilny ze strzykawką do nebulizacji ciągłej i pojemnikiem na lek typu  Aergon Solo</t>
  </si>
  <si>
    <t>Załącznik nr 2.10 do SWZ</t>
  </si>
  <si>
    <r>
      <rPr>
        <b/>
        <sz val="10"/>
        <rFont val="Arial"/>
        <family val="2"/>
        <charset val="238"/>
      </rPr>
      <t xml:space="preserve">Część nr 10 – </t>
    </r>
    <r>
      <rPr>
        <b/>
        <i/>
        <sz val="10"/>
        <rFont val="Arial"/>
        <family val="2"/>
        <charset val="238"/>
      </rPr>
      <t>Filtr spirometri FENO 83MG CPV- 33100000-1</t>
    </r>
  </si>
  <si>
    <t>Filtr do spirometrii</t>
  </si>
  <si>
    <t>Załącznik nr 2.11 do SWZ</t>
  </si>
  <si>
    <r>
      <rPr>
        <b/>
        <sz val="10"/>
        <rFont val="Arial"/>
        <family val="2"/>
        <charset val="238"/>
      </rPr>
      <t xml:space="preserve">Część nr 11 – </t>
    </r>
    <r>
      <rPr>
        <b/>
        <i/>
        <sz val="10"/>
        <rFont val="Arial"/>
        <family val="2"/>
        <charset val="238"/>
      </rPr>
      <t>Akcesoria do koflatora/ asystora kaszlu CPV- 33100000-1</t>
    </r>
  </si>
  <si>
    <t>Układ oddechowy jednorurowy do respiratora z portem przeciekowym do usuwania CO2 (IPPB), gładkościenny wewnątrz, średnica 22mm długość ≥ 1.8m, z korkiem przeciwpyłowym oraz łącznikiem 22F-22F</t>
  </si>
  <si>
    <t>Obwód oddechowy jednopacjentowy,  jednorazowy, o długości  180cm i średnicy 22mm,używany przy wentylacji oddechowej</t>
  </si>
  <si>
    <t xml:space="preserve">Filtr antybakteryjny/antywirusowy  niskoporowy 22M-22F, filtr elektrostatyczny,
Efektywność filtracji bakteryjnej 99.999 % i wirusowej 99.99 %, Opór przepływu nie większy niż: 0.63 mBar przy 30 l/min | 1.39 mBar przy 60 l/min, objętość filtra 87ml.
Waga nie wyższa niż 23.5 g                 </t>
  </si>
  <si>
    <t>Łącznik prosty 22M/15F; 22M/15F                                                Łącznik maski ambu lub obwodów oddechowych asystora kaszlu</t>
  </si>
  <si>
    <t>Maski Silikonowe (Wielorazowego użytku do sterylizacji)</t>
  </si>
  <si>
    <t>5.1</t>
  </si>
  <si>
    <t>Maska silikonowa rozm. 1, okrągła, wykonana w całości z silikonu, przeznaczona do sterylizacji do 134 stopni C</t>
  </si>
  <si>
    <t>5.2</t>
  </si>
  <si>
    <t>Maska silikonowa rozm. 2, okrągła, wykonana w całości z silikonu, przeznaczona do sterylizacji do 134 stopni C</t>
  </si>
  <si>
    <t>5.3</t>
  </si>
  <si>
    <t>Maska silikonowa rozm. 3, kształt anatomiczny, wykonana w całości z silikonu, przeznaczona do sterylizacji do 134 stopni C</t>
  </si>
  <si>
    <t>5.4</t>
  </si>
  <si>
    <t>Maska silikonowa rozm. 4, kształt anatomiczny, wykonana w całości z silikonu, przeznaczona do sterylizacji do 134 stopni C</t>
  </si>
  <si>
    <t>Załącznik nr 2.12 do SWZ</t>
  </si>
  <si>
    <r>
      <rPr>
        <b/>
        <sz val="10"/>
        <rFont val="Arial"/>
        <family val="2"/>
        <charset val="238"/>
      </rPr>
      <t xml:space="preserve">Część nr 12 – </t>
    </r>
    <r>
      <rPr>
        <b/>
        <i/>
        <sz val="10"/>
        <rFont val="Arial"/>
        <family val="2"/>
        <charset val="238"/>
      </rPr>
      <t>Zestawy wydechowe do urządzenia SIMEOX CPV- 33100000-1</t>
    </r>
  </si>
  <si>
    <t>ZESTAW WYDECHOWY DO URZĄDZENIA SIMEOX TUB 25 ( 25 użyć na dwutygodniowy pobyt – użycie 2 razy dziennie )</t>
  </si>
  <si>
    <t>ZESTAW WYDECHOWY DO URZĄDZENIA  SIMEOX TUB 10  (10 użyć na dwutygodniowy pobyt – użycie 2 razy dziennie )</t>
  </si>
  <si>
    <t>Zestaw wydechowy składa się z fitra ,elastycznej rury i ustnika</t>
  </si>
  <si>
    <t>Załącznik nr 2.13 do SWZ</t>
  </si>
  <si>
    <r>
      <rPr>
        <b/>
        <sz val="10"/>
        <rFont val="Arial"/>
        <family val="2"/>
        <charset val="238"/>
      </rPr>
      <t>Część nr 13 – A</t>
    </r>
    <r>
      <rPr>
        <b/>
        <i/>
        <sz val="10"/>
        <rFont val="Arial"/>
        <family val="2"/>
        <charset val="238"/>
      </rPr>
      <t>kcesoria do strzykawki automatycznej OptiVantage  CPV- 33100000-1</t>
    </r>
  </si>
  <si>
    <t>Strzykawki wielokrotnego użytku 2 x 200 ml 24h do wstrzykiwacza Guerbet  OptiVantage® - 350 psi</t>
  </si>
  <si>
    <r>
      <rPr>
        <b/>
        <sz val="10"/>
        <rFont val="Arial"/>
        <family val="2"/>
        <charset val="1"/>
      </rPr>
      <t>Zestaw drenów</t>
    </r>
    <r>
      <rPr>
        <sz val="10"/>
        <rFont val="Arial"/>
        <family val="2"/>
        <charset val="1"/>
      </rPr>
      <t xml:space="preserve"> -    24h                                            Wielokrotnego użytku zestaw do napełniania i
wstrzykiwania, do dożylnego podawania środków
kontrastowych przy tomografii komputerowej. Do środków kontrastowych w fiolce / NaCl
w fiolce / dwustrzykawkowego wstrzykiwacza</t>
    </r>
  </si>
  <si>
    <r>
      <rPr>
        <b/>
        <sz val="10"/>
        <color rgb="FF000000"/>
        <rFont val="Arial"/>
        <family val="2"/>
        <charset val="1"/>
      </rPr>
      <t xml:space="preserve">Linia pacjenta  -                                                     </t>
    </r>
    <r>
      <rPr>
        <sz val="10"/>
        <color rgb="FF000000"/>
        <rFont val="Arial"/>
        <family val="2"/>
        <charset val="1"/>
      </rPr>
      <t>Bezpieczny przewód pacjenta o długości 23 cm z podwójnym zaworem zwrotnym</t>
    </r>
  </si>
  <si>
    <t>Załącznik nr 2.14 do SWZ</t>
  </si>
  <si>
    <r>
      <rPr>
        <b/>
        <sz val="10"/>
        <rFont val="Arial"/>
        <family val="2"/>
        <charset val="238"/>
      </rPr>
      <t xml:space="preserve">Część nr 14 – </t>
    </r>
    <r>
      <rPr>
        <b/>
        <i/>
        <sz val="10"/>
        <rFont val="Arial"/>
        <family val="2"/>
        <charset val="238"/>
      </rPr>
      <t>Osprzęt do wsparcia oddechowego w systemie HIGH FLOW  CPV- 33100000-1</t>
    </r>
  </si>
  <si>
    <r>
      <rPr>
        <b/>
        <sz val="10"/>
        <rFont val="Arial"/>
        <family val="1"/>
        <charset val="238"/>
      </rPr>
      <t xml:space="preserve">układ rur
</t>
    </r>
    <r>
      <rPr>
        <sz val="10"/>
        <rFont val="Arial"/>
        <family val="1"/>
        <charset val="238"/>
      </rPr>
      <t>jednorazowego użytku, 
przeznaczony do HFNC, 
długość ok 150 cm 
wbudowana spiralna grzałka w ścianie drenu na linii wdechowej; 
przepływ gazów w zakresie od 0,5 do 25 l/min; lub wyższy
w komplecie komora nawilżacza z automatycznym poborem wody i zabezpieczeniem przed przedostawaniem się wody do obwodu oddechowego; 
układ oddechowy i komora w jednym opakowaniu
Obwód oddechowy kompatybilny z AIRVO II oraz COMEN NF5</t>
    </r>
  </si>
  <si>
    <r>
      <rPr>
        <b/>
        <sz val="10"/>
        <rFont val="Arial"/>
        <family val="1"/>
        <charset val="238"/>
      </rPr>
      <t xml:space="preserve">kaniule nosowe do HFNC
</t>
    </r>
    <r>
      <rPr>
        <sz val="10"/>
        <rFont val="Arial"/>
        <family val="1"/>
        <charset val="238"/>
      </rPr>
      <t>z przylepcem i rzepem do repozycji,
przystosowane do pracy z podgrzewanymi układami oddechowymi kompatybilnymi z AIRVO II oraz COMEN NF5; 
rzep, przylepiec oraz kaniula stanowią komplet;
kaniula i rzep są zespolone i nierozerwalne;
przylepiec wymienny, bezpieczny dermatologicznie; 
kaniula wyposażona w dwa odrębne dreny wzmocnione sprężynką dla minimalizowania ryzyka zagnieceń; dreny złączone z kaniulą z rzepem, kaniula wyposażona w most zapobiegający nadmiernemu naciskowi na skórę pacjenta.   
Użebrowanie drenu zmniejszające ryzyko powstawania skroplin przyłącze kaniuli gwarantujące pewne i bezpieczne mocowanie wewnątrz układu oddechowego; przepływ gazu 2-25 l/min., dostępne w rozmiarach: XS, S, M, L, XL  przeznaczone do stosowania dla noworodków o masie ciała 0,5 kg i wieku poniżej 32 tygodni. (Do wyboru zamawiającego)</t>
    </r>
  </si>
  <si>
    <r>
      <rPr>
        <b/>
        <sz val="10"/>
        <rFont val="Arial"/>
        <family val="1"/>
        <charset val="238"/>
      </rPr>
      <t xml:space="preserve">Plastry do repozycji kaniul
</t>
    </r>
    <r>
      <rPr>
        <sz val="10"/>
        <rFont val="Arial"/>
        <family val="1"/>
        <charset val="238"/>
      </rPr>
      <t>wymienne przylepce kompatybilne do systemu kaniul HFNC  umożliwiające ponowne mocowanie bez konieczności wymiany kaniuli</t>
    </r>
  </si>
  <si>
    <t>WYKONAWCA</t>
  </si>
  <si>
    <t>Załącznik nr 2.22</t>
  </si>
  <si>
    <t>FORMULARZ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DOSTAWY….</t>
  </si>
  <si>
    <t>Część nr 11 - Dreny do ssaka jednorazowego użytku - sterylne CPV 33141640-8</t>
  </si>
  <si>
    <t>Lp.</t>
  </si>
  <si>
    <r>
      <rPr>
        <b/>
        <sz val="9"/>
        <rFont val="Arial"/>
        <family val="2"/>
        <charset val="238"/>
      </rPr>
      <t xml:space="preserve">Przedmiot zamówienia </t>
    </r>
    <r>
      <rPr>
        <i/>
        <sz val="9"/>
        <rFont val="Arial"/>
        <family val="2"/>
        <charset val="238"/>
      </rPr>
      <t>(rozmiar drenu)</t>
    </r>
  </si>
  <si>
    <t>cena jednostkowa netto</t>
  </si>
  <si>
    <t>7/6*5/</t>
  </si>
  <si>
    <t>9/7*8/</t>
  </si>
  <si>
    <t>10/11:5/</t>
  </si>
  <si>
    <t>11/7+9/</t>
  </si>
  <si>
    <t>8 x 5,6 x 1500mm z łącznikiem</t>
  </si>
  <si>
    <t>12 x 8,0 x 2000mm</t>
  </si>
  <si>
    <t>Razem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</si>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</sst>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7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Arial"/>
      <family val="1"/>
      <charset val="238"/>
    </font>
    <font>
      <sz val="10"/>
      <name val="Arial"/>
      <family val="1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59987182226020086"/>
        <bgColor rgb="FFD9D9D9"/>
      </patternFill>
    </fill>
    <fill>
      <patternFill patternType="solid">
        <fgColor rgb="FFEEEEEE"/>
        <bgColor rgb="FFF2F2F2"/>
      </patternFill>
    </fill>
    <fill>
      <patternFill patternType="solid">
        <fgColor rgb="FFF2F2F2"/>
        <bgColor rgb="FFEEEEEE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EEEEE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vertical="center" wrapText="1"/>
    </xf>
    <xf numFmtId="0" fontId="6" fillId="0" borderId="1" xfId="0" applyFont="1" applyBorder="1" applyAlignment="1">
      <alignment horizontal="left" wrapText="1"/>
    </xf>
    <xf numFmtId="4" fontId="9" fillId="0" borderId="1" xfId="0" applyNumberFormat="1" applyFont="1" applyBorder="1"/>
    <xf numFmtId="0" fontId="13" fillId="0" borderId="1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14" fillId="0" borderId="1" xfId="0" applyFont="1" applyBorder="1" applyAlignment="1">
      <alignment wrapText="1"/>
    </xf>
    <xf numFmtId="3" fontId="9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/>
    <xf numFmtId="0" fontId="0" fillId="0" borderId="0" xfId="0"/>
    <xf numFmtId="49" fontId="0" fillId="0" borderId="1" xfId="0" applyNumberForma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12"/>
  <sheetViews>
    <sheetView tabSelected="1" view="pageBreakPreview" topLeftCell="B2" zoomScale="60" zoomScaleNormal="89" workbookViewId="0">
      <selection activeCell="Q13" sqref="Q13"/>
    </sheetView>
  </sheetViews>
  <sheetFormatPr defaultColWidth="8.6640625" defaultRowHeight="13.2" x14ac:dyDescent="0.25"/>
  <cols>
    <col min="1" max="1" width="4.88671875" style="2" customWidth="1"/>
    <col min="2" max="2" width="15.109375" style="2" customWidth="1"/>
    <col min="3" max="3" width="62.44140625" style="2" customWidth="1"/>
    <col min="4" max="4" width="6.44140625" style="2" customWidth="1"/>
    <col min="5" max="5" width="8" style="2" customWidth="1"/>
    <col min="6" max="6" width="11.33203125" style="2" customWidth="1"/>
    <col min="7" max="7" width="13.44140625" style="2" customWidth="1"/>
    <col min="8" max="8" width="7.6640625" style="2" customWidth="1"/>
    <col min="9" max="9" width="8.44140625" style="2" customWidth="1"/>
    <col min="10" max="10" width="12" style="3" customWidth="1"/>
    <col min="11" max="11" width="12" style="2" customWidth="1"/>
    <col min="12" max="1023" width="9.109375" style="2" customWidth="1"/>
    <col min="1024" max="1025" width="11.5546875" customWidth="1"/>
  </cols>
  <sheetData>
    <row r="1" spans="1:11" ht="31.5" customHeight="1" x14ac:dyDescent="0.25">
      <c r="A1" s="54" t="s">
        <v>0</v>
      </c>
      <c r="B1" s="54"/>
      <c r="C1" s="54"/>
      <c r="D1" s="54"/>
      <c r="E1" s="55" t="s">
        <v>1</v>
      </c>
      <c r="F1" s="55"/>
      <c r="G1" s="55"/>
      <c r="H1" s="55"/>
      <c r="I1" s="55"/>
      <c r="J1" s="55"/>
      <c r="K1" s="55"/>
    </row>
    <row r="2" spans="1:11" ht="57.75" customHeight="1" x14ac:dyDescent="0.25">
      <c r="A2" s="56" t="s">
        <v>2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customHeight="1" x14ac:dyDescent="0.25">
      <c r="A3" s="56" t="s">
        <v>3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47.25" customHeight="1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1" ht="20.25" customHeight="1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1" s="1" customFormat="1" ht="144" customHeight="1" x14ac:dyDescent="0.25">
      <c r="A6" s="9" t="s">
        <v>21</v>
      </c>
      <c r="B6" s="10"/>
      <c r="C6" s="11" t="s">
        <v>22</v>
      </c>
      <c r="D6" s="9" t="s">
        <v>23</v>
      </c>
      <c r="E6" s="12">
        <v>540</v>
      </c>
      <c r="F6" s="13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1" ht="30" customHeight="1" x14ac:dyDescent="0.25">
      <c r="A7" s="57" t="s">
        <v>24</v>
      </c>
      <c r="B7" s="57"/>
      <c r="C7" s="57"/>
      <c r="D7" s="57"/>
      <c r="E7" s="57"/>
      <c r="F7" s="57"/>
      <c r="G7" s="15">
        <f>SUM(G6:G6)</f>
        <v>0</v>
      </c>
      <c r="H7" s="15" t="s">
        <v>25</v>
      </c>
      <c r="I7" s="15">
        <f>SUM(I6:I6)</f>
        <v>0</v>
      </c>
      <c r="J7" s="15" t="s">
        <v>25</v>
      </c>
      <c r="K7" s="15">
        <f>SUM(K6:K6)</f>
        <v>0</v>
      </c>
    </row>
    <row r="8" spans="1:11" ht="26.25" customHeight="1" x14ac:dyDescent="0.25">
      <c r="A8" s="58" t="s">
        <v>26</v>
      </c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ht="12.75" customHeight="1" x14ac:dyDescent="0.25">
      <c r="A9" s="16" t="s">
        <v>27</v>
      </c>
      <c r="B9" s="59" t="s">
        <v>28</v>
      </c>
      <c r="C9" s="59"/>
      <c r="D9" s="59"/>
      <c r="E9" s="59"/>
      <c r="F9" s="59"/>
      <c r="G9" s="59"/>
      <c r="H9" s="59"/>
      <c r="I9" s="59"/>
      <c r="J9" s="59"/>
      <c r="K9" s="17"/>
    </row>
    <row r="10" spans="1:11" x14ac:dyDescent="0.25">
      <c r="A10" s="16" t="s">
        <v>27</v>
      </c>
      <c r="B10" s="59" t="s">
        <v>29</v>
      </c>
      <c r="C10" s="59"/>
      <c r="D10" s="59"/>
      <c r="E10" s="59"/>
      <c r="F10" s="59"/>
      <c r="G10" s="59"/>
      <c r="H10" s="59"/>
      <c r="I10" s="59"/>
      <c r="J10" s="59"/>
    </row>
    <row r="11" spans="1:11" x14ac:dyDescent="0.25">
      <c r="A11" s="16" t="s">
        <v>27</v>
      </c>
      <c r="B11" s="59" t="s">
        <v>30</v>
      </c>
      <c r="C11" s="59"/>
      <c r="D11" s="59"/>
      <c r="E11" s="59"/>
      <c r="F11" s="59"/>
      <c r="G11" s="59"/>
      <c r="H11" s="59"/>
      <c r="I11" s="59"/>
      <c r="J11" s="59"/>
    </row>
    <row r="12" spans="1:11" x14ac:dyDescent="0.25">
      <c r="A12" s="16" t="s">
        <v>27</v>
      </c>
      <c r="B12" s="59" t="s">
        <v>31</v>
      </c>
      <c r="C12" s="59"/>
      <c r="D12" s="59"/>
      <c r="E12" s="59"/>
      <c r="F12" s="59"/>
      <c r="G12" s="59"/>
      <c r="H12" s="59"/>
      <c r="I12" s="59"/>
      <c r="J12" s="59"/>
    </row>
  </sheetData>
  <mergeCells count="10">
    <mergeCell ref="A8:K8"/>
    <mergeCell ref="B9:J9"/>
    <mergeCell ref="B10:J10"/>
    <mergeCell ref="B11:J11"/>
    <mergeCell ref="B12:J12"/>
    <mergeCell ref="A1:D1"/>
    <mergeCell ref="E1:K1"/>
    <mergeCell ref="A2:K2"/>
    <mergeCell ref="A3:K3"/>
    <mergeCell ref="A7:F7"/>
  </mergeCells>
  <printOptions horizontalCentered="1"/>
  <pageMargins left="0.23611111111111099" right="0.23611111111111099" top="0.36458333333333298" bottom="0.23958333333333301" header="0.511811023622047" footer="0.511811023622047"/>
  <pageSetup paperSize="9" scale="9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7"/>
  <sheetViews>
    <sheetView view="pageBreakPreview" zoomScale="60" zoomScaleNormal="100" workbookViewId="0">
      <selection activeCell="E19" sqref="E19"/>
    </sheetView>
  </sheetViews>
  <sheetFormatPr defaultColWidth="8.6640625" defaultRowHeight="13.2" x14ac:dyDescent="0.25"/>
  <cols>
    <col min="2" max="2" width="15" customWidth="1"/>
    <col min="3" max="3" width="13.33203125" customWidth="1"/>
    <col min="10" max="10" width="12.77734375" customWidth="1"/>
  </cols>
  <sheetData>
    <row r="1" spans="1:11" x14ac:dyDescent="0.25">
      <c r="A1" s="54" t="s">
        <v>0</v>
      </c>
      <c r="B1" s="54"/>
      <c r="C1" s="54"/>
      <c r="D1" s="54"/>
      <c r="E1" s="55" t="s">
        <v>152</v>
      </c>
      <c r="F1" s="55"/>
      <c r="G1" s="55"/>
      <c r="H1" s="55"/>
      <c r="I1" s="55"/>
      <c r="J1" s="55"/>
      <c r="K1" s="55"/>
    </row>
    <row r="2" spans="1:11" ht="36.75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 x14ac:dyDescent="0.25">
      <c r="A3" s="56" t="s">
        <v>153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39.6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1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1" ht="26.4" x14ac:dyDescent="0.25">
      <c r="A6" s="9" t="s">
        <v>21</v>
      </c>
      <c r="B6" s="10"/>
      <c r="C6" s="20" t="s">
        <v>154</v>
      </c>
      <c r="D6" s="9" t="s">
        <v>23</v>
      </c>
      <c r="E6" s="27">
        <v>2000</v>
      </c>
      <c r="F6" s="13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1" ht="12.75" customHeight="1" x14ac:dyDescent="0.25">
      <c r="A7" s="57" t="s">
        <v>24</v>
      </c>
      <c r="B7" s="57"/>
      <c r="C7" s="57"/>
      <c r="D7" s="57"/>
      <c r="E7" s="57"/>
      <c r="F7" s="57"/>
      <c r="G7" s="15">
        <f>SUM(G6:G6)</f>
        <v>0</v>
      </c>
      <c r="H7" s="15" t="s">
        <v>25</v>
      </c>
      <c r="I7" s="15">
        <f>SUM(I6:I6)</f>
        <v>0</v>
      </c>
      <c r="J7" s="15" t="s">
        <v>25</v>
      </c>
      <c r="K7" s="15">
        <f>SUM(K6:K6)</f>
        <v>0</v>
      </c>
    </row>
  </sheetData>
  <mergeCells count="5">
    <mergeCell ref="A1:D1"/>
    <mergeCell ref="E1:K1"/>
    <mergeCell ref="A2:K2"/>
    <mergeCell ref="A3:K3"/>
    <mergeCell ref="A7:F7"/>
  </mergeCells>
  <pageMargins left="0.7" right="0.7" top="0.75" bottom="0.75" header="0.511811023622047" footer="0.511811023622047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15"/>
  <sheetViews>
    <sheetView view="pageBreakPreview" zoomScale="60" zoomScaleNormal="90" workbookViewId="0">
      <selection activeCell="G8" sqref="G8"/>
    </sheetView>
  </sheetViews>
  <sheetFormatPr defaultColWidth="8.6640625" defaultRowHeight="13.2" x14ac:dyDescent="0.25"/>
  <cols>
    <col min="2" max="2" width="15.77734375" customWidth="1"/>
    <col min="3" max="3" width="50.109375" customWidth="1"/>
    <col min="7" max="7" width="9.109375" customWidth="1"/>
    <col min="10" max="10" width="12.77734375" customWidth="1"/>
    <col min="11" max="11" width="9.109375" customWidth="1"/>
  </cols>
  <sheetData>
    <row r="1" spans="1:11" x14ac:dyDescent="0.25">
      <c r="A1" s="54" t="s">
        <v>0</v>
      </c>
      <c r="B1" s="54"/>
      <c r="C1" s="54"/>
      <c r="D1" s="54"/>
      <c r="E1" s="55" t="s">
        <v>155</v>
      </c>
      <c r="F1" s="55"/>
      <c r="G1" s="55"/>
      <c r="H1" s="55"/>
      <c r="I1" s="55"/>
      <c r="J1" s="55"/>
      <c r="K1" s="55"/>
    </row>
    <row r="2" spans="1:11" ht="39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 x14ac:dyDescent="0.25">
      <c r="A3" s="56" t="s">
        <v>156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39.6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1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1" ht="52.8" x14ac:dyDescent="0.25">
      <c r="A6" s="9" t="s">
        <v>21</v>
      </c>
      <c r="B6" s="28"/>
      <c r="C6" s="33" t="s">
        <v>157</v>
      </c>
      <c r="D6" s="9" t="s">
        <v>23</v>
      </c>
      <c r="E6" s="34">
        <v>52</v>
      </c>
      <c r="F6" s="35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1" ht="39.6" x14ac:dyDescent="0.25">
      <c r="A7" s="9" t="s">
        <v>37</v>
      </c>
      <c r="B7" s="28"/>
      <c r="C7" s="33" t="s">
        <v>158</v>
      </c>
      <c r="D7" s="9" t="s">
        <v>23</v>
      </c>
      <c r="E7" s="34">
        <v>52</v>
      </c>
      <c r="F7" s="35"/>
      <c r="G7" s="13">
        <f>F7*E7</f>
        <v>0</v>
      </c>
      <c r="H7" s="14">
        <v>0.08</v>
      </c>
      <c r="I7" s="13">
        <f>G7*H7</f>
        <v>0</v>
      </c>
      <c r="J7" s="13">
        <f>K7/E7</f>
        <v>0</v>
      </c>
      <c r="K7" s="13">
        <f>G7+I7</f>
        <v>0</v>
      </c>
    </row>
    <row r="8" spans="1:11" ht="79.2" x14ac:dyDescent="0.25">
      <c r="A8" s="9" t="s">
        <v>39</v>
      </c>
      <c r="B8" s="28"/>
      <c r="C8" s="33" t="s">
        <v>159</v>
      </c>
      <c r="D8" s="9" t="s">
        <v>23</v>
      </c>
      <c r="E8" s="34">
        <v>1040</v>
      </c>
      <c r="F8" s="35"/>
      <c r="G8" s="13">
        <f>F8*E8</f>
        <v>0</v>
      </c>
      <c r="H8" s="14">
        <v>0.08</v>
      </c>
      <c r="I8" s="13">
        <f>G8*H8</f>
        <v>0</v>
      </c>
      <c r="J8" s="13">
        <f>K8/E8</f>
        <v>0</v>
      </c>
      <c r="K8" s="13">
        <f>G8+I8</f>
        <v>0</v>
      </c>
    </row>
    <row r="9" spans="1:11" ht="39.6" x14ac:dyDescent="0.25">
      <c r="A9" s="9" t="s">
        <v>41</v>
      </c>
      <c r="B9" s="28"/>
      <c r="C9" s="36" t="s">
        <v>160</v>
      </c>
      <c r="D9" s="9" t="s">
        <v>23</v>
      </c>
      <c r="E9" s="34">
        <v>104</v>
      </c>
      <c r="F9" s="35"/>
      <c r="G9" s="13">
        <f>F9*E9</f>
        <v>0</v>
      </c>
      <c r="H9" s="14">
        <v>0.08</v>
      </c>
      <c r="I9" s="13">
        <f>G9*H9</f>
        <v>0</v>
      </c>
      <c r="J9" s="13">
        <f>K9/E9</f>
        <v>0</v>
      </c>
      <c r="K9" s="13">
        <f>G9+I9</f>
        <v>0</v>
      </c>
    </row>
    <row r="10" spans="1:11" ht="12.75" customHeight="1" x14ac:dyDescent="0.25">
      <c r="A10" s="9" t="s">
        <v>43</v>
      </c>
      <c r="B10" s="61" t="s">
        <v>161</v>
      </c>
      <c r="C10" s="61"/>
      <c r="D10" s="61"/>
      <c r="E10" s="61"/>
      <c r="F10" s="61"/>
      <c r="G10" s="61"/>
      <c r="H10" s="61"/>
      <c r="I10" s="61"/>
      <c r="J10" s="61"/>
      <c r="K10" s="61"/>
    </row>
    <row r="11" spans="1:11" ht="26.4" x14ac:dyDescent="0.25">
      <c r="A11" s="37" t="s">
        <v>162</v>
      </c>
      <c r="B11" s="28"/>
      <c r="C11" s="38" t="s">
        <v>163</v>
      </c>
      <c r="D11" s="9" t="s">
        <v>23</v>
      </c>
      <c r="E11" s="34">
        <v>6</v>
      </c>
      <c r="F11" s="35"/>
      <c r="G11" s="13">
        <f>F11*E11</f>
        <v>0</v>
      </c>
      <c r="H11" s="14">
        <v>0.08</v>
      </c>
      <c r="I11" s="13">
        <f>G11*H11</f>
        <v>0</v>
      </c>
      <c r="J11" s="13">
        <f>K11/E11</f>
        <v>0</v>
      </c>
      <c r="K11" s="13">
        <f>G11+I11</f>
        <v>0</v>
      </c>
    </row>
    <row r="12" spans="1:11" ht="26.4" x14ac:dyDescent="0.25">
      <c r="A12" s="37" t="s">
        <v>164</v>
      </c>
      <c r="B12" s="28"/>
      <c r="C12" s="24" t="s">
        <v>165</v>
      </c>
      <c r="D12" s="9" t="s">
        <v>23</v>
      </c>
      <c r="E12" s="34">
        <v>12</v>
      </c>
      <c r="F12" s="35"/>
      <c r="G12" s="13">
        <f>F12*E12</f>
        <v>0</v>
      </c>
      <c r="H12" s="14">
        <v>0.08</v>
      </c>
      <c r="I12" s="13">
        <f>G12*H12</f>
        <v>0</v>
      </c>
      <c r="J12" s="13">
        <f>K12/E12</f>
        <v>0</v>
      </c>
      <c r="K12" s="13">
        <f>G12+I12</f>
        <v>0</v>
      </c>
    </row>
    <row r="13" spans="1:11" ht="39.6" x14ac:dyDescent="0.25">
      <c r="A13" s="37" t="s">
        <v>166</v>
      </c>
      <c r="B13" s="28"/>
      <c r="C13" s="24" t="s">
        <v>167</v>
      </c>
      <c r="D13" s="9" t="s">
        <v>23</v>
      </c>
      <c r="E13" s="34">
        <v>12</v>
      </c>
      <c r="F13" s="35"/>
      <c r="G13" s="13">
        <f>F13*E13</f>
        <v>0</v>
      </c>
      <c r="H13" s="14">
        <v>0.08</v>
      </c>
      <c r="I13" s="13">
        <f>G13*H13</f>
        <v>0</v>
      </c>
      <c r="J13" s="13">
        <f>K13/E13</f>
        <v>0</v>
      </c>
      <c r="K13" s="13">
        <f>G13+I13</f>
        <v>0</v>
      </c>
    </row>
    <row r="14" spans="1:11" ht="39.6" x14ac:dyDescent="0.25">
      <c r="A14" s="37" t="s">
        <v>168</v>
      </c>
      <c r="B14" s="28"/>
      <c r="C14" s="24" t="s">
        <v>169</v>
      </c>
      <c r="D14" s="9" t="s">
        <v>23</v>
      </c>
      <c r="E14" s="34">
        <v>6</v>
      </c>
      <c r="F14" s="35"/>
      <c r="G14" s="13">
        <f>F14*E14</f>
        <v>0</v>
      </c>
      <c r="H14" s="14">
        <v>0.08</v>
      </c>
      <c r="I14" s="13">
        <f>G14*H14</f>
        <v>0</v>
      </c>
      <c r="J14" s="13">
        <f>K14/E14</f>
        <v>0</v>
      </c>
      <c r="K14" s="13">
        <f>G14+I14</f>
        <v>0</v>
      </c>
    </row>
    <row r="15" spans="1:11" ht="12.75" customHeight="1" x14ac:dyDescent="0.25">
      <c r="A15" s="57" t="s">
        <v>24</v>
      </c>
      <c r="B15" s="57"/>
      <c r="C15" s="57"/>
      <c r="D15" s="57"/>
      <c r="E15" s="57"/>
      <c r="F15" s="57"/>
      <c r="G15" s="15">
        <f>SUM(G6:G14)</f>
        <v>0</v>
      </c>
      <c r="H15" s="15" t="s">
        <v>25</v>
      </c>
      <c r="I15" s="15">
        <f>SUM(I6:I14)</f>
        <v>0</v>
      </c>
      <c r="J15" s="15" t="s">
        <v>25</v>
      </c>
      <c r="K15" s="15">
        <f>SUM(K6:K14)</f>
        <v>0</v>
      </c>
    </row>
  </sheetData>
  <mergeCells count="6">
    <mergeCell ref="A15:F15"/>
    <mergeCell ref="A1:D1"/>
    <mergeCell ref="E1:K1"/>
    <mergeCell ref="A2:K2"/>
    <mergeCell ref="A3:K3"/>
    <mergeCell ref="B10:K10"/>
  </mergeCells>
  <pageMargins left="0.7" right="0.7" top="0.75" bottom="0.75" header="0.511811023622047" footer="0.511811023622047"/>
  <pageSetup paperSize="9" scale="9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10"/>
  <sheetViews>
    <sheetView view="pageBreakPreview" zoomScale="60" zoomScaleNormal="90" workbookViewId="0">
      <selection activeCell="F18" sqref="F18"/>
    </sheetView>
  </sheetViews>
  <sheetFormatPr defaultColWidth="8.6640625" defaultRowHeight="13.2" x14ac:dyDescent="0.25"/>
  <cols>
    <col min="2" max="2" width="14.5546875" customWidth="1"/>
    <col min="3" max="3" width="46.77734375" customWidth="1"/>
    <col min="10" max="10" width="12.33203125" customWidth="1"/>
  </cols>
  <sheetData>
    <row r="1" spans="1:12" x14ac:dyDescent="0.25">
      <c r="A1" s="54" t="s">
        <v>0</v>
      </c>
      <c r="B1" s="54"/>
      <c r="C1" s="54"/>
      <c r="D1" s="54"/>
      <c r="E1" s="55" t="s">
        <v>170</v>
      </c>
      <c r="F1" s="55"/>
      <c r="G1" s="55"/>
      <c r="H1" s="55"/>
      <c r="I1" s="55"/>
      <c r="J1" s="55"/>
      <c r="K1" s="55"/>
    </row>
    <row r="2" spans="1:12" ht="38.25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ht="12.75" customHeight="1" x14ac:dyDescent="0.25">
      <c r="A3" s="56" t="s">
        <v>171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2" ht="39.6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2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2" ht="39.6" x14ac:dyDescent="0.25">
      <c r="A6" s="9" t="s">
        <v>21</v>
      </c>
      <c r="B6" s="28"/>
      <c r="C6" s="33" t="s">
        <v>172</v>
      </c>
      <c r="D6" s="9" t="s">
        <v>23</v>
      </c>
      <c r="E6" s="34">
        <v>25</v>
      </c>
      <c r="F6" s="20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2" ht="39.6" x14ac:dyDescent="0.25">
      <c r="A7" s="9" t="s">
        <v>37</v>
      </c>
      <c r="B7" s="28"/>
      <c r="C7" s="33" t="s">
        <v>173</v>
      </c>
      <c r="D7" s="9" t="s">
        <v>23</v>
      </c>
      <c r="E7" s="34">
        <v>52</v>
      </c>
      <c r="F7" s="20"/>
      <c r="G7" s="13">
        <f>F7*E7</f>
        <v>0</v>
      </c>
      <c r="H7" s="14">
        <v>0.08</v>
      </c>
      <c r="I7" s="13">
        <f>G7*H7</f>
        <v>0</v>
      </c>
      <c r="J7" s="13">
        <f>K7/E7</f>
        <v>0</v>
      </c>
      <c r="K7" s="13">
        <f>G7+I7</f>
        <v>0</v>
      </c>
    </row>
    <row r="8" spans="1:12" ht="12.75" customHeight="1" x14ac:dyDescent="0.25">
      <c r="A8" s="57" t="s">
        <v>24</v>
      </c>
      <c r="B8" s="57"/>
      <c r="C8" s="57"/>
      <c r="D8" s="57"/>
      <c r="E8" s="57"/>
      <c r="F8" s="57"/>
      <c r="G8" s="15">
        <f>SUM(G6:G7)</f>
        <v>0</v>
      </c>
      <c r="H8" s="15" t="s">
        <v>25</v>
      </c>
      <c r="I8" s="15">
        <f>SUM(I6:I7)</f>
        <v>0</v>
      </c>
      <c r="J8" s="15" t="s">
        <v>25</v>
      </c>
      <c r="K8" s="15">
        <f>SUM(K6:K7)</f>
        <v>0</v>
      </c>
    </row>
    <row r="9" spans="1:12" ht="12.75" customHeight="1" x14ac:dyDescent="0.25">
      <c r="A9" s="58" t="s">
        <v>26</v>
      </c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2" x14ac:dyDescent="0.25">
      <c r="A10" s="16" t="s">
        <v>27</v>
      </c>
      <c r="B10" s="60" t="s">
        <v>174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</row>
  </sheetData>
  <mergeCells count="7">
    <mergeCell ref="A9:K9"/>
    <mergeCell ref="B10:L10"/>
    <mergeCell ref="A1:D1"/>
    <mergeCell ref="E1:K1"/>
    <mergeCell ref="A2:K2"/>
    <mergeCell ref="A3:K3"/>
    <mergeCell ref="A8:F8"/>
  </mergeCells>
  <pageMargins left="0.7" right="0.7" top="0.75" bottom="0.75" header="0.511811023622047" footer="0.511811023622047"/>
  <pageSetup paperSize="9" scale="88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9"/>
  <sheetViews>
    <sheetView view="pageBreakPreview" zoomScale="60" zoomScaleNormal="90" workbookViewId="0">
      <selection activeCell="E12" sqref="E12"/>
    </sheetView>
  </sheetViews>
  <sheetFormatPr defaultColWidth="8.6640625" defaultRowHeight="13.2" x14ac:dyDescent="0.25"/>
  <cols>
    <col min="2" max="2" width="14" customWidth="1"/>
    <col min="3" max="3" width="46.44140625" customWidth="1"/>
    <col min="7" max="7" width="11.33203125" customWidth="1"/>
    <col min="10" max="10" width="12.44140625" customWidth="1"/>
    <col min="11" max="11" width="11.33203125" customWidth="1"/>
  </cols>
  <sheetData>
    <row r="1" spans="1:11" x14ac:dyDescent="0.25">
      <c r="A1" s="54" t="s">
        <v>0</v>
      </c>
      <c r="B1" s="54"/>
      <c r="C1" s="54"/>
      <c r="D1" s="54"/>
      <c r="E1" s="55" t="s">
        <v>175</v>
      </c>
      <c r="F1" s="55"/>
      <c r="G1" s="55"/>
      <c r="H1" s="55"/>
      <c r="I1" s="55"/>
      <c r="J1" s="55"/>
      <c r="K1" s="55"/>
    </row>
    <row r="2" spans="1:11" ht="42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 x14ac:dyDescent="0.25">
      <c r="A3" s="56" t="s">
        <v>176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52.8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1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1" ht="26.4" x14ac:dyDescent="0.25">
      <c r="A6" s="9" t="s">
        <v>21</v>
      </c>
      <c r="B6" s="28"/>
      <c r="C6" s="36" t="s">
        <v>177</v>
      </c>
      <c r="D6" s="9" t="s">
        <v>23</v>
      </c>
      <c r="E6" s="34">
        <v>500</v>
      </c>
      <c r="F6" s="39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1" ht="79.2" x14ac:dyDescent="0.25">
      <c r="A7" s="9" t="s">
        <v>37</v>
      </c>
      <c r="B7" s="28"/>
      <c r="C7" s="40" t="s">
        <v>178</v>
      </c>
      <c r="D7" s="9" t="s">
        <v>23</v>
      </c>
      <c r="E7" s="34">
        <v>500</v>
      </c>
      <c r="F7" s="39"/>
      <c r="G7" s="13">
        <f>F7*E7</f>
        <v>0</v>
      </c>
      <c r="H7" s="14">
        <v>0.08</v>
      </c>
      <c r="I7" s="13">
        <f>G7*H7</f>
        <v>0</v>
      </c>
      <c r="J7" s="13">
        <f>K7/E7</f>
        <v>0</v>
      </c>
      <c r="K7" s="13">
        <f>G7+I7</f>
        <v>0</v>
      </c>
    </row>
    <row r="8" spans="1:11" ht="39.6" x14ac:dyDescent="0.25">
      <c r="A8" s="9" t="s">
        <v>39</v>
      </c>
      <c r="B8" s="28"/>
      <c r="C8" s="41" t="s">
        <v>179</v>
      </c>
      <c r="D8" s="9" t="s">
        <v>23</v>
      </c>
      <c r="E8" s="34">
        <v>1500</v>
      </c>
      <c r="F8" s="39"/>
      <c r="G8" s="13">
        <f>F8*E8</f>
        <v>0</v>
      </c>
      <c r="H8" s="14">
        <v>0.08</v>
      </c>
      <c r="I8" s="13">
        <f>G8*H8</f>
        <v>0</v>
      </c>
      <c r="J8" s="13">
        <f>K8/E8</f>
        <v>0</v>
      </c>
      <c r="K8" s="13">
        <f>G8+I8</f>
        <v>0</v>
      </c>
    </row>
    <row r="9" spans="1:11" ht="12.75" customHeight="1" x14ac:dyDescent="0.25">
      <c r="A9" s="57" t="s">
        <v>24</v>
      </c>
      <c r="B9" s="57"/>
      <c r="C9" s="57"/>
      <c r="D9" s="57"/>
      <c r="E9" s="57"/>
      <c r="F9" s="57"/>
      <c r="G9" s="15">
        <f>SUM(G6:G8)</f>
        <v>0</v>
      </c>
      <c r="H9" s="15" t="s">
        <v>25</v>
      </c>
      <c r="I9" s="15">
        <f>SUM(I6:I8)</f>
        <v>0</v>
      </c>
      <c r="J9" s="15" t="s">
        <v>25</v>
      </c>
      <c r="K9" s="15">
        <f>SUM(K6:K8)</f>
        <v>0</v>
      </c>
    </row>
  </sheetData>
  <mergeCells count="5">
    <mergeCell ref="A1:D1"/>
    <mergeCell ref="E1:K1"/>
    <mergeCell ref="A2:K2"/>
    <mergeCell ref="A3:K3"/>
    <mergeCell ref="A9:F9"/>
  </mergeCells>
  <pageMargins left="0.7" right="0.7" top="0.75" bottom="0.75" header="0.511811023622047" footer="0.511811023622047"/>
  <pageSetup paperSize="9" scale="9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9"/>
  <sheetViews>
    <sheetView topLeftCell="C2" zoomScale="90" zoomScaleNormal="90" workbookViewId="0">
      <selection activeCell="T7" sqref="T7"/>
    </sheetView>
  </sheetViews>
  <sheetFormatPr defaultColWidth="8.6640625" defaultRowHeight="13.2" x14ac:dyDescent="0.25"/>
  <cols>
    <col min="2" max="2" width="16.109375" customWidth="1"/>
    <col min="3" max="3" width="76" customWidth="1"/>
    <col min="7" max="7" width="9.109375" customWidth="1"/>
    <col min="10" max="10" width="11.77734375" customWidth="1"/>
    <col min="11" max="11" width="9.109375" customWidth="1"/>
  </cols>
  <sheetData>
    <row r="1" spans="1:11" x14ac:dyDescent="0.25">
      <c r="A1" s="54" t="s">
        <v>0</v>
      </c>
      <c r="B1" s="54"/>
      <c r="C1" s="54"/>
      <c r="D1" s="54"/>
      <c r="E1" s="55" t="s">
        <v>180</v>
      </c>
      <c r="F1" s="55"/>
      <c r="G1" s="55"/>
      <c r="H1" s="55"/>
      <c r="I1" s="55"/>
      <c r="J1" s="55"/>
      <c r="K1" s="55"/>
    </row>
    <row r="2" spans="1:11" ht="39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 x14ac:dyDescent="0.25">
      <c r="A3" s="56" t="s">
        <v>181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39.6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1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1" ht="132" x14ac:dyDescent="0.25">
      <c r="A6" s="9" t="s">
        <v>21</v>
      </c>
      <c r="B6" s="28"/>
      <c r="C6" s="42" t="s">
        <v>182</v>
      </c>
      <c r="D6" s="9" t="s">
        <v>23</v>
      </c>
      <c r="E6" s="43">
        <v>30</v>
      </c>
      <c r="F6" s="20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1" ht="198" x14ac:dyDescent="0.25">
      <c r="A7" s="9" t="s">
        <v>37</v>
      </c>
      <c r="B7" s="28"/>
      <c r="C7" s="42" t="s">
        <v>183</v>
      </c>
      <c r="D7" s="9" t="s">
        <v>23</v>
      </c>
      <c r="E7" s="43">
        <v>100</v>
      </c>
      <c r="F7" s="20"/>
      <c r="G7" s="13">
        <f>F7*E7</f>
        <v>0</v>
      </c>
      <c r="H7" s="14">
        <v>0.08</v>
      </c>
      <c r="I7" s="13">
        <f>G7*H7</f>
        <v>0</v>
      </c>
      <c r="J7" s="13">
        <f>K7/E7</f>
        <v>0</v>
      </c>
      <c r="K7" s="13">
        <f>G7+I7</f>
        <v>0</v>
      </c>
    </row>
    <row r="8" spans="1:11" ht="39.6" x14ac:dyDescent="0.25">
      <c r="A8" s="9" t="s">
        <v>39</v>
      </c>
      <c r="B8" s="28"/>
      <c r="C8" s="42" t="s">
        <v>184</v>
      </c>
      <c r="D8" s="9" t="s">
        <v>23</v>
      </c>
      <c r="E8" s="43">
        <v>50</v>
      </c>
      <c r="F8" s="20"/>
      <c r="G8" s="13">
        <f>F8*E8</f>
        <v>0</v>
      </c>
      <c r="H8" s="14">
        <v>0.08</v>
      </c>
      <c r="I8" s="13">
        <f>G8*H8</f>
        <v>0</v>
      </c>
      <c r="J8" s="13">
        <f>K8/E8</f>
        <v>0</v>
      </c>
      <c r="K8" s="13">
        <f>G8+I8</f>
        <v>0</v>
      </c>
    </row>
    <row r="9" spans="1:11" ht="12.75" customHeight="1" x14ac:dyDescent="0.25">
      <c r="A9" s="57" t="s">
        <v>24</v>
      </c>
      <c r="B9" s="57"/>
      <c r="C9" s="57"/>
      <c r="D9" s="57"/>
      <c r="E9" s="57"/>
      <c r="F9" s="57"/>
      <c r="G9" s="15">
        <f>SUM(G6:G8)</f>
        <v>0</v>
      </c>
      <c r="H9" s="15" t="s">
        <v>25</v>
      </c>
      <c r="I9" s="15">
        <f>SUM(I6:I8)</f>
        <v>0</v>
      </c>
      <c r="J9" s="15" t="s">
        <v>25</v>
      </c>
      <c r="K9" s="15">
        <f>SUM(K6:K8)</f>
        <v>0</v>
      </c>
    </row>
  </sheetData>
  <mergeCells count="5">
    <mergeCell ref="A1:D1"/>
    <mergeCell ref="E1:K1"/>
    <mergeCell ref="A2:K2"/>
    <mergeCell ref="A3:K3"/>
    <mergeCell ref="A9:F9"/>
  </mergeCells>
  <pageMargins left="0.7" right="0.7" top="0.75" bottom="0.75" header="0.511811023622047" footer="0.511811023622047"/>
  <pageSetup paperSize="9" scale="76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MK8"/>
  <sheetViews>
    <sheetView zoomScale="110" zoomScaleNormal="110" workbookViewId="0">
      <selection activeCell="A2" sqref="A2"/>
    </sheetView>
  </sheetViews>
  <sheetFormatPr defaultColWidth="8.6640625" defaultRowHeight="13.2" x14ac:dyDescent="0.25"/>
  <cols>
    <col min="1" max="1" width="4.44140625" style="2" customWidth="1"/>
    <col min="2" max="2" width="22.44140625" style="2" customWidth="1"/>
    <col min="3" max="3" width="48.44140625" style="2" customWidth="1"/>
    <col min="4" max="4" width="7.109375" style="2" customWidth="1"/>
    <col min="5" max="5" width="6.88671875" style="2" customWidth="1"/>
    <col min="6" max="6" width="12.44140625" style="2" customWidth="1"/>
    <col min="7" max="7" width="9.44140625" style="2" customWidth="1"/>
    <col min="8" max="8" width="6.6640625" style="2" customWidth="1"/>
    <col min="9" max="9" width="9.109375" style="2" customWidth="1"/>
    <col min="10" max="10" width="12.88671875" style="2" customWidth="1"/>
    <col min="11" max="11" width="11" style="3" customWidth="1"/>
    <col min="12" max="1025" width="9.109375" style="2" customWidth="1"/>
  </cols>
  <sheetData>
    <row r="1" spans="1:12" ht="30.75" customHeight="1" x14ac:dyDescent="0.25">
      <c r="A1" s="62" t="s">
        <v>185</v>
      </c>
      <c r="B1" s="62"/>
      <c r="C1" s="62"/>
      <c r="D1" s="62"/>
      <c r="E1" s="62" t="s">
        <v>186</v>
      </c>
      <c r="F1" s="62"/>
      <c r="G1" s="62"/>
      <c r="H1" s="62"/>
      <c r="I1" s="62"/>
      <c r="J1" s="62"/>
      <c r="K1" s="62"/>
    </row>
    <row r="2" spans="1:12" ht="65.25" customHeight="1" x14ac:dyDescent="0.25">
      <c r="A2" s="63" t="s">
        <v>187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2" ht="28.5" customHeight="1" x14ac:dyDescent="0.25">
      <c r="A3" s="64" t="s">
        <v>188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2" s="1" customFormat="1" ht="26.25" customHeight="1" x14ac:dyDescent="0.25">
      <c r="A4" s="44" t="s">
        <v>189</v>
      </c>
      <c r="B4" s="45" t="s">
        <v>5</v>
      </c>
      <c r="C4" s="45" t="s">
        <v>190</v>
      </c>
      <c r="D4" s="45" t="s">
        <v>7</v>
      </c>
      <c r="E4" s="45" t="s">
        <v>8</v>
      </c>
      <c r="F4" s="46" t="s">
        <v>191</v>
      </c>
      <c r="G4" s="46" t="s">
        <v>10</v>
      </c>
      <c r="H4" s="45" t="s">
        <v>35</v>
      </c>
      <c r="I4" s="46" t="s">
        <v>11</v>
      </c>
      <c r="J4" s="46" t="s">
        <v>12</v>
      </c>
      <c r="K4" s="46" t="s">
        <v>13</v>
      </c>
    </row>
    <row r="5" spans="1:12" s="1" customFormat="1" ht="41.2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47">
        <v>6</v>
      </c>
      <c r="G5" s="47" t="s">
        <v>192</v>
      </c>
      <c r="H5" s="6">
        <v>8</v>
      </c>
      <c r="I5" s="47" t="s">
        <v>193</v>
      </c>
      <c r="J5" s="47" t="s">
        <v>194</v>
      </c>
      <c r="K5" s="47" t="s">
        <v>195</v>
      </c>
    </row>
    <row r="6" spans="1:12" ht="27.75" customHeight="1" x14ac:dyDescent="0.25">
      <c r="A6" s="48" t="s">
        <v>21</v>
      </c>
      <c r="B6" s="48"/>
      <c r="C6" s="49" t="s">
        <v>196</v>
      </c>
      <c r="D6" s="48" t="s">
        <v>23</v>
      </c>
      <c r="E6" s="48">
        <v>3500</v>
      </c>
      <c r="F6" s="50"/>
      <c r="G6" s="50">
        <f>E6*F6</f>
        <v>0</v>
      </c>
      <c r="H6" s="51">
        <v>0.08</v>
      </c>
      <c r="I6" s="50">
        <f>G6*H6</f>
        <v>0</v>
      </c>
      <c r="J6" s="50">
        <f>K6/E6</f>
        <v>0</v>
      </c>
      <c r="K6" s="50">
        <f>G6+I6</f>
        <v>0</v>
      </c>
      <c r="L6" s="52"/>
    </row>
    <row r="7" spans="1:12" ht="29.25" customHeight="1" x14ac:dyDescent="0.25">
      <c r="A7" s="48" t="s">
        <v>37</v>
      </c>
      <c r="B7" s="48"/>
      <c r="C7" s="49" t="s">
        <v>197</v>
      </c>
      <c r="D7" s="48" t="s">
        <v>23</v>
      </c>
      <c r="E7" s="48">
        <v>500</v>
      </c>
      <c r="F7" s="50"/>
      <c r="G7" s="50">
        <f>E7*F7</f>
        <v>0</v>
      </c>
      <c r="H7" s="51">
        <v>0.08</v>
      </c>
      <c r="I7" s="50">
        <f>G7*H7</f>
        <v>0</v>
      </c>
      <c r="J7" s="50">
        <f>K7/E7</f>
        <v>0</v>
      </c>
      <c r="K7" s="50">
        <f>G7+I7</f>
        <v>0</v>
      </c>
    </row>
    <row r="8" spans="1:12" ht="12.75" customHeight="1" x14ac:dyDescent="0.25">
      <c r="A8" s="65" t="s">
        <v>198</v>
      </c>
      <c r="B8" s="65"/>
      <c r="C8" s="65"/>
      <c r="D8" s="65"/>
      <c r="E8" s="65"/>
      <c r="F8" s="65"/>
      <c r="G8" s="53" t="e">
        <f>#REF!</f>
        <v>#REF!</v>
      </c>
      <c r="H8" s="53" t="s">
        <v>199</v>
      </c>
      <c r="I8" s="53" t="e">
        <f>#REF!</f>
        <v>#REF!</v>
      </c>
      <c r="J8" s="53" t="s">
        <v>199</v>
      </c>
      <c r="K8" s="53" t="e">
        <f>#REF!</f>
        <v>#REF!</v>
      </c>
    </row>
  </sheetData>
  <mergeCells count="5">
    <mergeCell ref="A1:D1"/>
    <mergeCell ref="E1:K1"/>
    <mergeCell ref="A2:K2"/>
    <mergeCell ref="A3:K3"/>
    <mergeCell ref="A8:F8"/>
  </mergeCells>
  <pageMargins left="0.23611111111111099" right="0.23611111111111099" top="0.36458333333333298" bottom="0.239583333333333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8"/>
  <sheetViews>
    <sheetView view="pageBreakPreview" zoomScale="60" zoomScaleNormal="90" workbookViewId="0">
      <selection activeCell="E6" sqref="E6"/>
    </sheetView>
  </sheetViews>
  <sheetFormatPr defaultColWidth="8.6640625" defaultRowHeight="13.2" x14ac:dyDescent="0.25"/>
  <cols>
    <col min="1" max="1" width="11.5546875" customWidth="1"/>
    <col min="2" max="2" width="13.44140625" customWidth="1"/>
    <col min="3" max="3" width="54.5546875" customWidth="1"/>
    <col min="4" max="4" width="7.44140625" customWidth="1"/>
    <col min="5" max="5" width="7.6640625" customWidth="1"/>
    <col min="6" max="7" width="11.5546875" customWidth="1"/>
    <col min="8" max="8" width="8" customWidth="1"/>
    <col min="9" max="1025" width="11.5546875" customWidth="1"/>
  </cols>
  <sheetData>
    <row r="1" spans="1:12" x14ac:dyDescent="0.25">
      <c r="A1" s="54" t="s">
        <v>0</v>
      </c>
      <c r="B1" s="54"/>
      <c r="C1" s="54"/>
      <c r="D1" s="54"/>
      <c r="E1" s="55" t="s">
        <v>32</v>
      </c>
      <c r="F1" s="55"/>
      <c r="G1" s="55"/>
      <c r="H1" s="55"/>
      <c r="I1" s="55"/>
      <c r="J1" s="55"/>
      <c r="K1" s="55"/>
    </row>
    <row r="2" spans="1:12" ht="51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ht="12.75" customHeight="1" x14ac:dyDescent="0.25">
      <c r="A3" s="56" t="s">
        <v>34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2" ht="52.8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2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2" ht="39.6" x14ac:dyDescent="0.25">
      <c r="A6" s="9" t="s">
        <v>21</v>
      </c>
      <c r="B6" s="10"/>
      <c r="C6" s="18" t="s">
        <v>36</v>
      </c>
      <c r="D6" s="9" t="s">
        <v>23</v>
      </c>
      <c r="E6" s="19">
        <v>2000</v>
      </c>
      <c r="F6" s="20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2" ht="39.6" x14ac:dyDescent="0.25">
      <c r="A7" s="9" t="s">
        <v>37</v>
      </c>
      <c r="B7" s="10"/>
      <c r="C7" s="18" t="s">
        <v>38</v>
      </c>
      <c r="D7" s="9" t="s">
        <v>23</v>
      </c>
      <c r="E7" s="19">
        <v>20000</v>
      </c>
      <c r="F7" s="20"/>
      <c r="G7" s="13">
        <f>F7*E7</f>
        <v>0</v>
      </c>
      <c r="H7" s="14">
        <v>0.08</v>
      </c>
      <c r="I7" s="13">
        <f>G7*H7</f>
        <v>0</v>
      </c>
      <c r="J7" s="13">
        <f>K7/E7</f>
        <v>0</v>
      </c>
      <c r="K7" s="13">
        <f>G7+I7</f>
        <v>0</v>
      </c>
    </row>
    <row r="8" spans="1:12" ht="39.6" x14ac:dyDescent="0.25">
      <c r="A8" s="9" t="s">
        <v>39</v>
      </c>
      <c r="B8" s="10"/>
      <c r="C8" s="18" t="s">
        <v>40</v>
      </c>
      <c r="D8" s="9" t="s">
        <v>23</v>
      </c>
      <c r="E8" s="19">
        <v>7500</v>
      </c>
      <c r="F8" s="20"/>
      <c r="G8" s="13">
        <f>F8*E8</f>
        <v>0</v>
      </c>
      <c r="H8" s="14">
        <v>0.08</v>
      </c>
      <c r="I8" s="13">
        <f>G8*H8</f>
        <v>0</v>
      </c>
      <c r="J8" s="13">
        <f>K8/E8</f>
        <v>0</v>
      </c>
      <c r="K8" s="13">
        <f>G8+I8</f>
        <v>0</v>
      </c>
    </row>
    <row r="9" spans="1:12" ht="39.6" x14ac:dyDescent="0.25">
      <c r="A9" s="9" t="s">
        <v>41</v>
      </c>
      <c r="B9" s="10"/>
      <c r="C9" s="18" t="s">
        <v>42</v>
      </c>
      <c r="D9" s="9" t="s">
        <v>23</v>
      </c>
      <c r="E9" s="19">
        <v>4000</v>
      </c>
      <c r="F9" s="20"/>
      <c r="G9" s="13">
        <f>F9*E9</f>
        <v>0</v>
      </c>
      <c r="H9" s="14">
        <v>0.08</v>
      </c>
      <c r="I9" s="13">
        <f>G9*H9</f>
        <v>0</v>
      </c>
      <c r="J9" s="13">
        <f>K9/E9</f>
        <v>0</v>
      </c>
      <c r="K9" s="13">
        <f>G9+I9</f>
        <v>0</v>
      </c>
    </row>
    <row r="10" spans="1:12" ht="52.8" x14ac:dyDescent="0.25">
      <c r="A10" s="9" t="s">
        <v>43</v>
      </c>
      <c r="B10" s="10"/>
      <c r="C10" s="18" t="s">
        <v>44</v>
      </c>
      <c r="D10" s="9" t="s">
        <v>23</v>
      </c>
      <c r="E10" s="19">
        <v>70000</v>
      </c>
      <c r="F10" s="20"/>
      <c r="G10" s="13">
        <f>F10*E10</f>
        <v>0</v>
      </c>
      <c r="H10" s="14">
        <v>0.08</v>
      </c>
      <c r="I10" s="13">
        <f>G10*H10</f>
        <v>0</v>
      </c>
      <c r="J10" s="13">
        <f>K10/E10</f>
        <v>0</v>
      </c>
      <c r="K10" s="13">
        <f>G10+I10</f>
        <v>0</v>
      </c>
    </row>
    <row r="11" spans="1:12" ht="12.75" customHeight="1" x14ac:dyDescent="0.25">
      <c r="A11" s="57" t="s">
        <v>24</v>
      </c>
      <c r="B11" s="57"/>
      <c r="C11" s="57"/>
      <c r="D11" s="57"/>
      <c r="E11" s="57"/>
      <c r="F11" s="57"/>
      <c r="G11" s="15">
        <f>SUM(G6:G10)</f>
        <v>0</v>
      </c>
      <c r="H11" s="15" t="s">
        <v>25</v>
      </c>
      <c r="I11" s="15">
        <f>SUM(I6:I10)</f>
        <v>0</v>
      </c>
      <c r="J11" s="15" t="s">
        <v>25</v>
      </c>
      <c r="K11" s="15">
        <f>SUM(K6:K10)</f>
        <v>0</v>
      </c>
    </row>
    <row r="12" spans="1:12" ht="12.75" customHeight="1" x14ac:dyDescent="0.25">
      <c r="A12" s="58" t="s">
        <v>45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2" x14ac:dyDescent="0.25">
      <c r="A13" s="16" t="s">
        <v>27</v>
      </c>
      <c r="B13" s="60" t="s">
        <v>46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</row>
    <row r="14" spans="1:12" x14ac:dyDescent="0.25">
      <c r="A14" s="16" t="s">
        <v>27</v>
      </c>
      <c r="B14" s="60" t="s">
        <v>47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1:12" x14ac:dyDescent="0.25">
      <c r="A15" s="16" t="s">
        <v>27</v>
      </c>
      <c r="B15" s="60" t="s">
        <v>48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</row>
    <row r="16" spans="1:12" x14ac:dyDescent="0.25">
      <c r="A16" s="16" t="s">
        <v>27</v>
      </c>
      <c r="B16" s="60" t="s">
        <v>49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</row>
    <row r="17" spans="1:12" x14ac:dyDescent="0.25">
      <c r="A17" s="16" t="s">
        <v>27</v>
      </c>
      <c r="B17" s="60" t="s">
        <v>50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</row>
    <row r="18" spans="1:12" x14ac:dyDescent="0.25">
      <c r="A18" s="16" t="s">
        <v>27</v>
      </c>
      <c r="B18" s="60" t="s">
        <v>51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</row>
  </sheetData>
  <mergeCells count="12">
    <mergeCell ref="B17:L17"/>
    <mergeCell ref="B18:L18"/>
    <mergeCell ref="A12:K12"/>
    <mergeCell ref="B13:L13"/>
    <mergeCell ref="B14:L14"/>
    <mergeCell ref="B15:L15"/>
    <mergeCell ref="B16:L16"/>
    <mergeCell ref="A1:D1"/>
    <mergeCell ref="E1:K1"/>
    <mergeCell ref="A2:K2"/>
    <mergeCell ref="A3:K3"/>
    <mergeCell ref="A11:F11"/>
  </mergeCells>
  <pageMargins left="0.15763888888888899" right="0.15763888888888899" top="7.8472222222222193E-2" bottom="7.8472222222222193E-2" header="0.511811023622047" footer="0.511811023622047"/>
  <pageSetup paperSize="9" scale="8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7"/>
  <sheetViews>
    <sheetView view="pageBreakPreview" zoomScale="60" zoomScaleNormal="90" workbookViewId="0">
      <selection activeCell="A7" sqref="A7:F7"/>
    </sheetView>
  </sheetViews>
  <sheetFormatPr defaultColWidth="8.6640625" defaultRowHeight="13.2" x14ac:dyDescent="0.25"/>
  <cols>
    <col min="1" max="1" width="4.6640625" style="2" customWidth="1"/>
    <col min="2" max="2" width="15.109375" style="2" customWidth="1"/>
    <col min="3" max="3" width="30" style="2" customWidth="1"/>
    <col min="4" max="4" width="5.6640625" style="2" customWidth="1"/>
    <col min="5" max="5" width="6.33203125" style="2" customWidth="1"/>
    <col min="6" max="6" width="12.44140625" style="2" customWidth="1"/>
    <col min="7" max="7" width="13" style="2" customWidth="1"/>
    <col min="8" max="8" width="6.109375" style="2" customWidth="1"/>
    <col min="9" max="9" width="12.88671875" style="2" customWidth="1"/>
    <col min="10" max="10" width="15" style="2" customWidth="1"/>
    <col min="11" max="11" width="13.5546875" style="2" customWidth="1"/>
    <col min="12" max="1025" width="9.109375" style="2" customWidth="1"/>
  </cols>
  <sheetData>
    <row r="1" spans="1:11" x14ac:dyDescent="0.25">
      <c r="A1" s="54" t="s">
        <v>0</v>
      </c>
      <c r="B1" s="54"/>
      <c r="C1" s="54"/>
      <c r="D1" s="54"/>
      <c r="E1" s="55" t="s">
        <v>52</v>
      </c>
      <c r="F1" s="55"/>
      <c r="G1" s="55"/>
      <c r="H1" s="55"/>
      <c r="I1" s="55"/>
      <c r="J1" s="55"/>
      <c r="K1" s="55"/>
    </row>
    <row r="2" spans="1:11" ht="42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 x14ac:dyDescent="0.25">
      <c r="A3" s="56" t="s">
        <v>53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39.6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1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1" ht="39.6" x14ac:dyDescent="0.25">
      <c r="A6" s="9" t="s">
        <v>21</v>
      </c>
      <c r="B6" s="10"/>
      <c r="C6" s="21" t="s">
        <v>54</v>
      </c>
      <c r="D6" s="9" t="s">
        <v>23</v>
      </c>
      <c r="E6" s="12">
        <v>2500</v>
      </c>
      <c r="F6" s="13"/>
      <c r="G6" s="13">
        <f>F6*E6</f>
        <v>0</v>
      </c>
      <c r="H6" s="14">
        <v>0.23</v>
      </c>
      <c r="I6" s="13">
        <f>G6*H6</f>
        <v>0</v>
      </c>
      <c r="J6" s="13">
        <f>K6/E6</f>
        <v>0</v>
      </c>
      <c r="K6" s="13">
        <f>G6+I6</f>
        <v>0</v>
      </c>
    </row>
    <row r="7" spans="1:11" ht="12.75" customHeight="1" x14ac:dyDescent="0.25">
      <c r="A7" s="57" t="s">
        <v>24</v>
      </c>
      <c r="B7" s="57"/>
      <c r="C7" s="57"/>
      <c r="D7" s="57"/>
      <c r="E7" s="57"/>
      <c r="F7" s="57"/>
      <c r="G7" s="15">
        <f>SUM(G6:G6)</f>
        <v>0</v>
      </c>
      <c r="H7" s="15" t="s">
        <v>25</v>
      </c>
      <c r="I7" s="15">
        <f>SUM(I6:I6)</f>
        <v>0</v>
      </c>
      <c r="J7" s="15" t="s">
        <v>25</v>
      </c>
      <c r="K7" s="15">
        <f>SUM(K6:K6)</f>
        <v>0</v>
      </c>
    </row>
  </sheetData>
  <mergeCells count="5">
    <mergeCell ref="A1:D1"/>
    <mergeCell ref="E1:K1"/>
    <mergeCell ref="A2:K2"/>
    <mergeCell ref="A3:K3"/>
    <mergeCell ref="A7:F7"/>
  </mergeCells>
  <pageMargins left="0.23611111111111099" right="0.23611111111111099" top="0.35416666666666702" bottom="0.74791666666666701" header="0.511811023622047" footer="0.511811023622047"/>
  <pageSetup paperSize="9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K7"/>
  <sheetViews>
    <sheetView view="pageBreakPreview" zoomScale="60" zoomScaleNormal="90" workbookViewId="0">
      <selection activeCell="H32" sqref="H32"/>
    </sheetView>
  </sheetViews>
  <sheetFormatPr defaultColWidth="8.6640625" defaultRowHeight="13.2" x14ac:dyDescent="0.25"/>
  <cols>
    <col min="1" max="1" width="4.109375" style="2" customWidth="1"/>
    <col min="2" max="2" width="20.109375" style="2" customWidth="1"/>
    <col min="3" max="3" width="47.33203125" style="2" customWidth="1"/>
    <col min="4" max="4" width="6.109375" style="2" customWidth="1"/>
    <col min="5" max="5" width="8.33203125" style="2" customWidth="1"/>
    <col min="6" max="6" width="11.44140625" style="22" customWidth="1"/>
    <col min="7" max="7" width="11.6640625" style="22" customWidth="1"/>
    <col min="8" max="8" width="6.5546875" style="2" customWidth="1"/>
    <col min="9" max="9" width="10.6640625" style="22" customWidth="1"/>
    <col min="10" max="10" width="11.44140625" style="22" customWidth="1"/>
    <col min="11" max="11" width="11.6640625" style="22" customWidth="1"/>
    <col min="12" max="1025" width="9.109375" style="2" customWidth="1"/>
  </cols>
  <sheetData>
    <row r="1" spans="1:11" ht="20.25" customHeight="1" x14ac:dyDescent="0.25">
      <c r="A1" s="54" t="s">
        <v>0</v>
      </c>
      <c r="B1" s="54"/>
      <c r="C1" s="54"/>
      <c r="D1" s="54"/>
      <c r="E1" s="55" t="s">
        <v>55</v>
      </c>
      <c r="F1" s="55"/>
      <c r="G1" s="55"/>
      <c r="H1" s="55"/>
      <c r="I1" s="55"/>
      <c r="J1" s="55"/>
      <c r="K1" s="55"/>
    </row>
    <row r="2" spans="1:11" ht="40.5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 x14ac:dyDescent="0.25">
      <c r="A3" s="56" t="s">
        <v>56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39.6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1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1" x14ac:dyDescent="0.25">
      <c r="A6" s="9" t="s">
        <v>21</v>
      </c>
      <c r="B6" s="10"/>
      <c r="C6" s="23" t="s">
        <v>57</v>
      </c>
      <c r="D6" s="9" t="s">
        <v>23</v>
      </c>
      <c r="E6" s="12">
        <v>1200</v>
      </c>
      <c r="F6" s="13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1" ht="12.75" customHeight="1" x14ac:dyDescent="0.25">
      <c r="A7" s="57" t="s">
        <v>24</v>
      </c>
      <c r="B7" s="57"/>
      <c r="C7" s="57"/>
      <c r="D7" s="57"/>
      <c r="E7" s="57"/>
      <c r="F7" s="57"/>
      <c r="G7" s="15">
        <f>SUM(G6:G6)</f>
        <v>0</v>
      </c>
      <c r="H7" s="15" t="s">
        <v>25</v>
      </c>
      <c r="I7" s="15">
        <f>SUM(I6:I6)</f>
        <v>0</v>
      </c>
      <c r="J7" s="15" t="s">
        <v>25</v>
      </c>
      <c r="K7" s="15">
        <f>SUM(K6:K6)</f>
        <v>0</v>
      </c>
    </row>
  </sheetData>
  <mergeCells count="5">
    <mergeCell ref="A1:D1"/>
    <mergeCell ref="E1:K1"/>
    <mergeCell ref="A2:K2"/>
    <mergeCell ref="A3:K3"/>
    <mergeCell ref="A7:F7"/>
  </mergeCells>
  <pageMargins left="0.23611111111111099" right="0.23611111111111099" top="0.39583333333333298" bottom="0.375" header="0.511811023622047" footer="0.511811023622047"/>
  <pageSetup paperSize="9" scale="97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7"/>
  <sheetViews>
    <sheetView view="pageBreakPreview" topLeftCell="A18" zoomScale="60" zoomScaleNormal="90" workbookViewId="0">
      <selection activeCell="G4" sqref="G4"/>
    </sheetView>
  </sheetViews>
  <sheetFormatPr defaultColWidth="8.6640625" defaultRowHeight="13.2" x14ac:dyDescent="0.25"/>
  <cols>
    <col min="1" max="1" width="5.6640625" customWidth="1"/>
    <col min="2" max="2" width="13.44140625" customWidth="1"/>
    <col min="3" max="3" width="17.109375" customWidth="1"/>
    <col min="4" max="4" width="9.6640625" customWidth="1"/>
    <col min="5" max="7" width="11.5546875" customWidth="1"/>
    <col min="8" max="8" width="6.44140625" customWidth="1"/>
    <col min="9" max="1025" width="11.5546875" customWidth="1"/>
  </cols>
  <sheetData>
    <row r="1" spans="1:11" x14ac:dyDescent="0.25">
      <c r="A1" s="54" t="s">
        <v>0</v>
      </c>
      <c r="B1" s="54"/>
      <c r="C1" s="54"/>
      <c r="D1" s="54"/>
      <c r="E1" s="55" t="s">
        <v>58</v>
      </c>
      <c r="F1" s="55"/>
      <c r="G1" s="55"/>
      <c r="H1" s="55"/>
      <c r="I1" s="55"/>
      <c r="J1" s="55"/>
      <c r="K1" s="55"/>
    </row>
    <row r="2" spans="1:11" ht="42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4.25" customHeight="1" x14ac:dyDescent="0.25">
      <c r="A3" s="56" t="s">
        <v>59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52.8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1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1" ht="39.6" x14ac:dyDescent="0.25">
      <c r="A6" s="9" t="s">
        <v>21</v>
      </c>
      <c r="B6" s="10"/>
      <c r="C6" s="24" t="s">
        <v>60</v>
      </c>
      <c r="D6" s="25" t="s">
        <v>61</v>
      </c>
      <c r="E6" s="25">
        <v>2</v>
      </c>
      <c r="F6" s="20"/>
      <c r="G6" s="13">
        <f t="shared" ref="G6:G36" si="0">F6*E6</f>
        <v>0</v>
      </c>
      <c r="H6" s="26">
        <v>0.23</v>
      </c>
      <c r="I6" s="13">
        <f t="shared" ref="I6:I36" si="1">G6*H6</f>
        <v>0</v>
      </c>
      <c r="J6" s="13">
        <f t="shared" ref="J6:J36" si="2">K6/E6</f>
        <v>0</v>
      </c>
      <c r="K6" s="13">
        <f t="shared" ref="K6:K36" si="3">G6+I6</f>
        <v>0</v>
      </c>
    </row>
    <row r="7" spans="1:11" ht="39.6" x14ac:dyDescent="0.25">
      <c r="A7" s="9" t="s">
        <v>37</v>
      </c>
      <c r="B7" s="10"/>
      <c r="C7" s="24" t="s">
        <v>62</v>
      </c>
      <c r="D7" s="25" t="s">
        <v>61</v>
      </c>
      <c r="E7" s="25">
        <v>2</v>
      </c>
      <c r="F7" s="20"/>
      <c r="G7" s="13">
        <f t="shared" si="0"/>
        <v>0</v>
      </c>
      <c r="H7" s="26">
        <v>0.23</v>
      </c>
      <c r="I7" s="13">
        <f t="shared" si="1"/>
        <v>0</v>
      </c>
      <c r="J7" s="13">
        <f t="shared" si="2"/>
        <v>0</v>
      </c>
      <c r="K7" s="13">
        <f t="shared" si="3"/>
        <v>0</v>
      </c>
    </row>
    <row r="8" spans="1:11" ht="39.6" x14ac:dyDescent="0.25">
      <c r="A8" s="9" t="s">
        <v>39</v>
      </c>
      <c r="B8" s="10"/>
      <c r="C8" s="24" t="s">
        <v>63</v>
      </c>
      <c r="D8" s="25" t="s">
        <v>64</v>
      </c>
      <c r="E8" s="25">
        <v>7</v>
      </c>
      <c r="F8" s="20"/>
      <c r="G8" s="13">
        <f t="shared" si="0"/>
        <v>0</v>
      </c>
      <c r="H8" s="26">
        <v>0.23</v>
      </c>
      <c r="I8" s="13">
        <f t="shared" si="1"/>
        <v>0</v>
      </c>
      <c r="J8" s="13">
        <f t="shared" si="2"/>
        <v>0</v>
      </c>
      <c r="K8" s="13">
        <f t="shared" si="3"/>
        <v>0</v>
      </c>
    </row>
    <row r="9" spans="1:11" ht="39.6" x14ac:dyDescent="0.25">
      <c r="A9" s="9" t="s">
        <v>41</v>
      </c>
      <c r="B9" s="10"/>
      <c r="C9" s="24" t="s">
        <v>65</v>
      </c>
      <c r="D9" s="25" t="s">
        <v>64</v>
      </c>
      <c r="E9" s="25">
        <v>11</v>
      </c>
      <c r="F9" s="20"/>
      <c r="G9" s="13">
        <f t="shared" si="0"/>
        <v>0</v>
      </c>
      <c r="H9" s="26">
        <v>0.23</v>
      </c>
      <c r="I9" s="13">
        <f t="shared" si="1"/>
        <v>0</v>
      </c>
      <c r="J9" s="13">
        <f t="shared" si="2"/>
        <v>0</v>
      </c>
      <c r="K9" s="13">
        <f t="shared" si="3"/>
        <v>0</v>
      </c>
    </row>
    <row r="10" spans="1:11" ht="39.6" x14ac:dyDescent="0.25">
      <c r="A10" s="9" t="s">
        <v>43</v>
      </c>
      <c r="B10" s="10"/>
      <c r="C10" s="24" t="s">
        <v>66</v>
      </c>
      <c r="D10" s="25" t="s">
        <v>67</v>
      </c>
      <c r="E10" s="25">
        <v>10</v>
      </c>
      <c r="F10" s="20"/>
      <c r="G10" s="13">
        <f t="shared" si="0"/>
        <v>0</v>
      </c>
      <c r="H10" s="26">
        <v>0.23</v>
      </c>
      <c r="I10" s="13">
        <f t="shared" si="1"/>
        <v>0</v>
      </c>
      <c r="J10" s="13">
        <f t="shared" si="2"/>
        <v>0</v>
      </c>
      <c r="K10" s="13">
        <f t="shared" si="3"/>
        <v>0</v>
      </c>
    </row>
    <row r="11" spans="1:11" ht="39.6" x14ac:dyDescent="0.25">
      <c r="A11" s="9" t="s">
        <v>68</v>
      </c>
      <c r="B11" s="10"/>
      <c r="C11" s="24" t="s">
        <v>69</v>
      </c>
      <c r="D11" s="25" t="s">
        <v>70</v>
      </c>
      <c r="E11" s="25">
        <v>6</v>
      </c>
      <c r="F11" s="20"/>
      <c r="G11" s="13">
        <f t="shared" si="0"/>
        <v>0</v>
      </c>
      <c r="H11" s="26">
        <v>0.23</v>
      </c>
      <c r="I11" s="13">
        <f t="shared" si="1"/>
        <v>0</v>
      </c>
      <c r="J11" s="13">
        <f t="shared" si="2"/>
        <v>0</v>
      </c>
      <c r="K11" s="13">
        <f t="shared" si="3"/>
        <v>0</v>
      </c>
    </row>
    <row r="12" spans="1:11" ht="26.4" x14ac:dyDescent="0.25">
      <c r="A12" s="9" t="s">
        <v>71</v>
      </c>
      <c r="B12" s="10"/>
      <c r="C12" s="24" t="s">
        <v>72</v>
      </c>
      <c r="D12" s="25" t="s">
        <v>73</v>
      </c>
      <c r="E12" s="25">
        <v>12</v>
      </c>
      <c r="F12" s="20"/>
      <c r="G12" s="13">
        <f t="shared" si="0"/>
        <v>0</v>
      </c>
      <c r="H12" s="26">
        <v>0.23</v>
      </c>
      <c r="I12" s="13">
        <f t="shared" si="1"/>
        <v>0</v>
      </c>
      <c r="J12" s="13">
        <f t="shared" si="2"/>
        <v>0</v>
      </c>
      <c r="K12" s="13">
        <f t="shared" si="3"/>
        <v>0</v>
      </c>
    </row>
    <row r="13" spans="1:11" ht="26.4" x14ac:dyDescent="0.25">
      <c r="A13" s="9" t="s">
        <v>74</v>
      </c>
      <c r="B13" s="10"/>
      <c r="C13" s="24" t="s">
        <v>75</v>
      </c>
      <c r="D13" s="25" t="s">
        <v>73</v>
      </c>
      <c r="E13" s="25">
        <v>14</v>
      </c>
      <c r="F13" s="20"/>
      <c r="G13" s="13">
        <f t="shared" si="0"/>
        <v>0</v>
      </c>
      <c r="H13" s="26">
        <v>0.23</v>
      </c>
      <c r="I13" s="13">
        <f t="shared" si="1"/>
        <v>0</v>
      </c>
      <c r="J13" s="13">
        <f t="shared" si="2"/>
        <v>0</v>
      </c>
      <c r="K13" s="13">
        <f t="shared" si="3"/>
        <v>0</v>
      </c>
    </row>
    <row r="14" spans="1:11" ht="26.4" x14ac:dyDescent="0.25">
      <c r="A14" s="9" t="s">
        <v>76</v>
      </c>
      <c r="B14" s="10"/>
      <c r="C14" s="24" t="s">
        <v>77</v>
      </c>
      <c r="D14" s="25" t="s">
        <v>73</v>
      </c>
      <c r="E14" s="25">
        <v>5</v>
      </c>
      <c r="F14" s="20"/>
      <c r="G14" s="13">
        <f t="shared" si="0"/>
        <v>0</v>
      </c>
      <c r="H14" s="26">
        <v>0.23</v>
      </c>
      <c r="I14" s="13">
        <f t="shared" si="1"/>
        <v>0</v>
      </c>
      <c r="J14" s="13">
        <f t="shared" si="2"/>
        <v>0</v>
      </c>
      <c r="K14" s="13">
        <f t="shared" si="3"/>
        <v>0</v>
      </c>
    </row>
    <row r="15" spans="1:11" ht="39.6" x14ac:dyDescent="0.25">
      <c r="A15" s="9" t="s">
        <v>78</v>
      </c>
      <c r="B15" s="10"/>
      <c r="C15" s="24" t="s">
        <v>79</v>
      </c>
      <c r="D15" s="25" t="s">
        <v>64</v>
      </c>
      <c r="E15" s="25">
        <v>140</v>
      </c>
      <c r="F15" s="20"/>
      <c r="G15" s="13">
        <f t="shared" si="0"/>
        <v>0</v>
      </c>
      <c r="H15" s="26">
        <v>0.23</v>
      </c>
      <c r="I15" s="13">
        <f t="shared" si="1"/>
        <v>0</v>
      </c>
      <c r="J15" s="13">
        <f t="shared" si="2"/>
        <v>0</v>
      </c>
      <c r="K15" s="13">
        <f t="shared" si="3"/>
        <v>0</v>
      </c>
    </row>
    <row r="16" spans="1:11" ht="39.6" x14ac:dyDescent="0.25">
      <c r="A16" s="9" t="s">
        <v>80</v>
      </c>
      <c r="B16" s="10"/>
      <c r="C16" s="24" t="s">
        <v>81</v>
      </c>
      <c r="D16" s="25" t="s">
        <v>64</v>
      </c>
      <c r="E16" s="25">
        <v>3</v>
      </c>
      <c r="F16" s="20"/>
      <c r="G16" s="13">
        <f t="shared" si="0"/>
        <v>0</v>
      </c>
      <c r="H16" s="26">
        <v>0.23</v>
      </c>
      <c r="I16" s="13">
        <f t="shared" si="1"/>
        <v>0</v>
      </c>
      <c r="J16" s="13">
        <f t="shared" si="2"/>
        <v>0</v>
      </c>
      <c r="K16" s="13">
        <f t="shared" si="3"/>
        <v>0</v>
      </c>
    </row>
    <row r="17" spans="1:11" ht="39.6" x14ac:dyDescent="0.25">
      <c r="A17" s="9" t="s">
        <v>82</v>
      </c>
      <c r="B17" s="10"/>
      <c r="C17" s="24" t="s">
        <v>83</v>
      </c>
      <c r="D17" s="25" t="s">
        <v>84</v>
      </c>
      <c r="E17" s="25">
        <v>10</v>
      </c>
      <c r="F17" s="20"/>
      <c r="G17" s="13">
        <f t="shared" si="0"/>
        <v>0</v>
      </c>
      <c r="H17" s="26">
        <v>0.23</v>
      </c>
      <c r="I17" s="13">
        <f t="shared" si="1"/>
        <v>0</v>
      </c>
      <c r="J17" s="13">
        <f t="shared" si="2"/>
        <v>0</v>
      </c>
      <c r="K17" s="13">
        <f t="shared" si="3"/>
        <v>0</v>
      </c>
    </row>
    <row r="18" spans="1:11" ht="26.4" x14ac:dyDescent="0.25">
      <c r="A18" s="9" t="s">
        <v>85</v>
      </c>
      <c r="B18" s="10"/>
      <c r="C18" s="24" t="s">
        <v>86</v>
      </c>
      <c r="D18" s="25" t="s">
        <v>84</v>
      </c>
      <c r="E18" s="25">
        <v>7</v>
      </c>
      <c r="F18" s="20"/>
      <c r="G18" s="13">
        <f t="shared" si="0"/>
        <v>0</v>
      </c>
      <c r="H18" s="26">
        <v>0.23</v>
      </c>
      <c r="I18" s="13">
        <f t="shared" si="1"/>
        <v>0</v>
      </c>
      <c r="J18" s="13">
        <f t="shared" si="2"/>
        <v>0</v>
      </c>
      <c r="K18" s="13">
        <f t="shared" si="3"/>
        <v>0</v>
      </c>
    </row>
    <row r="19" spans="1:11" ht="26.4" x14ac:dyDescent="0.25">
      <c r="A19" s="9" t="s">
        <v>87</v>
      </c>
      <c r="B19" s="10"/>
      <c r="C19" s="24" t="s">
        <v>88</v>
      </c>
      <c r="D19" s="25" t="s">
        <v>23</v>
      </c>
      <c r="E19" s="25">
        <v>30</v>
      </c>
      <c r="F19" s="20"/>
      <c r="G19" s="13">
        <f t="shared" si="0"/>
        <v>0</v>
      </c>
      <c r="H19" s="26">
        <v>0.23</v>
      </c>
      <c r="I19" s="13">
        <f t="shared" si="1"/>
        <v>0</v>
      </c>
      <c r="J19" s="13">
        <f t="shared" si="2"/>
        <v>0</v>
      </c>
      <c r="K19" s="13">
        <f t="shared" si="3"/>
        <v>0</v>
      </c>
    </row>
    <row r="20" spans="1:11" ht="39.6" x14ac:dyDescent="0.25">
      <c r="A20" s="9" t="s">
        <v>89</v>
      </c>
      <c r="B20" s="10"/>
      <c r="C20" s="24" t="s">
        <v>90</v>
      </c>
      <c r="D20" s="25" t="s">
        <v>84</v>
      </c>
      <c r="E20" s="25">
        <v>10</v>
      </c>
      <c r="F20" s="20"/>
      <c r="G20" s="13">
        <f t="shared" si="0"/>
        <v>0</v>
      </c>
      <c r="H20" s="26">
        <v>0.23</v>
      </c>
      <c r="I20" s="13">
        <f t="shared" si="1"/>
        <v>0</v>
      </c>
      <c r="J20" s="13">
        <f t="shared" si="2"/>
        <v>0</v>
      </c>
      <c r="K20" s="13">
        <f t="shared" si="3"/>
        <v>0</v>
      </c>
    </row>
    <row r="21" spans="1:11" ht="26.4" x14ac:dyDescent="0.25">
      <c r="A21" s="9" t="s">
        <v>91</v>
      </c>
      <c r="B21" s="10"/>
      <c r="C21" s="24" t="s">
        <v>92</v>
      </c>
      <c r="D21" s="25" t="s">
        <v>93</v>
      </c>
      <c r="E21" s="25">
        <v>80</v>
      </c>
      <c r="F21" s="20"/>
      <c r="G21" s="13">
        <f t="shared" si="0"/>
        <v>0</v>
      </c>
      <c r="H21" s="26">
        <v>0.05</v>
      </c>
      <c r="I21" s="13">
        <f t="shared" si="1"/>
        <v>0</v>
      </c>
      <c r="J21" s="13">
        <f t="shared" si="2"/>
        <v>0</v>
      </c>
      <c r="K21" s="13">
        <f t="shared" si="3"/>
        <v>0</v>
      </c>
    </row>
    <row r="22" spans="1:11" ht="26.4" x14ac:dyDescent="0.25">
      <c r="A22" s="9" t="s">
        <v>94</v>
      </c>
      <c r="B22" s="10"/>
      <c r="C22" s="24" t="s">
        <v>95</v>
      </c>
      <c r="D22" s="25" t="s">
        <v>93</v>
      </c>
      <c r="E22" s="25">
        <v>4</v>
      </c>
      <c r="F22" s="20"/>
      <c r="G22" s="13">
        <f t="shared" si="0"/>
        <v>0</v>
      </c>
      <c r="H22" s="26">
        <v>0.05</v>
      </c>
      <c r="I22" s="13">
        <f t="shared" si="1"/>
        <v>0</v>
      </c>
      <c r="J22" s="13">
        <f t="shared" si="2"/>
        <v>0</v>
      </c>
      <c r="K22" s="13">
        <f t="shared" si="3"/>
        <v>0</v>
      </c>
    </row>
    <row r="23" spans="1:11" ht="26.4" x14ac:dyDescent="0.25">
      <c r="A23" s="9" t="s">
        <v>96</v>
      </c>
      <c r="B23" s="10"/>
      <c r="C23" s="24" t="s">
        <v>97</v>
      </c>
      <c r="D23" s="25" t="s">
        <v>93</v>
      </c>
      <c r="E23" s="25">
        <v>4</v>
      </c>
      <c r="F23" s="20"/>
      <c r="G23" s="13">
        <f t="shared" si="0"/>
        <v>0</v>
      </c>
      <c r="H23" s="26">
        <v>0.05</v>
      </c>
      <c r="I23" s="13">
        <f t="shared" si="1"/>
        <v>0</v>
      </c>
      <c r="J23" s="13">
        <f t="shared" si="2"/>
        <v>0</v>
      </c>
      <c r="K23" s="13">
        <f t="shared" si="3"/>
        <v>0</v>
      </c>
    </row>
    <row r="24" spans="1:11" ht="26.4" x14ac:dyDescent="0.25">
      <c r="A24" s="9" t="s">
        <v>98</v>
      </c>
      <c r="B24" s="10"/>
      <c r="C24" s="24" t="s">
        <v>99</v>
      </c>
      <c r="D24" s="25" t="s">
        <v>93</v>
      </c>
      <c r="E24" s="25">
        <v>4</v>
      </c>
      <c r="F24" s="20"/>
      <c r="G24" s="13">
        <f t="shared" si="0"/>
        <v>0</v>
      </c>
      <c r="H24" s="26">
        <v>0.05</v>
      </c>
      <c r="I24" s="13">
        <f t="shared" si="1"/>
        <v>0</v>
      </c>
      <c r="J24" s="13">
        <f t="shared" si="2"/>
        <v>0</v>
      </c>
      <c r="K24" s="13">
        <f t="shared" si="3"/>
        <v>0</v>
      </c>
    </row>
    <row r="25" spans="1:11" ht="52.8" x14ac:dyDescent="0.25">
      <c r="A25" s="9" t="s">
        <v>100</v>
      </c>
      <c r="B25" s="10"/>
      <c r="C25" s="24" t="s">
        <v>101</v>
      </c>
      <c r="D25" s="25" t="s">
        <v>73</v>
      </c>
      <c r="E25" s="25">
        <v>16</v>
      </c>
      <c r="F25" s="20"/>
      <c r="G25" s="13">
        <f t="shared" si="0"/>
        <v>0</v>
      </c>
      <c r="H25" s="26">
        <v>0.23</v>
      </c>
      <c r="I25" s="13">
        <f t="shared" si="1"/>
        <v>0</v>
      </c>
      <c r="J25" s="13">
        <f t="shared" si="2"/>
        <v>0</v>
      </c>
      <c r="K25" s="13">
        <f t="shared" si="3"/>
        <v>0</v>
      </c>
    </row>
    <row r="26" spans="1:11" ht="66" x14ac:dyDescent="0.25">
      <c r="A26" s="9" t="s">
        <v>102</v>
      </c>
      <c r="B26" s="10"/>
      <c r="C26" s="24" t="s">
        <v>103</v>
      </c>
      <c r="D26" s="25" t="s">
        <v>73</v>
      </c>
      <c r="E26" s="25">
        <v>15</v>
      </c>
      <c r="F26" s="20"/>
      <c r="G26" s="13">
        <f t="shared" si="0"/>
        <v>0</v>
      </c>
      <c r="H26" s="26">
        <v>0.23</v>
      </c>
      <c r="I26" s="13">
        <f t="shared" si="1"/>
        <v>0</v>
      </c>
      <c r="J26" s="13">
        <f t="shared" si="2"/>
        <v>0</v>
      </c>
      <c r="K26" s="13">
        <f t="shared" si="3"/>
        <v>0</v>
      </c>
    </row>
    <row r="27" spans="1:11" ht="26.4" x14ac:dyDescent="0.25">
      <c r="A27" s="9" t="s">
        <v>104</v>
      </c>
      <c r="B27" s="10"/>
      <c r="C27" s="24" t="s">
        <v>105</v>
      </c>
      <c r="D27" s="25" t="s">
        <v>23</v>
      </c>
      <c r="E27" s="25">
        <v>10</v>
      </c>
      <c r="F27" s="20"/>
      <c r="G27" s="13">
        <f t="shared" si="0"/>
        <v>0</v>
      </c>
      <c r="H27" s="26">
        <v>0.23</v>
      </c>
      <c r="I27" s="13">
        <f t="shared" si="1"/>
        <v>0</v>
      </c>
      <c r="J27" s="13">
        <f t="shared" si="2"/>
        <v>0</v>
      </c>
      <c r="K27" s="13">
        <f t="shared" si="3"/>
        <v>0</v>
      </c>
    </row>
    <row r="28" spans="1:11" ht="26.4" x14ac:dyDescent="0.25">
      <c r="A28" s="9" t="s">
        <v>106</v>
      </c>
      <c r="B28" s="10"/>
      <c r="C28" s="24" t="s">
        <v>105</v>
      </c>
      <c r="D28" s="25" t="s">
        <v>23</v>
      </c>
      <c r="E28" s="25">
        <v>10</v>
      </c>
      <c r="F28" s="20"/>
      <c r="G28" s="13">
        <f t="shared" si="0"/>
        <v>0</v>
      </c>
      <c r="H28" s="26">
        <v>0.23</v>
      </c>
      <c r="I28" s="13">
        <f t="shared" si="1"/>
        <v>0</v>
      </c>
      <c r="J28" s="13">
        <f t="shared" si="2"/>
        <v>0</v>
      </c>
      <c r="K28" s="13">
        <f t="shared" si="3"/>
        <v>0</v>
      </c>
    </row>
    <row r="29" spans="1:11" ht="39.6" x14ac:dyDescent="0.25">
      <c r="A29" s="9" t="s">
        <v>107</v>
      </c>
      <c r="B29" s="10"/>
      <c r="C29" s="24" t="s">
        <v>108</v>
      </c>
      <c r="D29" s="25" t="s">
        <v>109</v>
      </c>
      <c r="E29" s="25">
        <v>20</v>
      </c>
      <c r="F29" s="20"/>
      <c r="G29" s="13">
        <f t="shared" si="0"/>
        <v>0</v>
      </c>
      <c r="H29" s="26">
        <v>0.23</v>
      </c>
      <c r="I29" s="13">
        <f t="shared" si="1"/>
        <v>0</v>
      </c>
      <c r="J29" s="13">
        <f t="shared" si="2"/>
        <v>0</v>
      </c>
      <c r="K29" s="13">
        <f t="shared" si="3"/>
        <v>0</v>
      </c>
    </row>
    <row r="30" spans="1:11" ht="39.6" x14ac:dyDescent="0.25">
      <c r="A30" s="9" t="s">
        <v>110</v>
      </c>
      <c r="B30" s="10"/>
      <c r="C30" s="24" t="s">
        <v>111</v>
      </c>
      <c r="D30" s="25" t="s">
        <v>73</v>
      </c>
      <c r="E30" s="25">
        <v>3</v>
      </c>
      <c r="F30" s="20"/>
      <c r="G30" s="13">
        <f t="shared" si="0"/>
        <v>0</v>
      </c>
      <c r="H30" s="26">
        <v>0.23</v>
      </c>
      <c r="I30" s="13">
        <f t="shared" si="1"/>
        <v>0</v>
      </c>
      <c r="J30" s="13">
        <f t="shared" si="2"/>
        <v>0</v>
      </c>
      <c r="K30" s="13">
        <f t="shared" si="3"/>
        <v>0</v>
      </c>
    </row>
    <row r="31" spans="1:11" ht="39.6" x14ac:dyDescent="0.25">
      <c r="A31" s="9" t="s">
        <v>112</v>
      </c>
      <c r="B31" s="10"/>
      <c r="C31" s="24" t="s">
        <v>111</v>
      </c>
      <c r="D31" s="25" t="s">
        <v>73</v>
      </c>
      <c r="E31" s="25">
        <v>3</v>
      </c>
      <c r="F31" s="20"/>
      <c r="G31" s="13">
        <f t="shared" si="0"/>
        <v>0</v>
      </c>
      <c r="H31" s="26">
        <v>0.23</v>
      </c>
      <c r="I31" s="13">
        <f t="shared" si="1"/>
        <v>0</v>
      </c>
      <c r="J31" s="13">
        <f t="shared" si="2"/>
        <v>0</v>
      </c>
      <c r="K31" s="13">
        <f t="shared" si="3"/>
        <v>0</v>
      </c>
    </row>
    <row r="32" spans="1:11" ht="39.6" x14ac:dyDescent="0.25">
      <c r="A32" s="9" t="s">
        <v>113</v>
      </c>
      <c r="B32" s="10"/>
      <c r="C32" s="24" t="s">
        <v>114</v>
      </c>
      <c r="D32" s="25" t="s">
        <v>73</v>
      </c>
      <c r="E32" s="25">
        <v>3</v>
      </c>
      <c r="F32" s="20"/>
      <c r="G32" s="13">
        <f t="shared" si="0"/>
        <v>0</v>
      </c>
      <c r="H32" s="26">
        <v>0.23</v>
      </c>
      <c r="I32" s="13">
        <f t="shared" si="1"/>
        <v>0</v>
      </c>
      <c r="J32" s="13">
        <f t="shared" si="2"/>
        <v>0</v>
      </c>
      <c r="K32" s="13">
        <f t="shared" si="3"/>
        <v>0</v>
      </c>
    </row>
    <row r="33" spans="1:11" ht="26.4" x14ac:dyDescent="0.25">
      <c r="A33" s="9" t="s">
        <v>115</v>
      </c>
      <c r="B33" s="10"/>
      <c r="C33" s="24" t="s">
        <v>116</v>
      </c>
      <c r="D33" s="25" t="s">
        <v>109</v>
      </c>
      <c r="E33" s="25">
        <v>2</v>
      </c>
      <c r="F33" s="20"/>
      <c r="G33" s="13">
        <f t="shared" si="0"/>
        <v>0</v>
      </c>
      <c r="H33" s="26">
        <v>0.23</v>
      </c>
      <c r="I33" s="13">
        <f t="shared" si="1"/>
        <v>0</v>
      </c>
      <c r="J33" s="13">
        <f t="shared" si="2"/>
        <v>0</v>
      </c>
      <c r="K33" s="13">
        <f t="shared" si="3"/>
        <v>0</v>
      </c>
    </row>
    <row r="34" spans="1:11" ht="26.4" x14ac:dyDescent="0.25">
      <c r="A34" s="9" t="s">
        <v>117</v>
      </c>
      <c r="B34" s="10"/>
      <c r="C34" s="24" t="s">
        <v>118</v>
      </c>
      <c r="D34" s="25" t="s">
        <v>73</v>
      </c>
      <c r="E34" s="25">
        <v>2</v>
      </c>
      <c r="F34" s="20"/>
      <c r="G34" s="13">
        <f t="shared" si="0"/>
        <v>0</v>
      </c>
      <c r="H34" s="26">
        <v>0.23</v>
      </c>
      <c r="I34" s="13">
        <f t="shared" si="1"/>
        <v>0</v>
      </c>
      <c r="J34" s="13">
        <f t="shared" si="2"/>
        <v>0</v>
      </c>
      <c r="K34" s="13">
        <f t="shared" si="3"/>
        <v>0</v>
      </c>
    </row>
    <row r="35" spans="1:11" ht="39.6" x14ac:dyDescent="0.25">
      <c r="A35" s="9" t="s">
        <v>119</v>
      </c>
      <c r="B35" s="10"/>
      <c r="C35" s="24" t="s">
        <v>120</v>
      </c>
      <c r="D35" s="25" t="s">
        <v>109</v>
      </c>
      <c r="E35" s="25">
        <v>2</v>
      </c>
      <c r="F35" s="20"/>
      <c r="G35" s="13">
        <f t="shared" si="0"/>
        <v>0</v>
      </c>
      <c r="H35" s="26">
        <v>0.23</v>
      </c>
      <c r="I35" s="13">
        <f t="shared" si="1"/>
        <v>0</v>
      </c>
      <c r="J35" s="13">
        <f t="shared" si="2"/>
        <v>0</v>
      </c>
      <c r="K35" s="13">
        <f t="shared" si="3"/>
        <v>0</v>
      </c>
    </row>
    <row r="36" spans="1:11" x14ac:dyDescent="0.25">
      <c r="A36" s="9" t="s">
        <v>121</v>
      </c>
      <c r="B36" s="10"/>
      <c r="C36" s="24" t="s">
        <v>122</v>
      </c>
      <c r="D36" s="25" t="s">
        <v>84</v>
      </c>
      <c r="E36" s="25">
        <v>50</v>
      </c>
      <c r="F36" s="20"/>
      <c r="G36" s="13">
        <f t="shared" si="0"/>
        <v>0</v>
      </c>
      <c r="H36" s="26">
        <v>0.23</v>
      </c>
      <c r="I36" s="13">
        <f t="shared" si="1"/>
        <v>0</v>
      </c>
      <c r="J36" s="13">
        <f t="shared" si="2"/>
        <v>0</v>
      </c>
      <c r="K36" s="13">
        <f t="shared" si="3"/>
        <v>0</v>
      </c>
    </row>
    <row r="37" spans="1:11" ht="12.75" customHeight="1" x14ac:dyDescent="0.25">
      <c r="A37" s="57" t="s">
        <v>24</v>
      </c>
      <c r="B37" s="57"/>
      <c r="C37" s="57"/>
      <c r="D37" s="57"/>
      <c r="E37" s="57"/>
      <c r="F37" s="57"/>
      <c r="G37" s="15">
        <f>SUM(G6:G36)</f>
        <v>0</v>
      </c>
      <c r="H37" s="15" t="s">
        <v>25</v>
      </c>
      <c r="I37" s="15">
        <f>SUM(I6:I36)</f>
        <v>0</v>
      </c>
      <c r="J37" s="15" t="s">
        <v>25</v>
      </c>
      <c r="K37" s="15">
        <f>SUM(K6:K36)</f>
        <v>0</v>
      </c>
    </row>
  </sheetData>
  <mergeCells count="5">
    <mergeCell ref="A1:D1"/>
    <mergeCell ref="E1:K1"/>
    <mergeCell ref="A2:K2"/>
    <mergeCell ref="A3:K3"/>
    <mergeCell ref="A37:F37"/>
  </mergeCells>
  <pageMargins left="0.78749999999999998" right="0.78749999999999998" top="0.78749999999999998" bottom="0.78749999999999998" header="0.511811023622047" footer="0.511811023622047"/>
  <pageSetup paperSize="9" scale="75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4"/>
  <sheetViews>
    <sheetView view="pageBreakPreview" zoomScale="60" zoomScaleNormal="90" workbookViewId="0">
      <selection activeCell="O5" sqref="O5"/>
    </sheetView>
  </sheetViews>
  <sheetFormatPr defaultColWidth="8.6640625" defaultRowHeight="13.2" x14ac:dyDescent="0.25"/>
  <cols>
    <col min="2" max="2" width="13.33203125" customWidth="1"/>
    <col min="3" max="3" width="13.109375" customWidth="1"/>
    <col min="10" max="10" width="11.77734375" customWidth="1"/>
  </cols>
  <sheetData>
    <row r="1" spans="1:12" x14ac:dyDescent="0.25">
      <c r="A1" s="54" t="s">
        <v>0</v>
      </c>
      <c r="B1" s="54"/>
      <c r="C1" s="54"/>
      <c r="D1" s="54"/>
      <c r="E1" s="55" t="s">
        <v>123</v>
      </c>
      <c r="F1" s="55"/>
      <c r="G1" s="55"/>
      <c r="H1" s="55"/>
      <c r="I1" s="55"/>
      <c r="J1" s="55"/>
      <c r="K1" s="55"/>
    </row>
    <row r="2" spans="1:12" ht="38.25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ht="12.75" customHeight="1" x14ac:dyDescent="0.25">
      <c r="A3" s="56" t="s">
        <v>124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2" ht="52.8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2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2" ht="66" x14ac:dyDescent="0.25">
      <c r="A6" s="9" t="s">
        <v>21</v>
      </c>
      <c r="B6" s="10"/>
      <c r="C6" s="12" t="s">
        <v>125</v>
      </c>
      <c r="D6" s="9" t="s">
        <v>23</v>
      </c>
      <c r="E6" s="27">
        <v>16000</v>
      </c>
      <c r="F6" s="13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2" ht="12.75" customHeight="1" x14ac:dyDescent="0.25">
      <c r="A7" s="57" t="s">
        <v>24</v>
      </c>
      <c r="B7" s="57"/>
      <c r="C7" s="57"/>
      <c r="D7" s="57"/>
      <c r="E7" s="57"/>
      <c r="F7" s="57"/>
      <c r="G7" s="15">
        <f>SUM(G6:G6)</f>
        <v>0</v>
      </c>
      <c r="H7" s="15" t="s">
        <v>25</v>
      </c>
      <c r="I7" s="15">
        <f>SUM(I6:I6)</f>
        <v>0</v>
      </c>
      <c r="J7" s="15" t="s">
        <v>25</v>
      </c>
      <c r="K7" s="15">
        <f>SUM(K6:K6)</f>
        <v>0</v>
      </c>
    </row>
    <row r="8" spans="1:12" ht="12.75" customHeight="1" x14ac:dyDescent="0.25">
      <c r="A8" s="58" t="s">
        <v>26</v>
      </c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2" x14ac:dyDescent="0.25">
      <c r="A9" s="16" t="s">
        <v>27</v>
      </c>
      <c r="B9" s="60" t="s">
        <v>126</v>
      </c>
      <c r="C9" s="60"/>
      <c r="D9" s="60"/>
      <c r="E9" s="60"/>
      <c r="F9" s="60"/>
      <c r="G9" s="60"/>
      <c r="H9" s="60"/>
      <c r="I9" s="60"/>
      <c r="J9" s="60"/>
      <c r="K9" s="60"/>
      <c r="L9" s="60"/>
    </row>
    <row r="10" spans="1:12" x14ac:dyDescent="0.25">
      <c r="A10" s="16" t="s">
        <v>27</v>
      </c>
      <c r="B10" s="60" t="s">
        <v>127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2" x14ac:dyDescent="0.25">
      <c r="A11" s="16" t="s">
        <v>27</v>
      </c>
      <c r="B11" s="60" t="s">
        <v>128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</row>
    <row r="12" spans="1:12" x14ac:dyDescent="0.25">
      <c r="A12" s="16" t="s">
        <v>27</v>
      </c>
      <c r="B12" s="60" t="s">
        <v>129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</row>
    <row r="13" spans="1:12" x14ac:dyDescent="0.25">
      <c r="A13" s="16" t="s">
        <v>27</v>
      </c>
      <c r="B13" s="60" t="s">
        <v>130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</row>
    <row r="14" spans="1:12" x14ac:dyDescent="0.25">
      <c r="A14" s="16" t="s">
        <v>27</v>
      </c>
      <c r="B14" s="60" t="s">
        <v>131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</row>
  </sheetData>
  <mergeCells count="12">
    <mergeCell ref="B13:L13"/>
    <mergeCell ref="B14:L14"/>
    <mergeCell ref="A8:K8"/>
    <mergeCell ref="B9:L9"/>
    <mergeCell ref="B10:L10"/>
    <mergeCell ref="B11:L11"/>
    <mergeCell ref="B12:L12"/>
    <mergeCell ref="A1:D1"/>
    <mergeCell ref="E1:K1"/>
    <mergeCell ref="A2:K2"/>
    <mergeCell ref="A3:K3"/>
    <mergeCell ref="A7:F7"/>
  </mergeCells>
  <pageMargins left="0.7" right="0.7" top="0.75" bottom="0.75" header="0.511811023622047" footer="0.511811023622047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view="pageBreakPreview" zoomScale="60" zoomScaleNormal="90" workbookViewId="0">
      <selection activeCell="B9" sqref="B9:L9"/>
    </sheetView>
  </sheetViews>
  <sheetFormatPr defaultColWidth="8.6640625" defaultRowHeight="13.2" x14ac:dyDescent="0.25"/>
  <cols>
    <col min="2" max="2" width="14.44140625" customWidth="1"/>
    <col min="3" max="3" width="11.5546875" customWidth="1"/>
    <col min="10" max="10" width="13" customWidth="1"/>
  </cols>
  <sheetData>
    <row r="1" spans="1:12" x14ac:dyDescent="0.25">
      <c r="A1" s="54" t="s">
        <v>0</v>
      </c>
      <c r="B1" s="54"/>
      <c r="C1" s="54"/>
      <c r="D1" s="54"/>
      <c r="E1" s="55" t="s">
        <v>132</v>
      </c>
      <c r="F1" s="55"/>
      <c r="G1" s="55"/>
      <c r="H1" s="55"/>
      <c r="I1" s="55"/>
      <c r="J1" s="55"/>
      <c r="K1" s="55"/>
    </row>
    <row r="2" spans="1:12" ht="42.75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2" ht="12.75" customHeight="1" x14ac:dyDescent="0.25">
      <c r="A3" s="56" t="s">
        <v>133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2" ht="39.6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2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2" ht="66" x14ac:dyDescent="0.25">
      <c r="A6" s="9" t="s">
        <v>21</v>
      </c>
      <c r="B6" s="10"/>
      <c r="C6" s="20" t="s">
        <v>134</v>
      </c>
      <c r="D6" s="9" t="s">
        <v>23</v>
      </c>
      <c r="E6" s="27">
        <v>600</v>
      </c>
      <c r="F6" s="13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2" ht="12.75" customHeight="1" x14ac:dyDescent="0.25">
      <c r="A7" s="57" t="s">
        <v>24</v>
      </c>
      <c r="B7" s="57"/>
      <c r="C7" s="57"/>
      <c r="D7" s="57"/>
      <c r="E7" s="57"/>
      <c r="F7" s="57"/>
      <c r="G7" s="15">
        <f>SUM(G6:G6)</f>
        <v>0</v>
      </c>
      <c r="H7" s="15" t="s">
        <v>25</v>
      </c>
      <c r="I7" s="15">
        <f>SUM(I6:I6)</f>
        <v>0</v>
      </c>
      <c r="J7" s="15" t="s">
        <v>25</v>
      </c>
      <c r="K7" s="15">
        <f>SUM(K6:K6)</f>
        <v>0</v>
      </c>
    </row>
    <row r="8" spans="1:12" ht="12.75" customHeight="1" x14ac:dyDescent="0.25">
      <c r="A8" s="58" t="s">
        <v>26</v>
      </c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2" x14ac:dyDescent="0.25">
      <c r="A9" s="16" t="s">
        <v>27</v>
      </c>
      <c r="B9" s="60" t="s">
        <v>135</v>
      </c>
      <c r="C9" s="60"/>
      <c r="D9" s="60"/>
      <c r="E9" s="60"/>
      <c r="F9" s="60"/>
      <c r="G9" s="60"/>
      <c r="H9" s="60"/>
      <c r="I9" s="60"/>
      <c r="J9" s="60"/>
      <c r="K9" s="60"/>
      <c r="L9" s="60"/>
    </row>
  </sheetData>
  <mergeCells count="7">
    <mergeCell ref="A8:K8"/>
    <mergeCell ref="B9:L9"/>
    <mergeCell ref="A1:D1"/>
    <mergeCell ref="E1:K1"/>
    <mergeCell ref="A2:K2"/>
    <mergeCell ref="A3:K3"/>
    <mergeCell ref="A7:F7"/>
  </mergeCells>
  <pageMargins left="0.7" right="0.7" top="0.75" bottom="0.75" header="0.511811023622047" footer="0.511811023622047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11"/>
  <sheetViews>
    <sheetView view="pageBreakPreview" zoomScale="60" zoomScaleNormal="90" workbookViewId="0">
      <selection activeCell="G15" sqref="G15"/>
    </sheetView>
  </sheetViews>
  <sheetFormatPr defaultColWidth="8.6640625" defaultRowHeight="13.2" x14ac:dyDescent="0.25"/>
  <cols>
    <col min="1" max="1" width="7.109375" customWidth="1"/>
    <col min="2" max="2" width="12.6640625" customWidth="1"/>
    <col min="3" max="3" width="15.21875" customWidth="1"/>
    <col min="10" max="10" width="12" customWidth="1"/>
  </cols>
  <sheetData>
    <row r="1" spans="1:11" x14ac:dyDescent="0.25">
      <c r="A1" s="54" t="s">
        <v>0</v>
      </c>
      <c r="B1" s="54"/>
      <c r="C1" s="54"/>
      <c r="D1" s="54"/>
      <c r="E1" s="55" t="s">
        <v>136</v>
      </c>
      <c r="F1" s="55"/>
      <c r="G1" s="55"/>
      <c r="H1" s="55"/>
      <c r="I1" s="55"/>
      <c r="J1" s="55"/>
      <c r="K1" s="55"/>
    </row>
    <row r="2" spans="1:11" ht="41.25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 x14ac:dyDescent="0.25">
      <c r="A3" s="56" t="s">
        <v>137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52.8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1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1" x14ac:dyDescent="0.25">
      <c r="A6" s="9" t="s">
        <v>21</v>
      </c>
      <c r="B6" s="28"/>
      <c r="C6" s="28" t="s">
        <v>138</v>
      </c>
      <c r="D6" s="9" t="s">
        <v>23</v>
      </c>
      <c r="E6" s="27">
        <v>7000</v>
      </c>
      <c r="F6" s="20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1" x14ac:dyDescent="0.25">
      <c r="A7" s="9" t="s">
        <v>37</v>
      </c>
      <c r="B7" s="28"/>
      <c r="C7" s="28" t="s">
        <v>139</v>
      </c>
      <c r="D7" s="9" t="s">
        <v>23</v>
      </c>
      <c r="E7" s="27">
        <v>4000</v>
      </c>
      <c r="F7" s="20"/>
      <c r="G7" s="13">
        <f>F7*E7</f>
        <v>0</v>
      </c>
      <c r="H7" s="14">
        <v>0.08</v>
      </c>
      <c r="I7" s="13">
        <f>G7*H7</f>
        <v>0</v>
      </c>
      <c r="J7" s="13">
        <f>K7/E7</f>
        <v>0</v>
      </c>
      <c r="K7" s="13">
        <f>G7+I7</f>
        <v>0</v>
      </c>
    </row>
    <row r="8" spans="1:11" x14ac:dyDescent="0.25">
      <c r="A8" s="9" t="s">
        <v>39</v>
      </c>
      <c r="B8" s="28"/>
      <c r="C8" s="28" t="s">
        <v>140</v>
      </c>
      <c r="D8" s="9" t="s">
        <v>23</v>
      </c>
      <c r="E8" s="27">
        <v>10000</v>
      </c>
      <c r="F8" s="20"/>
      <c r="G8" s="13">
        <f>F8*E8</f>
        <v>0</v>
      </c>
      <c r="H8" s="14">
        <v>0.08</v>
      </c>
      <c r="I8" s="13">
        <f>G8*H8</f>
        <v>0</v>
      </c>
      <c r="J8" s="13">
        <f>K8/E8</f>
        <v>0</v>
      </c>
      <c r="K8" s="13">
        <f>G8+I8</f>
        <v>0</v>
      </c>
    </row>
    <row r="9" spans="1:11" x14ac:dyDescent="0.25">
      <c r="A9" s="9" t="s">
        <v>41</v>
      </c>
      <c r="B9" s="28"/>
      <c r="C9" s="28" t="s">
        <v>141</v>
      </c>
      <c r="D9" s="9" t="s">
        <v>23</v>
      </c>
      <c r="E9" s="27">
        <v>10000</v>
      </c>
      <c r="F9" s="20"/>
      <c r="G9" s="13">
        <f>F9*E9</f>
        <v>0</v>
      </c>
      <c r="H9" s="14">
        <v>0.08</v>
      </c>
      <c r="I9" s="13">
        <f>G9*H9</f>
        <v>0</v>
      </c>
      <c r="J9" s="13">
        <f>K9/E9</f>
        <v>0</v>
      </c>
      <c r="K9" s="13">
        <f>G9+I9</f>
        <v>0</v>
      </c>
    </row>
    <row r="10" spans="1:11" x14ac:dyDescent="0.25">
      <c r="A10" s="9" t="s">
        <v>43</v>
      </c>
      <c r="B10" s="28"/>
      <c r="C10" s="28" t="s">
        <v>142</v>
      </c>
      <c r="D10" s="9" t="s">
        <v>23</v>
      </c>
      <c r="E10" s="27">
        <v>3200</v>
      </c>
      <c r="F10" s="20"/>
      <c r="G10" s="13">
        <f>F10*E10</f>
        <v>0</v>
      </c>
      <c r="H10" s="14">
        <v>0.08</v>
      </c>
      <c r="I10" s="13">
        <f>G10*H10</f>
        <v>0</v>
      </c>
      <c r="J10" s="13">
        <f>K10/E10</f>
        <v>0</v>
      </c>
      <c r="K10" s="13">
        <f>G10+I10</f>
        <v>0</v>
      </c>
    </row>
    <row r="11" spans="1:11" ht="12.75" customHeight="1" x14ac:dyDescent="0.25">
      <c r="A11" s="57" t="s">
        <v>24</v>
      </c>
      <c r="B11" s="57"/>
      <c r="C11" s="57"/>
      <c r="D11" s="57"/>
      <c r="E11" s="57"/>
      <c r="F11" s="57"/>
      <c r="G11" s="15">
        <f>SUM(G6:G10)</f>
        <v>0</v>
      </c>
      <c r="H11" s="15" t="s">
        <v>25</v>
      </c>
      <c r="I11" s="15">
        <f>SUM(I6:I10)</f>
        <v>0</v>
      </c>
      <c r="J11" s="15" t="s">
        <v>25</v>
      </c>
      <c r="K11" s="15">
        <f>SUM(K6:K10)</f>
        <v>0</v>
      </c>
    </row>
  </sheetData>
  <mergeCells count="5">
    <mergeCell ref="A1:D1"/>
    <mergeCell ref="E1:K1"/>
    <mergeCell ref="A2:K2"/>
    <mergeCell ref="A3:K3"/>
    <mergeCell ref="A11:F11"/>
  </mergeCells>
  <pageMargins left="0.7" right="0.7" top="0.75" bottom="0.75" header="0.511811023622047" footer="0.511811023622047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11"/>
  <sheetViews>
    <sheetView view="pageBreakPreview" zoomScale="60" zoomScaleNormal="90" workbookViewId="0">
      <selection activeCell="C6" sqref="C6"/>
    </sheetView>
  </sheetViews>
  <sheetFormatPr defaultColWidth="8.6640625" defaultRowHeight="13.2" x14ac:dyDescent="0.25"/>
  <cols>
    <col min="2" max="2" width="15" customWidth="1"/>
    <col min="3" max="3" width="83.109375" customWidth="1"/>
    <col min="4" max="4" width="13.33203125" customWidth="1"/>
    <col min="10" max="10" width="12.109375" customWidth="1"/>
  </cols>
  <sheetData>
    <row r="1" spans="1:11" x14ac:dyDescent="0.25">
      <c r="A1" s="54" t="s">
        <v>0</v>
      </c>
      <c r="B1" s="54"/>
      <c r="C1" s="54"/>
      <c r="D1" s="54"/>
      <c r="E1" s="55" t="s">
        <v>143</v>
      </c>
      <c r="F1" s="55"/>
      <c r="G1" s="55"/>
      <c r="H1" s="55"/>
      <c r="I1" s="55"/>
      <c r="J1" s="55"/>
      <c r="K1" s="55"/>
    </row>
    <row r="2" spans="1:11" ht="44.25" customHeight="1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2.75" customHeight="1" x14ac:dyDescent="0.25">
      <c r="A3" s="56" t="s">
        <v>144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39.6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5" t="s">
        <v>9</v>
      </c>
      <c r="G4" s="5" t="s">
        <v>10</v>
      </c>
      <c r="H4" s="4" t="s">
        <v>35</v>
      </c>
      <c r="I4" s="5" t="s">
        <v>11</v>
      </c>
      <c r="J4" s="5" t="s">
        <v>12</v>
      </c>
      <c r="K4" s="5" t="s">
        <v>13</v>
      </c>
    </row>
    <row r="5" spans="1:11" x14ac:dyDescent="0.25">
      <c r="A5" s="6"/>
      <c r="B5" s="6"/>
      <c r="C5" s="6"/>
      <c r="D5" s="6"/>
      <c r="E5" s="7" t="s">
        <v>14</v>
      </c>
      <c r="F5" s="8" t="s">
        <v>15</v>
      </c>
      <c r="G5" s="8" t="s">
        <v>16</v>
      </c>
      <c r="H5" s="7" t="s">
        <v>17</v>
      </c>
      <c r="I5" s="8" t="s">
        <v>18</v>
      </c>
      <c r="J5" s="8" t="s">
        <v>19</v>
      </c>
      <c r="K5" s="8" t="s">
        <v>20</v>
      </c>
    </row>
    <row r="6" spans="1:11" ht="164.4" x14ac:dyDescent="0.25">
      <c r="A6" s="9" t="s">
        <v>21</v>
      </c>
      <c r="B6" s="28"/>
      <c r="C6" s="29" t="s">
        <v>145</v>
      </c>
      <c r="D6" s="30" t="s">
        <v>146</v>
      </c>
      <c r="E6" s="30">
        <v>10</v>
      </c>
      <c r="F6" s="20"/>
      <c r="G6" s="13">
        <f>F6*E6</f>
        <v>0</v>
      </c>
      <c r="H6" s="14">
        <v>0.08</v>
      </c>
      <c r="I6" s="13">
        <f>G6*H6</f>
        <v>0</v>
      </c>
      <c r="J6" s="13">
        <f>K6/E6</f>
        <v>0</v>
      </c>
      <c r="K6" s="13">
        <f>G6+I6</f>
        <v>0</v>
      </c>
    </row>
    <row r="7" spans="1:11" ht="52.8" x14ac:dyDescent="0.25">
      <c r="A7" s="9" t="s">
        <v>37</v>
      </c>
      <c r="B7" s="28"/>
      <c r="C7" s="31" t="s">
        <v>147</v>
      </c>
      <c r="D7" s="30" t="s">
        <v>146</v>
      </c>
      <c r="E7" s="30">
        <v>10</v>
      </c>
      <c r="F7" s="20"/>
      <c r="G7" s="13">
        <f>F7*E7</f>
        <v>0</v>
      </c>
      <c r="H7" s="14">
        <v>0.08</v>
      </c>
      <c r="I7" s="13">
        <f>G7*H7</f>
        <v>0</v>
      </c>
      <c r="J7" s="13">
        <f>K7/E7</f>
        <v>0</v>
      </c>
      <c r="K7" s="13">
        <f>G7+I7</f>
        <v>0</v>
      </c>
    </row>
    <row r="8" spans="1:11" ht="39.6" x14ac:dyDescent="0.25">
      <c r="A8" s="9" t="s">
        <v>39</v>
      </c>
      <c r="B8" s="28"/>
      <c r="C8" s="32" t="s">
        <v>148</v>
      </c>
      <c r="D8" s="30" t="s">
        <v>146</v>
      </c>
      <c r="E8" s="30">
        <v>10</v>
      </c>
      <c r="F8" s="20"/>
      <c r="G8" s="13">
        <f>F8*E8</f>
        <v>0</v>
      </c>
      <c r="H8" s="14">
        <v>0.08</v>
      </c>
      <c r="I8" s="13">
        <f>G8*H8</f>
        <v>0</v>
      </c>
      <c r="J8" s="13">
        <f>K8/E8</f>
        <v>0</v>
      </c>
      <c r="K8" s="13">
        <f>G8+I8</f>
        <v>0</v>
      </c>
    </row>
    <row r="9" spans="1:11" ht="39.6" x14ac:dyDescent="0.25">
      <c r="A9" s="9" t="s">
        <v>41</v>
      </c>
      <c r="B9" s="28"/>
      <c r="C9" s="32" t="s">
        <v>149</v>
      </c>
      <c r="D9" s="30" t="s">
        <v>150</v>
      </c>
      <c r="E9" s="30">
        <v>10</v>
      </c>
      <c r="F9" s="20"/>
      <c r="G9" s="13">
        <f>F9*E9</f>
        <v>0</v>
      </c>
      <c r="H9" s="14">
        <v>0.08</v>
      </c>
      <c r="I9" s="13">
        <f>G9*H9</f>
        <v>0</v>
      </c>
      <c r="J9" s="13">
        <f>K9/E9</f>
        <v>0</v>
      </c>
      <c r="K9" s="13">
        <f>G9+I9</f>
        <v>0</v>
      </c>
    </row>
    <row r="10" spans="1:11" ht="26.4" x14ac:dyDescent="0.25">
      <c r="A10" s="9" t="s">
        <v>43</v>
      </c>
      <c r="B10" s="28"/>
      <c r="C10" s="32" t="s">
        <v>151</v>
      </c>
      <c r="D10" s="30" t="s">
        <v>150</v>
      </c>
      <c r="E10" s="30">
        <v>10</v>
      </c>
      <c r="F10" s="20"/>
      <c r="G10" s="13">
        <f>F10*E10</f>
        <v>0</v>
      </c>
      <c r="H10" s="14">
        <v>0.08</v>
      </c>
      <c r="I10" s="13">
        <f>G10*H10</f>
        <v>0</v>
      </c>
      <c r="J10" s="13">
        <f>K10/E10</f>
        <v>0</v>
      </c>
      <c r="K10" s="13">
        <f>G10+I10</f>
        <v>0</v>
      </c>
    </row>
    <row r="11" spans="1:11" ht="12.75" customHeight="1" x14ac:dyDescent="0.25">
      <c r="A11" s="57" t="s">
        <v>24</v>
      </c>
      <c r="B11" s="57"/>
      <c r="C11" s="57"/>
      <c r="D11" s="57"/>
      <c r="E11" s="57"/>
      <c r="F11" s="57"/>
      <c r="G11" s="15">
        <f>SUM(G6:G10)</f>
        <v>0</v>
      </c>
      <c r="H11" s="15" t="s">
        <v>25</v>
      </c>
      <c r="I11" s="15">
        <f>SUM(I6:I10)</f>
        <v>0</v>
      </c>
      <c r="J11" s="15" t="s">
        <v>25</v>
      </c>
      <c r="K11" s="15">
        <f>SUM(K6:K10)</f>
        <v>0</v>
      </c>
    </row>
  </sheetData>
  <mergeCells count="5">
    <mergeCell ref="A1:D1"/>
    <mergeCell ref="E1:K1"/>
    <mergeCell ref="A2:K2"/>
    <mergeCell ref="A3:K3"/>
    <mergeCell ref="A11:F11"/>
  </mergeCells>
  <pageMargins left="0.7" right="0.7" top="0.75" bottom="0.75" header="0.511811023622047" footer="0.511811023622047"/>
  <pageSetup paperSize="9" scale="7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</vt:i4>
      </vt:variant>
    </vt:vector>
  </HeadingPairs>
  <TitlesOfParts>
    <vt:vector size="16" baseType="lpstr">
      <vt:lpstr>Część 1</vt:lpstr>
      <vt:lpstr>Część 2</vt:lpstr>
      <vt:lpstr>Część 3</vt:lpstr>
      <vt:lpstr>Część 4</vt:lpstr>
      <vt:lpstr>Część 5</vt:lpstr>
      <vt:lpstr>Część 6</vt:lpstr>
      <vt:lpstr>Część 7</vt:lpstr>
      <vt:lpstr>Część 8</vt:lpstr>
      <vt:lpstr>Część 9</vt:lpstr>
      <vt:lpstr>Część 10</vt:lpstr>
      <vt:lpstr>Część 11</vt:lpstr>
      <vt:lpstr>Część 12</vt:lpstr>
      <vt:lpstr>Część 13</vt:lpstr>
      <vt:lpstr>Część 14</vt:lpstr>
      <vt:lpstr>Część 22_2</vt:lpstr>
      <vt:lpstr>'Część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wsduser</dc:creator>
  <dc:description/>
  <cp:lastModifiedBy>Joanna Przybył</cp:lastModifiedBy>
  <cp:revision>30</cp:revision>
  <cp:lastPrinted>2024-07-09T08:05:16Z</cp:lastPrinted>
  <dcterms:created xsi:type="dcterms:W3CDTF">2023-09-27T08:21:23Z</dcterms:created>
  <dcterms:modified xsi:type="dcterms:W3CDTF">2024-07-09T08:09:12Z</dcterms:modified>
  <dc:language>pl-PL</dc:language>
</cp:coreProperties>
</file>