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LIENCI\śWIERZNO\"/>
    </mc:Choice>
  </mc:AlternateContent>
  <xr:revisionPtr revIDLastSave="0" documentId="13_ncr:1_{F2E8B4B3-57A7-4E61-8B5C-4CE021F8F2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2" r:id="rId1"/>
    <sheet name="Arkusz2" sheetId="3" r:id="rId2"/>
  </sheets>
  <definedNames>
    <definedName name="_xlnm._FilterDatabase" localSheetId="0" hidden="1">Arkusz1!$A$1:$AN$12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I20" i="2"/>
  <c r="H20" i="2"/>
  <c r="F20" i="2"/>
  <c r="E20" i="2"/>
  <c r="J18" i="2"/>
  <c r="J19" i="2"/>
  <c r="J17" i="2"/>
  <c r="I18" i="2"/>
  <c r="I19" i="2"/>
  <c r="I17" i="2"/>
  <c r="F19" i="2"/>
  <c r="Q13" i="2"/>
  <c r="D20" i="2"/>
  <c r="AN4" i="2"/>
  <c r="AN5" i="2"/>
  <c r="AN6" i="2"/>
  <c r="AN7" i="2"/>
  <c r="AN8" i="2"/>
  <c r="AN9" i="2"/>
  <c r="AN10" i="2"/>
  <c r="AN11" i="2"/>
  <c r="AN12" i="2"/>
  <c r="AN3" i="2"/>
  <c r="AM4" i="2"/>
  <c r="AM5" i="2"/>
  <c r="AM6" i="2"/>
  <c r="AM7" i="2"/>
  <c r="AM8" i="2"/>
  <c r="AM9" i="2"/>
  <c r="AM10" i="2"/>
  <c r="AM11" i="2"/>
  <c r="AM12" i="2"/>
  <c r="AM3" i="2"/>
  <c r="AN13" i="2" l="1"/>
</calcChain>
</file>

<file path=xl/sharedStrings.xml><?xml version="1.0" encoding="utf-8"?>
<sst xmlns="http://schemas.openxmlformats.org/spreadsheetml/2006/main" count="422" uniqueCount="131">
  <si>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</si>
  <si>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</si>
  <si>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</si>
  <si>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</si>
  <si>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</si>
  <si>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</si>
  <si>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</si>
  <si>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</si>
  <si>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</si>
  <si>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</si>
  <si>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</si>
  <si>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</si>
  <si>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ZW</t>
  </si>
  <si>
    <t>Świerzno 30</t>
  </si>
  <si>
    <t>W-3.6</t>
  </si>
  <si>
    <t>Świerzno 13</t>
  </si>
  <si>
    <t>Gostyń 52/3</t>
  </si>
  <si>
    <t>Stuchowo 2</t>
  </si>
  <si>
    <t>W-4</t>
  </si>
  <si>
    <t>Gostyń 5</t>
  </si>
  <si>
    <t>Stuchowo 51</t>
  </si>
  <si>
    <t>Świerzno 23</t>
  </si>
  <si>
    <t>Świerzno 22</t>
  </si>
  <si>
    <t>Nazwa Zamawiajacego</t>
  </si>
  <si>
    <t>LP</t>
  </si>
  <si>
    <t xml:space="preserve">Dane Nabywcy (nazwa, adres, nr NIP)
</t>
  </si>
  <si>
    <t>Dane Odbiorcy (nazwa, adres, adres korespondencyjny)</t>
  </si>
  <si>
    <t>Nazwa obiektu</t>
  </si>
  <si>
    <t>Adres Obiektu</t>
  </si>
  <si>
    <t>Dane OSD</t>
  </si>
  <si>
    <t>Nazwa Obecnego Sprzedawcy</t>
  </si>
  <si>
    <t>Zmiana Sprzedawcy</t>
  </si>
  <si>
    <t xml:space="preserve">Okres obowiązywania obecnej umowy /okres wypowiedzenia </t>
  </si>
  <si>
    <t>Termin obowiązywania ceny rabatowej</t>
  </si>
  <si>
    <t>Taryfa PSG</t>
  </si>
  <si>
    <t>Płatnik podatku akcyzowego</t>
  </si>
  <si>
    <t>Moc umowna</t>
  </si>
  <si>
    <t>Nr gazomierza</t>
  </si>
  <si>
    <t>Nr PPG</t>
  </si>
  <si>
    <t>Uwagi</t>
  </si>
  <si>
    <t>Czas trwania zamówienia data</t>
  </si>
  <si>
    <t>Zamówienie planowane - suma rok 2022</t>
  </si>
  <si>
    <t>Miejscowość/Ulica/Nr</t>
  </si>
  <si>
    <t>Kod</t>
  </si>
  <si>
    <t>Poczta</t>
  </si>
  <si>
    <t>Nazwa</t>
  </si>
  <si>
    <t>Oddział</t>
  </si>
  <si>
    <t>od</t>
  </si>
  <si>
    <t>do</t>
  </si>
  <si>
    <t>paliwo gazowe (kWh)</t>
  </si>
  <si>
    <t>ilość miesięcy</t>
  </si>
  <si>
    <t>paliwo gazowe (kWh) szacunek - zamówienie planowane</t>
  </si>
  <si>
    <t>Poznań</t>
  </si>
  <si>
    <t>W-5.1</t>
  </si>
  <si>
    <t>Gmina Świerzno, Świerzno 13, 72-405 Świerzno</t>
  </si>
  <si>
    <t>Gmina Świerzno, Świerzno 13, 72-405 Świerzno, NIP: 9860157007</t>
  </si>
  <si>
    <t xml:space="preserve">72-405 </t>
  </si>
  <si>
    <t>Świerzno</t>
  </si>
  <si>
    <t>PGNiG Obrót Detaliczny Sp. z o.o.</t>
  </si>
  <si>
    <t>PSG</t>
  </si>
  <si>
    <t>1401984109</t>
  </si>
  <si>
    <t>1401986050</t>
  </si>
  <si>
    <t>1401982130</t>
  </si>
  <si>
    <t>72-405</t>
  </si>
  <si>
    <t>8018590365500019112607</t>
  </si>
  <si>
    <t>8018590365500019112614</t>
  </si>
  <si>
    <t>8018590365500019114113</t>
  </si>
  <si>
    <t>1401982140</t>
  </si>
  <si>
    <t>1401986006</t>
  </si>
  <si>
    <t>72-406</t>
  </si>
  <si>
    <t>72-407</t>
  </si>
  <si>
    <t>72-408</t>
  </si>
  <si>
    <t>72-409</t>
  </si>
  <si>
    <t>1401982190</t>
  </si>
  <si>
    <t>Ciesław 37/3</t>
  </si>
  <si>
    <t>1401990002</t>
  </si>
  <si>
    <t>8018590365500050889674</t>
  </si>
  <si>
    <t>8018590365500050835589</t>
  </si>
  <si>
    <t>XM1400083875</t>
  </si>
  <si>
    <t>XM1300226629</t>
  </si>
  <si>
    <t>8018590365500050932585</t>
  </si>
  <si>
    <t>XI0400010661</t>
  </si>
  <si>
    <t>8018590365500050839310</t>
  </si>
  <si>
    <t>XM1200005269</t>
  </si>
  <si>
    <t>XM1100187795</t>
  </si>
  <si>
    <t>8018590365500050935586</t>
  </si>
  <si>
    <t>XI0400088048</t>
  </si>
  <si>
    <t>8018590365500050835978</t>
  </si>
  <si>
    <t>XC2002269442</t>
  </si>
  <si>
    <t>8018590365500031032075</t>
  </si>
  <si>
    <t>do 31.12.2021</t>
  </si>
  <si>
    <t>Świetlica wiejska w Stuchowie</t>
  </si>
  <si>
    <t>Hala Sportowa</t>
  </si>
  <si>
    <t xml:space="preserve">Świetlica wiejska </t>
  </si>
  <si>
    <t>Gostyń</t>
  </si>
  <si>
    <t>Budynek poszkolny</t>
  </si>
  <si>
    <t>PWiK</t>
  </si>
  <si>
    <t>Szkoła Podstawowa</t>
  </si>
  <si>
    <t>Urząd Gminy</t>
  </si>
  <si>
    <t>Punkt Medyczny</t>
  </si>
  <si>
    <t>Świetlica Wiejska</t>
  </si>
  <si>
    <t>Struchowo</t>
  </si>
  <si>
    <t>Stuchowo</t>
  </si>
  <si>
    <t>bezterminowa/1miesieczny okres wypowiedzenia</t>
  </si>
  <si>
    <t>Świerzno 27</t>
  </si>
  <si>
    <t>NOWY NR PPG</t>
  </si>
  <si>
    <t>Moc zamówiona</t>
  </si>
  <si>
    <t>moc wykonana</t>
  </si>
  <si>
    <t>Długa 8</t>
  </si>
  <si>
    <t>Szkolna 4</t>
  </si>
  <si>
    <t>Długa 14C</t>
  </si>
  <si>
    <t>Długa 24a</t>
  </si>
  <si>
    <t>Suma</t>
  </si>
  <si>
    <t>Gmina Świerzno</t>
  </si>
  <si>
    <t>Grupa taryfowa</t>
  </si>
  <si>
    <t>Ilość ppe</t>
  </si>
  <si>
    <t>Ilość godz. X moc umowna</t>
  </si>
  <si>
    <t>Podatek akcyzowy</t>
  </si>
  <si>
    <t>Zmiana ilości paliwa gazowego w trakcie trwania zamówienia + 20% od wartości zamówienia planowanego (kWh)</t>
  </si>
  <si>
    <t>Zmiana ilości paliwa gazowego w trakcie trwania zamówienia -30% od wartości zamówienia planowanego (kWh)</t>
  </si>
  <si>
    <t>pierwsza</t>
  </si>
  <si>
    <t>Nazwa Zamawiającego</t>
  </si>
  <si>
    <t>PSG Sp. z o.o.</t>
  </si>
  <si>
    <t>nie dotyczy</t>
  </si>
  <si>
    <t>Ilość kWh na 8 miesięcy - zamówienie planowane</t>
  </si>
  <si>
    <t>Gmina Świerzno, ul. Długa 8, 72-405 Świerzno, NIP: 9860157007</t>
  </si>
  <si>
    <t>Gmina Świerzno, ul. Długa 8, 72-405 Świerzno</t>
  </si>
  <si>
    <t>Świetlica wiejska</t>
  </si>
  <si>
    <t>Adres Gminy uległ zmianie z uwagi na wprowadzenie nazewnictwa ulic  oraz numerację porządkową,  poprzedni adres Zamawiającego: Gmina Świerzno, Świerzno 13, 72-405 Świerzno, NIP: 9860157007</t>
  </si>
  <si>
    <t>umowa bezterminowa/1-miesieczny okres wypowiedzenia, wypowiada Wykonawca</t>
  </si>
  <si>
    <t>umowa terminowa do 31.12.2021 r., nie wymaga wypowiedzenia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</si>
</sst>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Fill="1" applyBorder="1" applyAlignment="1" applyProtection="1">
      <alignment horizontal="left" vertical="center"/>
      <protection locked="0"/>
    </xf>
    <xf numFmtId="49" fontId="2" fillId="0" borderId="1" xfId="0" quotePrefix="1" applyNumberFormat="1" applyFont="1" applyFill="1" applyBorder="1" applyAlignment="1">
      <alignment horizontal="left" vertical="center" shrinkToFit="1"/>
    </xf>
    <xf numFmtId="49" fontId="2" fillId="0" borderId="1" xfId="0" quotePrefix="1" applyNumberFormat="1" applyFont="1" applyFill="1" applyBorder="1" applyAlignment="1">
      <alignment horizontal="left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quotePrefix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quotePrefix="1" applyFont="1" applyFill="1" applyBorder="1" applyAlignment="1" applyProtection="1">
      <alignment horizontal="left" vertical="center"/>
      <protection locked="0"/>
    </xf>
    <xf numFmtId="14" fontId="2" fillId="2" borderId="5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0" borderId="1" xfId="0" quotePrefix="1" applyFont="1" applyFill="1" applyBorder="1" applyAlignment="1" applyProtection="1">
      <alignment horizontal="right" vertical="center"/>
      <protection locked="0"/>
    </xf>
    <xf numFmtId="2" fontId="2" fillId="0" borderId="1" xfId="0" quotePrefix="1" applyNumberFormat="1" applyFont="1" applyFill="1" applyBorder="1" applyAlignment="1">
      <alignment horizontal="right" vertical="center" shrinkToFit="1"/>
    </xf>
    <xf numFmtId="2" fontId="2" fillId="0" borderId="1" xfId="0" quotePrefix="1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5" xfId="0" quotePrefix="1" applyFont="1" applyFill="1" applyBorder="1" applyAlignment="1" applyProtection="1">
      <alignment horizontal="right" vertical="center"/>
      <protection locked="0"/>
    </xf>
    <xf numFmtId="2" fontId="2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1E20-61CD-4151-8F65-54BFD7F376D7}">
  <dimension ref="A1:AN20"/>
  <sheetViews>
    <sheetView tabSelected="1" topLeftCell="A13" zoomScale="110" zoomScaleNormal="110" workbookViewId="0">
      <selection activeCell="M7" sqref="M7"/>
    </sheetView>
  </sheetViews>
  <sheetFormatPr defaultColWidth="9.1796875" defaultRowHeight="10.5" x14ac:dyDescent="0.25"/>
  <cols>
    <col min="1" max="1" width="6.1796875" style="64" customWidth="1"/>
    <col min="2" max="2" width="5" style="64" customWidth="1"/>
    <col min="3" max="3" width="47.1796875" style="64" customWidth="1"/>
    <col min="4" max="4" width="34.26953125" style="64" customWidth="1"/>
    <col min="5" max="5" width="27.54296875" style="64" customWidth="1"/>
    <col min="6" max="6" width="9.1796875" style="64"/>
    <col min="7" max="8" width="9.1796875" style="64" customWidth="1"/>
    <col min="9" max="9" width="12.1796875" style="64" customWidth="1"/>
    <col min="10" max="10" width="10.36328125" style="64" customWidth="1"/>
    <col min="11" max="11" width="24.26953125" style="64" customWidth="1"/>
    <col min="12" max="12" width="9.1796875" style="64" customWidth="1"/>
    <col min="13" max="13" width="34.1796875" style="64" customWidth="1"/>
    <col min="14" max="14" width="11.90625" style="64" customWidth="1"/>
    <col min="15" max="15" width="7.7265625" style="64" customWidth="1"/>
    <col min="16" max="16" width="9.1796875" style="64" customWidth="1"/>
    <col min="17" max="17" width="6.81640625" style="64" customWidth="1"/>
    <col min="18" max="18" width="12" style="64" customWidth="1"/>
    <col min="19" max="19" width="19.453125" style="64" customWidth="1"/>
    <col min="20" max="20" width="34.6328125" style="64" customWidth="1"/>
    <col min="21" max="22" width="9.26953125" style="64" customWidth="1"/>
    <col min="23" max="23" width="7.7265625" style="64" customWidth="1"/>
    <col min="24" max="24" width="9.26953125" style="64" customWidth="1"/>
    <col min="25" max="25" width="7.54296875" style="64" customWidth="1"/>
    <col min="26" max="26" width="9.26953125" style="64" customWidth="1"/>
    <col min="27" max="27" width="7.7265625" style="64" customWidth="1"/>
    <col min="28" max="28" width="9.26953125" style="64" customWidth="1"/>
    <col min="29" max="29" width="7.81640625" style="64" customWidth="1"/>
    <col min="30" max="30" width="9.26953125" style="64" customWidth="1"/>
    <col min="31" max="31" width="7.54296875" style="64" customWidth="1"/>
    <col min="32" max="32" width="9.26953125" style="64" customWidth="1"/>
    <col min="33" max="33" width="7.81640625" style="64" customWidth="1"/>
    <col min="34" max="34" width="9.26953125" style="64" customWidth="1"/>
    <col min="35" max="35" width="8.1796875" style="64" customWidth="1"/>
    <col min="36" max="36" width="9.26953125" style="64" customWidth="1"/>
    <col min="37" max="37" width="7.1796875" style="64" customWidth="1"/>
    <col min="38" max="38" width="9.26953125" style="64" customWidth="1"/>
    <col min="39" max="39" width="8.54296875" style="64" customWidth="1"/>
    <col min="40" max="40" width="12.1796875" style="64" customWidth="1"/>
    <col min="41" max="16384" width="9.1796875" style="64"/>
  </cols>
  <sheetData>
    <row r="1" spans="1:40" ht="33" customHeight="1" x14ac:dyDescent="0.25">
      <c r="A1" s="77" t="s">
        <v>121</v>
      </c>
      <c r="B1" s="79" t="s">
        <v>24</v>
      </c>
      <c r="C1" s="79" t="s">
        <v>25</v>
      </c>
      <c r="D1" s="79" t="s">
        <v>26</v>
      </c>
      <c r="E1" s="79" t="s">
        <v>27</v>
      </c>
      <c r="F1" s="89" t="s">
        <v>28</v>
      </c>
      <c r="G1" s="89"/>
      <c r="H1" s="81"/>
      <c r="I1" s="80" t="s">
        <v>29</v>
      </c>
      <c r="J1" s="81"/>
      <c r="K1" s="84" t="s">
        <v>30</v>
      </c>
      <c r="L1" s="84" t="s">
        <v>31</v>
      </c>
      <c r="M1" s="84" t="s">
        <v>32</v>
      </c>
      <c r="N1" s="84" t="s">
        <v>33</v>
      </c>
      <c r="O1" s="86" t="s">
        <v>34</v>
      </c>
      <c r="P1" s="84" t="s">
        <v>35</v>
      </c>
      <c r="Q1" s="84" t="s">
        <v>36</v>
      </c>
      <c r="R1" s="84" t="s">
        <v>37</v>
      </c>
      <c r="S1" s="86" t="s">
        <v>38</v>
      </c>
      <c r="T1" s="84" t="s">
        <v>39</v>
      </c>
      <c r="U1" s="77" t="s">
        <v>40</v>
      </c>
      <c r="V1" s="78"/>
      <c r="W1" s="80" t="s">
        <v>0</v>
      </c>
      <c r="X1" s="81"/>
      <c r="Y1" s="80" t="s">
        <v>1</v>
      </c>
      <c r="Z1" s="81"/>
      <c r="AA1" s="80" t="s">
        <v>2</v>
      </c>
      <c r="AB1" s="81"/>
      <c r="AC1" s="80" t="s">
        <v>3</v>
      </c>
      <c r="AD1" s="81"/>
      <c r="AE1" s="80" t="s">
        <v>4</v>
      </c>
      <c r="AF1" s="81"/>
      <c r="AG1" s="80" t="s">
        <v>5</v>
      </c>
      <c r="AH1" s="81"/>
      <c r="AI1" s="80" t="s">
        <v>6</v>
      </c>
      <c r="AJ1" s="81"/>
      <c r="AK1" s="80" t="s">
        <v>7</v>
      </c>
      <c r="AL1" s="81"/>
      <c r="AM1" s="79" t="s">
        <v>41</v>
      </c>
      <c r="AN1" s="79"/>
    </row>
    <row r="2" spans="1:40" ht="39.75" customHeight="1" x14ac:dyDescent="0.25">
      <c r="A2" s="88"/>
      <c r="B2" s="79"/>
      <c r="C2" s="79"/>
      <c r="D2" s="79"/>
      <c r="E2" s="79"/>
      <c r="F2" s="48" t="s">
        <v>42</v>
      </c>
      <c r="G2" s="47" t="s">
        <v>43</v>
      </c>
      <c r="H2" s="47" t="s">
        <v>44</v>
      </c>
      <c r="I2" s="47" t="s">
        <v>45</v>
      </c>
      <c r="J2" s="47" t="s">
        <v>46</v>
      </c>
      <c r="K2" s="85"/>
      <c r="L2" s="85"/>
      <c r="M2" s="85"/>
      <c r="N2" s="85"/>
      <c r="O2" s="87"/>
      <c r="P2" s="85"/>
      <c r="Q2" s="85"/>
      <c r="R2" s="85"/>
      <c r="S2" s="87"/>
      <c r="T2" s="85"/>
      <c r="U2" s="47" t="s">
        <v>47</v>
      </c>
      <c r="V2" s="47" t="s">
        <v>48</v>
      </c>
      <c r="W2" s="47" t="s">
        <v>50</v>
      </c>
      <c r="X2" s="47" t="s">
        <v>49</v>
      </c>
      <c r="Y2" s="47" t="s">
        <v>50</v>
      </c>
      <c r="Z2" s="47" t="s">
        <v>49</v>
      </c>
      <c r="AA2" s="47" t="s">
        <v>50</v>
      </c>
      <c r="AB2" s="47" t="s">
        <v>49</v>
      </c>
      <c r="AC2" s="47" t="s">
        <v>50</v>
      </c>
      <c r="AD2" s="47" t="s">
        <v>49</v>
      </c>
      <c r="AE2" s="47" t="s">
        <v>50</v>
      </c>
      <c r="AF2" s="47" t="s">
        <v>49</v>
      </c>
      <c r="AG2" s="47" t="s">
        <v>50</v>
      </c>
      <c r="AH2" s="47" t="s">
        <v>49</v>
      </c>
      <c r="AI2" s="47" t="s">
        <v>50</v>
      </c>
      <c r="AJ2" s="47" t="s">
        <v>49</v>
      </c>
      <c r="AK2" s="47" t="s">
        <v>50</v>
      </c>
      <c r="AL2" s="47" t="s">
        <v>49</v>
      </c>
      <c r="AM2" s="47" t="s">
        <v>50</v>
      </c>
      <c r="AN2" s="1" t="s">
        <v>51</v>
      </c>
    </row>
    <row r="3" spans="1:40" ht="43.5" customHeight="1" x14ac:dyDescent="0.25">
      <c r="A3" s="82" t="s">
        <v>113</v>
      </c>
      <c r="B3" s="2">
        <v>1</v>
      </c>
      <c r="C3" s="3" t="s">
        <v>125</v>
      </c>
      <c r="D3" s="3" t="s">
        <v>126</v>
      </c>
      <c r="E3" s="3" t="s">
        <v>91</v>
      </c>
      <c r="F3" s="4" t="s">
        <v>17</v>
      </c>
      <c r="G3" s="4" t="s">
        <v>56</v>
      </c>
      <c r="H3" s="4" t="s">
        <v>57</v>
      </c>
      <c r="I3" s="5" t="s">
        <v>122</v>
      </c>
      <c r="J3" s="5" t="s">
        <v>52</v>
      </c>
      <c r="K3" s="5" t="s">
        <v>58</v>
      </c>
      <c r="L3" s="4" t="s">
        <v>120</v>
      </c>
      <c r="M3" s="4" t="s">
        <v>130</v>
      </c>
      <c r="N3" s="4" t="s">
        <v>123</v>
      </c>
      <c r="O3" s="4" t="s">
        <v>18</v>
      </c>
      <c r="P3" s="74" t="s">
        <v>12</v>
      </c>
      <c r="Q3" s="66"/>
      <c r="R3" s="67" t="s">
        <v>78</v>
      </c>
      <c r="S3" s="68" t="s">
        <v>76</v>
      </c>
      <c r="T3" s="76" t="s">
        <v>128</v>
      </c>
      <c r="U3" s="8">
        <v>44562</v>
      </c>
      <c r="V3" s="9">
        <v>44804</v>
      </c>
      <c r="W3" s="49">
        <v>1</v>
      </c>
      <c r="X3" s="10">
        <v>10915</v>
      </c>
      <c r="Y3" s="10">
        <v>1</v>
      </c>
      <c r="Z3" s="10">
        <v>15290</v>
      </c>
      <c r="AA3" s="51">
        <v>1</v>
      </c>
      <c r="AB3" s="10">
        <v>11445</v>
      </c>
      <c r="AC3" s="10">
        <v>1</v>
      </c>
      <c r="AD3" s="10">
        <v>10836</v>
      </c>
      <c r="AE3" s="10">
        <v>1</v>
      </c>
      <c r="AF3" s="10">
        <v>7849</v>
      </c>
      <c r="AG3" s="10">
        <v>1</v>
      </c>
      <c r="AH3" s="11">
        <v>3514</v>
      </c>
      <c r="AI3" s="51">
        <v>1</v>
      </c>
      <c r="AJ3" s="10">
        <v>1093</v>
      </c>
      <c r="AK3" s="10">
        <v>1</v>
      </c>
      <c r="AL3" s="10">
        <v>963</v>
      </c>
      <c r="AM3" s="12">
        <f>AK3+AI3+AG3+AE3+AC3+AA3+Y3+W3</f>
        <v>8</v>
      </c>
      <c r="AN3" s="12">
        <f>AL3+AJ3+AH3+AF3+AD3+AB3+Z3+X3</f>
        <v>61905</v>
      </c>
    </row>
    <row r="4" spans="1:40" ht="15" customHeight="1" x14ac:dyDescent="0.25">
      <c r="A4" s="83"/>
      <c r="B4" s="7">
        <v>2</v>
      </c>
      <c r="C4" s="3" t="s">
        <v>125</v>
      </c>
      <c r="D4" s="3" t="s">
        <v>126</v>
      </c>
      <c r="E4" s="4" t="s">
        <v>95</v>
      </c>
      <c r="F4" s="4" t="s">
        <v>19</v>
      </c>
      <c r="G4" s="4" t="s">
        <v>56</v>
      </c>
      <c r="H4" s="4" t="s">
        <v>57</v>
      </c>
      <c r="I4" s="5" t="s">
        <v>122</v>
      </c>
      <c r="J4" s="5" t="s">
        <v>52</v>
      </c>
      <c r="K4" s="5" t="s">
        <v>58</v>
      </c>
      <c r="L4" s="4" t="s">
        <v>120</v>
      </c>
      <c r="M4" s="4" t="s">
        <v>130</v>
      </c>
      <c r="N4" s="4" t="s">
        <v>123</v>
      </c>
      <c r="O4" s="4" t="s">
        <v>18</v>
      </c>
      <c r="P4" s="74" t="s">
        <v>12</v>
      </c>
      <c r="Q4" s="66"/>
      <c r="R4" s="67" t="s">
        <v>84</v>
      </c>
      <c r="S4" s="69" t="s">
        <v>85</v>
      </c>
      <c r="T4" s="7"/>
      <c r="U4" s="8">
        <v>44562</v>
      </c>
      <c r="V4" s="9">
        <v>44804</v>
      </c>
      <c r="W4" s="49">
        <v>1</v>
      </c>
      <c r="X4" s="10">
        <v>27193</v>
      </c>
      <c r="Y4" s="10">
        <v>1</v>
      </c>
      <c r="Z4" s="10">
        <v>33204</v>
      </c>
      <c r="AA4" s="51">
        <v>1</v>
      </c>
      <c r="AB4" s="10">
        <v>23673</v>
      </c>
      <c r="AC4" s="10">
        <v>1</v>
      </c>
      <c r="AD4" s="10">
        <v>14278</v>
      </c>
      <c r="AE4" s="10">
        <v>1</v>
      </c>
      <c r="AF4" s="10">
        <v>0</v>
      </c>
      <c r="AG4" s="10">
        <v>1</v>
      </c>
      <c r="AH4" s="10">
        <v>10012</v>
      </c>
      <c r="AI4" s="51">
        <v>1</v>
      </c>
      <c r="AJ4" s="10">
        <v>1915</v>
      </c>
      <c r="AK4" s="10">
        <v>1</v>
      </c>
      <c r="AL4" s="10">
        <v>1276</v>
      </c>
      <c r="AM4" s="12">
        <f t="shared" ref="AM4:AM12" si="0">AK4+AI4+AG4+AE4+AC4+AA4+Y4+W4</f>
        <v>8</v>
      </c>
      <c r="AN4" s="12">
        <f t="shared" ref="AN4:AN12" si="1">AL4+AJ4+AH4+AF4+AD4+AB4+Z4+X4</f>
        <v>111551</v>
      </c>
    </row>
    <row r="5" spans="1:40" s="65" customFormat="1" ht="15" customHeight="1" x14ac:dyDescent="0.25">
      <c r="A5" s="83"/>
      <c r="B5" s="7">
        <v>3</v>
      </c>
      <c r="C5" s="3" t="s">
        <v>125</v>
      </c>
      <c r="D5" s="3" t="s">
        <v>126</v>
      </c>
      <c r="E5" s="4" t="s">
        <v>98</v>
      </c>
      <c r="F5" s="4" t="s">
        <v>108</v>
      </c>
      <c r="G5" s="4" t="s">
        <v>63</v>
      </c>
      <c r="H5" s="4" t="s">
        <v>57</v>
      </c>
      <c r="I5" s="5" t="s">
        <v>122</v>
      </c>
      <c r="J5" s="5" t="s">
        <v>52</v>
      </c>
      <c r="K5" s="5" t="s">
        <v>58</v>
      </c>
      <c r="L5" s="4" t="s">
        <v>120</v>
      </c>
      <c r="M5" s="4" t="s">
        <v>130</v>
      </c>
      <c r="N5" s="4" t="s">
        <v>123</v>
      </c>
      <c r="O5" s="4" t="s">
        <v>18</v>
      </c>
      <c r="P5" s="74" t="s">
        <v>12</v>
      </c>
      <c r="Q5" s="66"/>
      <c r="R5" s="67" t="s">
        <v>83</v>
      </c>
      <c r="S5" s="69" t="s">
        <v>77</v>
      </c>
      <c r="T5" s="7"/>
      <c r="U5" s="8">
        <v>44562</v>
      </c>
      <c r="V5" s="9">
        <v>44804</v>
      </c>
      <c r="W5" s="49">
        <v>1</v>
      </c>
      <c r="X5" s="10">
        <v>10383</v>
      </c>
      <c r="Y5" s="10">
        <v>1</v>
      </c>
      <c r="Z5" s="10">
        <v>8556</v>
      </c>
      <c r="AA5" s="51">
        <v>1</v>
      </c>
      <c r="AB5" s="10">
        <v>7876</v>
      </c>
      <c r="AC5" s="10">
        <v>1</v>
      </c>
      <c r="AD5" s="10">
        <v>5245</v>
      </c>
      <c r="AE5" s="10">
        <v>1</v>
      </c>
      <c r="AF5" s="10">
        <v>2631</v>
      </c>
      <c r="AG5" s="10">
        <v>1</v>
      </c>
      <c r="AH5" s="10">
        <v>0</v>
      </c>
      <c r="AI5" s="51">
        <v>1</v>
      </c>
      <c r="AJ5" s="10">
        <v>0</v>
      </c>
      <c r="AK5" s="10">
        <v>1</v>
      </c>
      <c r="AL5" s="10">
        <v>0</v>
      </c>
      <c r="AM5" s="12">
        <f t="shared" si="0"/>
        <v>8</v>
      </c>
      <c r="AN5" s="12">
        <f t="shared" si="1"/>
        <v>34691</v>
      </c>
    </row>
    <row r="6" spans="1:40" ht="15" customHeight="1" x14ac:dyDescent="0.25">
      <c r="A6" s="83"/>
      <c r="B6" s="7">
        <v>4</v>
      </c>
      <c r="C6" s="3" t="s">
        <v>125</v>
      </c>
      <c r="D6" s="3" t="s">
        <v>126</v>
      </c>
      <c r="E6" s="4" t="s">
        <v>97</v>
      </c>
      <c r="F6" s="4" t="s">
        <v>109</v>
      </c>
      <c r="G6" s="4" t="s">
        <v>63</v>
      </c>
      <c r="H6" s="4" t="s">
        <v>57</v>
      </c>
      <c r="I6" s="5" t="s">
        <v>122</v>
      </c>
      <c r="J6" s="5" t="s">
        <v>52</v>
      </c>
      <c r="K6" s="5" t="s">
        <v>58</v>
      </c>
      <c r="L6" s="4" t="s">
        <v>120</v>
      </c>
      <c r="M6" s="4" t="s">
        <v>130</v>
      </c>
      <c r="N6" s="4" t="s">
        <v>123</v>
      </c>
      <c r="O6" s="4" t="s">
        <v>53</v>
      </c>
      <c r="P6" s="74" t="s">
        <v>12</v>
      </c>
      <c r="Q6" s="66">
        <v>241</v>
      </c>
      <c r="R6" s="67"/>
      <c r="S6" s="70" t="s">
        <v>64</v>
      </c>
      <c r="T6" s="7"/>
      <c r="U6" s="8">
        <v>44562</v>
      </c>
      <c r="V6" s="9">
        <v>44804</v>
      </c>
      <c r="W6" s="49">
        <v>1</v>
      </c>
      <c r="X6" s="10">
        <v>53580</v>
      </c>
      <c r="Y6" s="10">
        <v>1</v>
      </c>
      <c r="Z6" s="10">
        <v>53351</v>
      </c>
      <c r="AA6" s="51">
        <v>1</v>
      </c>
      <c r="AB6" s="10">
        <v>40224</v>
      </c>
      <c r="AC6" s="10">
        <v>1</v>
      </c>
      <c r="AD6" s="10">
        <v>28296</v>
      </c>
      <c r="AE6" s="51">
        <v>1</v>
      </c>
      <c r="AF6" s="10">
        <v>9054</v>
      </c>
      <c r="AG6" s="10">
        <v>1</v>
      </c>
      <c r="AH6" s="10">
        <v>1576</v>
      </c>
      <c r="AI6" s="51">
        <v>1</v>
      </c>
      <c r="AJ6" s="10">
        <v>0</v>
      </c>
      <c r="AK6" s="10">
        <v>1</v>
      </c>
      <c r="AL6" s="10">
        <v>553</v>
      </c>
      <c r="AM6" s="12">
        <f t="shared" si="0"/>
        <v>8</v>
      </c>
      <c r="AN6" s="12">
        <f t="shared" si="1"/>
        <v>186634</v>
      </c>
    </row>
    <row r="7" spans="1:40" ht="15" customHeight="1" x14ac:dyDescent="0.25">
      <c r="A7" s="83"/>
      <c r="B7" s="2">
        <v>5</v>
      </c>
      <c r="C7" s="3" t="s">
        <v>125</v>
      </c>
      <c r="D7" s="3" t="s">
        <v>126</v>
      </c>
      <c r="E7" s="14" t="s">
        <v>92</v>
      </c>
      <c r="F7" s="4" t="s">
        <v>109</v>
      </c>
      <c r="G7" s="4" t="s">
        <v>63</v>
      </c>
      <c r="H7" s="4" t="s">
        <v>57</v>
      </c>
      <c r="I7" s="5" t="s">
        <v>122</v>
      </c>
      <c r="J7" s="5" t="s">
        <v>52</v>
      </c>
      <c r="K7" s="5" t="s">
        <v>58</v>
      </c>
      <c r="L7" s="4" t="s">
        <v>120</v>
      </c>
      <c r="M7" s="4" t="s">
        <v>130</v>
      </c>
      <c r="N7" s="14" t="s">
        <v>123</v>
      </c>
      <c r="O7" s="4" t="s">
        <v>53</v>
      </c>
      <c r="P7" s="75" t="s">
        <v>12</v>
      </c>
      <c r="Q7" s="71">
        <v>285</v>
      </c>
      <c r="R7" s="72"/>
      <c r="S7" s="70" t="s">
        <v>65</v>
      </c>
      <c r="T7" s="7"/>
      <c r="U7" s="8">
        <v>44562</v>
      </c>
      <c r="V7" s="9">
        <v>44804</v>
      </c>
      <c r="W7" s="50">
        <v>1</v>
      </c>
      <c r="X7" s="15">
        <v>5405</v>
      </c>
      <c r="Y7" s="15">
        <v>1</v>
      </c>
      <c r="Z7" s="15">
        <v>6005</v>
      </c>
      <c r="AA7" s="52">
        <v>1</v>
      </c>
      <c r="AB7" s="15">
        <v>4655</v>
      </c>
      <c r="AC7" s="15">
        <v>1</v>
      </c>
      <c r="AD7" s="15">
        <v>3250</v>
      </c>
      <c r="AE7" s="52">
        <v>1</v>
      </c>
      <c r="AF7" s="15">
        <v>1545</v>
      </c>
      <c r="AG7" s="15">
        <v>1</v>
      </c>
      <c r="AH7" s="15">
        <v>288</v>
      </c>
      <c r="AI7" s="52">
        <v>1</v>
      </c>
      <c r="AJ7" s="15">
        <v>0</v>
      </c>
      <c r="AK7" s="15">
        <v>1</v>
      </c>
      <c r="AL7" s="15">
        <v>24</v>
      </c>
      <c r="AM7" s="12">
        <f t="shared" si="0"/>
        <v>8</v>
      </c>
      <c r="AN7" s="12">
        <f t="shared" si="1"/>
        <v>21172</v>
      </c>
    </row>
    <row r="8" spans="1:40" ht="15" customHeight="1" x14ac:dyDescent="0.25">
      <c r="A8" s="83"/>
      <c r="B8" s="7">
        <v>6</v>
      </c>
      <c r="C8" s="3" t="s">
        <v>125</v>
      </c>
      <c r="D8" s="3" t="s">
        <v>126</v>
      </c>
      <c r="E8" s="4" t="s">
        <v>97</v>
      </c>
      <c r="F8" s="16" t="s">
        <v>20</v>
      </c>
      <c r="G8" s="4" t="s">
        <v>63</v>
      </c>
      <c r="H8" s="4" t="s">
        <v>57</v>
      </c>
      <c r="I8" s="5" t="s">
        <v>122</v>
      </c>
      <c r="J8" s="5" t="s">
        <v>52</v>
      </c>
      <c r="K8" s="5" t="s">
        <v>58</v>
      </c>
      <c r="L8" s="4" t="s">
        <v>120</v>
      </c>
      <c r="M8" s="4" t="s">
        <v>130</v>
      </c>
      <c r="N8" s="4" t="s">
        <v>123</v>
      </c>
      <c r="O8" s="4" t="s">
        <v>53</v>
      </c>
      <c r="P8" s="75" t="s">
        <v>12</v>
      </c>
      <c r="Q8" s="66">
        <v>219</v>
      </c>
      <c r="R8" s="67"/>
      <c r="S8" s="70" t="s">
        <v>66</v>
      </c>
      <c r="T8" s="17"/>
      <c r="U8" s="8">
        <v>44562</v>
      </c>
      <c r="V8" s="9">
        <v>44804</v>
      </c>
      <c r="W8" s="49">
        <v>1</v>
      </c>
      <c r="X8" s="10">
        <v>55274</v>
      </c>
      <c r="Y8" s="10">
        <v>1</v>
      </c>
      <c r="Z8" s="10">
        <v>62668</v>
      </c>
      <c r="AA8" s="51">
        <v>1</v>
      </c>
      <c r="AB8" s="10">
        <v>51499</v>
      </c>
      <c r="AC8" s="10">
        <v>1</v>
      </c>
      <c r="AD8" s="10">
        <v>35857</v>
      </c>
      <c r="AE8" s="51">
        <v>1</v>
      </c>
      <c r="AF8" s="10">
        <v>11057</v>
      </c>
      <c r="AG8" s="10">
        <v>1</v>
      </c>
      <c r="AH8" s="10">
        <v>1944</v>
      </c>
      <c r="AI8" s="51">
        <v>1</v>
      </c>
      <c r="AJ8" s="10">
        <v>1423</v>
      </c>
      <c r="AK8" s="10">
        <v>1</v>
      </c>
      <c r="AL8" s="10">
        <v>1400</v>
      </c>
      <c r="AM8" s="12">
        <f t="shared" si="0"/>
        <v>8</v>
      </c>
      <c r="AN8" s="12">
        <f t="shared" si="1"/>
        <v>221122</v>
      </c>
    </row>
    <row r="9" spans="1:40" ht="15" customHeight="1" x14ac:dyDescent="0.25">
      <c r="A9" s="83"/>
      <c r="B9" s="7">
        <v>7</v>
      </c>
      <c r="C9" s="3" t="s">
        <v>125</v>
      </c>
      <c r="D9" s="3" t="s">
        <v>126</v>
      </c>
      <c r="E9" s="4" t="s">
        <v>96</v>
      </c>
      <c r="F9" s="4" t="s">
        <v>110</v>
      </c>
      <c r="G9" s="4" t="s">
        <v>63</v>
      </c>
      <c r="H9" s="4" t="s">
        <v>57</v>
      </c>
      <c r="I9" s="5" t="s">
        <v>122</v>
      </c>
      <c r="J9" s="5" t="s">
        <v>52</v>
      </c>
      <c r="K9" s="5" t="s">
        <v>58</v>
      </c>
      <c r="L9" s="4" t="s">
        <v>120</v>
      </c>
      <c r="M9" s="4" t="s">
        <v>130</v>
      </c>
      <c r="N9" s="3" t="s">
        <v>123</v>
      </c>
      <c r="O9" s="4" t="s">
        <v>14</v>
      </c>
      <c r="P9" s="74" t="s">
        <v>12</v>
      </c>
      <c r="Q9" s="66"/>
      <c r="R9" s="67" t="s">
        <v>86</v>
      </c>
      <c r="S9" s="69" t="s">
        <v>87</v>
      </c>
      <c r="T9" s="19"/>
      <c r="U9" s="8">
        <v>44562</v>
      </c>
      <c r="V9" s="9">
        <v>44804</v>
      </c>
      <c r="W9" s="49">
        <v>0</v>
      </c>
      <c r="X9" s="10">
        <v>0</v>
      </c>
      <c r="Y9" s="10">
        <v>2</v>
      </c>
      <c r="Z9" s="10">
        <v>12618</v>
      </c>
      <c r="AA9" s="53">
        <v>0</v>
      </c>
      <c r="AB9" s="10">
        <v>0</v>
      </c>
      <c r="AC9" s="10">
        <v>2</v>
      </c>
      <c r="AD9" s="10">
        <v>10709</v>
      </c>
      <c r="AE9" s="53">
        <v>0</v>
      </c>
      <c r="AF9" s="10">
        <v>0</v>
      </c>
      <c r="AG9" s="10">
        <v>2</v>
      </c>
      <c r="AH9" s="10">
        <v>4973</v>
      </c>
      <c r="AI9" s="53">
        <v>0</v>
      </c>
      <c r="AJ9" s="10">
        <v>0</v>
      </c>
      <c r="AK9" s="10">
        <v>2</v>
      </c>
      <c r="AL9" s="10">
        <v>324</v>
      </c>
      <c r="AM9" s="12">
        <f t="shared" si="0"/>
        <v>8</v>
      </c>
      <c r="AN9" s="12">
        <f t="shared" si="1"/>
        <v>28624</v>
      </c>
    </row>
    <row r="10" spans="1:40" ht="15" customHeight="1" x14ac:dyDescent="0.25">
      <c r="A10" s="83"/>
      <c r="B10" s="7">
        <v>8</v>
      </c>
      <c r="C10" s="3" t="s">
        <v>125</v>
      </c>
      <c r="D10" s="3" t="s">
        <v>126</v>
      </c>
      <c r="E10" s="4" t="s">
        <v>99</v>
      </c>
      <c r="F10" s="16" t="s">
        <v>16</v>
      </c>
      <c r="G10" s="4" t="s">
        <v>63</v>
      </c>
      <c r="H10" s="4" t="s">
        <v>57</v>
      </c>
      <c r="I10" s="5" t="s">
        <v>122</v>
      </c>
      <c r="J10" s="5" t="s">
        <v>52</v>
      </c>
      <c r="K10" s="5" t="s">
        <v>58</v>
      </c>
      <c r="L10" s="4" t="s">
        <v>120</v>
      </c>
      <c r="M10" s="4" t="s">
        <v>130</v>
      </c>
      <c r="N10" s="3" t="s">
        <v>123</v>
      </c>
      <c r="O10" s="4" t="s">
        <v>14</v>
      </c>
      <c r="P10" s="74" t="s">
        <v>12</v>
      </c>
      <c r="Q10" s="66"/>
      <c r="R10" s="67" t="s">
        <v>79</v>
      </c>
      <c r="S10" s="73" t="s">
        <v>80</v>
      </c>
      <c r="T10" s="20"/>
      <c r="U10" s="8">
        <v>44562</v>
      </c>
      <c r="V10" s="9">
        <v>44804</v>
      </c>
      <c r="W10" s="49">
        <v>0</v>
      </c>
      <c r="X10" s="10">
        <v>0</v>
      </c>
      <c r="Y10" s="10">
        <v>2</v>
      </c>
      <c r="Z10" s="10">
        <v>6990</v>
      </c>
      <c r="AA10" s="53">
        <v>0</v>
      </c>
      <c r="AB10" s="10">
        <v>0</v>
      </c>
      <c r="AC10" s="10">
        <v>2</v>
      </c>
      <c r="AD10" s="10">
        <v>9452</v>
      </c>
      <c r="AE10" s="53">
        <v>0</v>
      </c>
      <c r="AF10" s="10">
        <v>0</v>
      </c>
      <c r="AG10" s="10">
        <v>2</v>
      </c>
      <c r="AH10" s="10">
        <v>5111</v>
      </c>
      <c r="AI10" s="53">
        <v>0</v>
      </c>
      <c r="AJ10" s="10">
        <v>0</v>
      </c>
      <c r="AK10" s="10">
        <v>2</v>
      </c>
      <c r="AL10" s="10">
        <v>961</v>
      </c>
      <c r="AM10" s="12">
        <f t="shared" si="0"/>
        <v>8</v>
      </c>
      <c r="AN10" s="12">
        <f t="shared" si="1"/>
        <v>22514</v>
      </c>
    </row>
    <row r="11" spans="1:40" ht="15" customHeight="1" x14ac:dyDescent="0.25">
      <c r="A11" s="83"/>
      <c r="B11" s="2">
        <v>9</v>
      </c>
      <c r="C11" s="3" t="s">
        <v>125</v>
      </c>
      <c r="D11" s="3" t="s">
        <v>126</v>
      </c>
      <c r="E11" s="4" t="s">
        <v>127</v>
      </c>
      <c r="F11" s="16" t="s">
        <v>111</v>
      </c>
      <c r="G11" s="4" t="s">
        <v>63</v>
      </c>
      <c r="H11" s="4" t="s">
        <v>57</v>
      </c>
      <c r="I11" s="5" t="s">
        <v>122</v>
      </c>
      <c r="J11" s="5" t="s">
        <v>52</v>
      </c>
      <c r="K11" s="5" t="s">
        <v>58</v>
      </c>
      <c r="L11" s="4" t="s">
        <v>120</v>
      </c>
      <c r="M11" s="4" t="s">
        <v>130</v>
      </c>
      <c r="N11" s="3" t="s">
        <v>123</v>
      </c>
      <c r="O11" s="4" t="s">
        <v>14</v>
      </c>
      <c r="P11" s="74" t="s">
        <v>12</v>
      </c>
      <c r="Q11" s="66"/>
      <c r="R11" s="67" t="s">
        <v>81</v>
      </c>
      <c r="S11" s="73" t="s">
        <v>82</v>
      </c>
      <c r="T11" s="20"/>
      <c r="U11" s="8">
        <v>44562</v>
      </c>
      <c r="V11" s="9">
        <v>44804</v>
      </c>
      <c r="W11" s="49">
        <v>0</v>
      </c>
      <c r="X11" s="10">
        <v>0</v>
      </c>
      <c r="Y11" s="10">
        <v>2</v>
      </c>
      <c r="Z11" s="10">
        <v>8409</v>
      </c>
      <c r="AA11" s="53">
        <v>0</v>
      </c>
      <c r="AB11" s="10">
        <v>0</v>
      </c>
      <c r="AC11" s="10">
        <v>2</v>
      </c>
      <c r="AD11" s="10">
        <v>6559</v>
      </c>
      <c r="AE11" s="53">
        <v>0</v>
      </c>
      <c r="AF11" s="10">
        <v>0</v>
      </c>
      <c r="AG11" s="10">
        <v>2</v>
      </c>
      <c r="AH11" s="10">
        <v>3044</v>
      </c>
      <c r="AI11" s="53">
        <v>0</v>
      </c>
      <c r="AJ11" s="10">
        <v>0</v>
      </c>
      <c r="AK11" s="10">
        <v>2</v>
      </c>
      <c r="AL11" s="10">
        <v>12</v>
      </c>
      <c r="AM11" s="12">
        <f t="shared" si="0"/>
        <v>8</v>
      </c>
      <c r="AN11" s="12">
        <f t="shared" si="1"/>
        <v>18024</v>
      </c>
    </row>
    <row r="12" spans="1:40" ht="15" customHeight="1" x14ac:dyDescent="0.25">
      <c r="A12" s="83"/>
      <c r="B12" s="7">
        <v>10</v>
      </c>
      <c r="C12" s="3" t="s">
        <v>125</v>
      </c>
      <c r="D12" s="3" t="s">
        <v>126</v>
      </c>
      <c r="E12" s="4" t="s">
        <v>93</v>
      </c>
      <c r="F12" s="16" t="s">
        <v>74</v>
      </c>
      <c r="G12" s="4" t="s">
        <v>63</v>
      </c>
      <c r="H12" s="4" t="s">
        <v>57</v>
      </c>
      <c r="I12" s="5" t="s">
        <v>122</v>
      </c>
      <c r="J12" s="5" t="s">
        <v>52</v>
      </c>
      <c r="K12" s="5" t="s">
        <v>58</v>
      </c>
      <c r="L12" s="4" t="s">
        <v>120</v>
      </c>
      <c r="M12" s="4" t="s">
        <v>129</v>
      </c>
      <c r="N12" s="3" t="s">
        <v>123</v>
      </c>
      <c r="O12" s="4" t="s">
        <v>14</v>
      </c>
      <c r="P12" s="74" t="s">
        <v>12</v>
      </c>
      <c r="Q12" s="66"/>
      <c r="R12" s="67" t="s">
        <v>88</v>
      </c>
      <c r="S12" s="73" t="s">
        <v>89</v>
      </c>
      <c r="T12" s="20"/>
      <c r="U12" s="8">
        <v>44562</v>
      </c>
      <c r="V12" s="9">
        <v>44804</v>
      </c>
      <c r="W12" s="49">
        <v>0</v>
      </c>
      <c r="X12" s="10">
        <v>0</v>
      </c>
      <c r="Y12" s="10">
        <v>2</v>
      </c>
      <c r="Z12" s="10">
        <v>2192</v>
      </c>
      <c r="AA12" s="53">
        <v>0</v>
      </c>
      <c r="AB12" s="10">
        <v>0</v>
      </c>
      <c r="AC12" s="10">
        <v>2</v>
      </c>
      <c r="AD12" s="10">
        <v>3170</v>
      </c>
      <c r="AE12" s="53">
        <v>0</v>
      </c>
      <c r="AF12" s="10">
        <v>0</v>
      </c>
      <c r="AG12" s="10">
        <v>2</v>
      </c>
      <c r="AH12" s="10">
        <v>976</v>
      </c>
      <c r="AI12" s="53">
        <v>0</v>
      </c>
      <c r="AJ12" s="10">
        <v>0</v>
      </c>
      <c r="AK12" s="10">
        <v>2</v>
      </c>
      <c r="AL12" s="10">
        <v>209</v>
      </c>
      <c r="AM12" s="12">
        <f t="shared" si="0"/>
        <v>8</v>
      </c>
      <c r="AN12" s="12">
        <f t="shared" si="1"/>
        <v>6547</v>
      </c>
    </row>
    <row r="13" spans="1:40" x14ac:dyDescent="0.25">
      <c r="Q13" s="64">
        <f>SUM(Q6:Q12)</f>
        <v>745</v>
      </c>
      <c r="AM13" s="62" t="s">
        <v>112</v>
      </c>
      <c r="AN13" s="63">
        <f>SUBTOTAL(9,AN3:AN12)</f>
        <v>712784</v>
      </c>
    </row>
    <row r="16" spans="1:40" ht="90" customHeight="1" x14ac:dyDescent="0.25">
      <c r="C16" s="54" t="s">
        <v>114</v>
      </c>
      <c r="D16" s="54" t="s">
        <v>115</v>
      </c>
      <c r="E16" s="54" t="s">
        <v>36</v>
      </c>
      <c r="F16" s="54" t="s">
        <v>116</v>
      </c>
      <c r="G16" s="54" t="s">
        <v>117</v>
      </c>
      <c r="H16" s="55" t="s">
        <v>124</v>
      </c>
      <c r="I16" s="55" t="s">
        <v>118</v>
      </c>
      <c r="J16" s="55" t="s">
        <v>119</v>
      </c>
    </row>
    <row r="17" spans="3:10" ht="15" customHeight="1" x14ac:dyDescent="0.25">
      <c r="C17" s="56" t="s">
        <v>14</v>
      </c>
      <c r="D17" s="56">
        <v>4</v>
      </c>
      <c r="E17" s="57"/>
      <c r="F17" s="57"/>
      <c r="G17" s="56" t="s">
        <v>12</v>
      </c>
      <c r="H17" s="58">
        <v>75709</v>
      </c>
      <c r="I17" s="58">
        <f>ROUND(H17*0.2,0)</f>
        <v>15142</v>
      </c>
      <c r="J17" s="57">
        <f>ROUND(H17*0.3,0)</f>
        <v>22713</v>
      </c>
    </row>
    <row r="18" spans="3:10" ht="15" customHeight="1" x14ac:dyDescent="0.25">
      <c r="C18" s="56" t="s">
        <v>18</v>
      </c>
      <c r="D18" s="56">
        <v>3</v>
      </c>
      <c r="E18" s="57"/>
      <c r="F18" s="57"/>
      <c r="G18" s="56" t="s">
        <v>12</v>
      </c>
      <c r="H18" s="58">
        <v>208147</v>
      </c>
      <c r="I18" s="58">
        <f t="shared" ref="I18:I19" si="2">ROUND(H18*0.2,0)</f>
        <v>41629</v>
      </c>
      <c r="J18" s="57">
        <f t="shared" ref="J18:J19" si="3">ROUND(H18*0.3,0)</f>
        <v>62444</v>
      </c>
    </row>
    <row r="19" spans="3:10" ht="15" customHeight="1" x14ac:dyDescent="0.25">
      <c r="C19" s="56" t="s">
        <v>53</v>
      </c>
      <c r="D19" s="56">
        <v>3</v>
      </c>
      <c r="E19" s="57">
        <v>745</v>
      </c>
      <c r="F19" s="57">
        <f>24*243*E19</f>
        <v>4344840</v>
      </c>
      <c r="G19" s="56" t="s">
        <v>12</v>
      </c>
      <c r="H19" s="59">
        <v>428928</v>
      </c>
      <c r="I19" s="58">
        <f t="shared" si="2"/>
        <v>85786</v>
      </c>
      <c r="J19" s="57">
        <f t="shared" si="3"/>
        <v>128678</v>
      </c>
    </row>
    <row r="20" spans="3:10" ht="15" customHeight="1" x14ac:dyDescent="0.25">
      <c r="C20" s="60" t="s">
        <v>112</v>
      </c>
      <c r="D20" s="60">
        <f>SUM(D17:D19)</f>
        <v>10</v>
      </c>
      <c r="E20" s="61">
        <f>SUM(E19)</f>
        <v>745</v>
      </c>
      <c r="F20" s="61">
        <f>SUM(F19)</f>
        <v>4344840</v>
      </c>
      <c r="G20" s="61"/>
      <c r="H20" s="61">
        <f>SUM(H17:H19)</f>
        <v>712784</v>
      </c>
      <c r="I20" s="61">
        <f>SUM(I17:I19)</f>
        <v>142557</v>
      </c>
      <c r="J20" s="61">
        <f>SUM(J17:J19)</f>
        <v>213835</v>
      </c>
    </row>
  </sheetData>
  <autoFilter ref="A1:AN12" xr:uid="{A20C1E20-61CD-4151-8F65-54BFD7F376D7}">
    <filterColumn colId="5" showButton="0"/>
    <filterColumn colId="6" showButton="0"/>
    <filterColumn colId="8" showButton="0"/>
    <filterColumn colId="20" showButton="0"/>
    <filterColumn colId="38" showButton="0"/>
  </autoFilter>
  <mergeCells count="28">
    <mergeCell ref="AG1:AH1"/>
    <mergeCell ref="AI1:AJ1"/>
    <mergeCell ref="W1:X1"/>
    <mergeCell ref="Y1:Z1"/>
    <mergeCell ref="AA1:AB1"/>
    <mergeCell ref="AC1:AD1"/>
    <mergeCell ref="AE1:AF1"/>
    <mergeCell ref="B1:B2"/>
    <mergeCell ref="C1:C2"/>
    <mergeCell ref="D1:D2"/>
    <mergeCell ref="E1:E2"/>
    <mergeCell ref="F1:H1"/>
    <mergeCell ref="U1:V1"/>
    <mergeCell ref="AM1:AN1"/>
    <mergeCell ref="AK1:AL1"/>
    <mergeCell ref="A3:A12"/>
    <mergeCell ref="P1:P2"/>
    <mergeCell ref="Q1:Q2"/>
    <mergeCell ref="R1:R2"/>
    <mergeCell ref="S1:S2"/>
    <mergeCell ref="T1:T2"/>
    <mergeCell ref="I1:J1"/>
    <mergeCell ref="K1:K2"/>
    <mergeCell ref="L1:L2"/>
    <mergeCell ref="M1:M2"/>
    <mergeCell ref="N1:N2"/>
    <mergeCell ref="O1:O2"/>
    <mergeCell ref="A1:A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47A2-9227-4C60-9DED-796C6A91A2E1}">
  <dimension ref="A1:AJ12"/>
  <sheetViews>
    <sheetView topLeftCell="X1" workbookViewId="0">
      <selection activeCell="E13" sqref="E13"/>
    </sheetView>
  </sheetViews>
  <sheetFormatPr defaultColWidth="9.1796875" defaultRowHeight="13" x14ac:dyDescent="0.3"/>
  <cols>
    <col min="1" max="1" width="6.1796875" style="24" customWidth="1"/>
    <col min="2" max="2" width="5" style="24" customWidth="1"/>
    <col min="3" max="3" width="49.1796875" style="24" customWidth="1"/>
    <col min="4" max="4" width="34.26953125" style="24" customWidth="1"/>
    <col min="5" max="5" width="27.54296875" style="24" customWidth="1"/>
    <col min="6" max="10" width="9.1796875" style="24"/>
    <col min="11" max="11" width="24.26953125" style="24" customWidth="1"/>
    <col min="12" max="12" width="9.1796875" style="24"/>
    <col min="13" max="13" width="43.453125" style="24" customWidth="1"/>
    <col min="14" max="16" width="9.1796875" style="24"/>
    <col min="17" max="17" width="9.26953125" style="24" customWidth="1"/>
    <col min="18" max="18" width="12" style="24" customWidth="1"/>
    <col min="19" max="19" width="19.453125" style="24" customWidth="1"/>
    <col min="20" max="20" width="20.1796875" style="24" customWidth="1"/>
    <col min="21" max="21" width="16.1796875" style="24" customWidth="1"/>
    <col min="22" max="32" width="9.26953125" style="24" customWidth="1"/>
    <col min="33" max="33" width="10" style="24" customWidth="1"/>
    <col min="34" max="36" width="9.26953125" style="24" customWidth="1"/>
    <col min="37" max="16384" width="9.1796875" style="24"/>
  </cols>
  <sheetData>
    <row r="1" spans="1:36" ht="34.5" customHeight="1" x14ac:dyDescent="0.3">
      <c r="A1" s="77" t="s">
        <v>23</v>
      </c>
      <c r="B1" s="79" t="s">
        <v>24</v>
      </c>
      <c r="C1" s="79" t="s">
        <v>25</v>
      </c>
      <c r="D1" s="79" t="s">
        <v>26</v>
      </c>
      <c r="E1" s="79" t="s">
        <v>27</v>
      </c>
      <c r="F1" s="89" t="s">
        <v>28</v>
      </c>
      <c r="G1" s="89"/>
      <c r="H1" s="81"/>
      <c r="I1" s="80" t="s">
        <v>29</v>
      </c>
      <c r="J1" s="81"/>
      <c r="K1" s="84" t="s">
        <v>30</v>
      </c>
      <c r="L1" s="84" t="s">
        <v>31</v>
      </c>
      <c r="M1" s="84" t="s">
        <v>32</v>
      </c>
      <c r="N1" s="84" t="s">
        <v>33</v>
      </c>
      <c r="O1" s="86" t="s">
        <v>34</v>
      </c>
      <c r="P1" s="84" t="s">
        <v>35</v>
      </c>
      <c r="Q1" s="84" t="s">
        <v>106</v>
      </c>
      <c r="R1" s="84" t="s">
        <v>37</v>
      </c>
      <c r="S1" s="90" t="s">
        <v>38</v>
      </c>
      <c r="T1" s="86" t="s">
        <v>105</v>
      </c>
      <c r="U1" s="84" t="s">
        <v>39</v>
      </c>
      <c r="V1" s="77" t="s">
        <v>40</v>
      </c>
      <c r="W1" s="78"/>
      <c r="X1" s="25" t="s">
        <v>0</v>
      </c>
      <c r="Y1" s="25" t="s">
        <v>1</v>
      </c>
      <c r="Z1" s="25" t="s">
        <v>2</v>
      </c>
      <c r="AA1" s="25" t="s">
        <v>3</v>
      </c>
      <c r="AB1" s="25" t="s">
        <v>4</v>
      </c>
      <c r="AC1" s="25" t="s">
        <v>5</v>
      </c>
      <c r="AD1" s="25" t="s">
        <v>6</v>
      </c>
      <c r="AE1" s="25" t="s">
        <v>7</v>
      </c>
      <c r="AF1" s="25" t="s">
        <v>8</v>
      </c>
      <c r="AG1" s="25" t="s">
        <v>9</v>
      </c>
      <c r="AH1" s="25" t="s">
        <v>10</v>
      </c>
      <c r="AI1" s="25" t="s">
        <v>11</v>
      </c>
      <c r="AJ1" s="84" t="s">
        <v>50</v>
      </c>
    </row>
    <row r="2" spans="1:36" ht="30" customHeight="1" x14ac:dyDescent="0.3">
      <c r="A2" s="88"/>
      <c r="B2" s="79"/>
      <c r="C2" s="79"/>
      <c r="D2" s="79"/>
      <c r="E2" s="79"/>
      <c r="F2" s="26" t="s">
        <v>42</v>
      </c>
      <c r="G2" s="25" t="s">
        <v>43</v>
      </c>
      <c r="H2" s="25" t="s">
        <v>44</v>
      </c>
      <c r="I2" s="25" t="s">
        <v>45</v>
      </c>
      <c r="J2" s="25" t="s">
        <v>46</v>
      </c>
      <c r="K2" s="85"/>
      <c r="L2" s="85"/>
      <c r="M2" s="85"/>
      <c r="N2" s="85"/>
      <c r="O2" s="87"/>
      <c r="P2" s="85"/>
      <c r="Q2" s="85"/>
      <c r="R2" s="85"/>
      <c r="S2" s="91"/>
      <c r="T2" s="87"/>
      <c r="U2" s="85"/>
      <c r="V2" s="25" t="s">
        <v>47</v>
      </c>
      <c r="W2" s="25" t="s">
        <v>48</v>
      </c>
      <c r="X2" s="25" t="s">
        <v>107</v>
      </c>
      <c r="Y2" s="25" t="s">
        <v>107</v>
      </c>
      <c r="Z2" s="25" t="s">
        <v>107</v>
      </c>
      <c r="AA2" s="25" t="s">
        <v>107</v>
      </c>
      <c r="AB2" s="25" t="s">
        <v>107</v>
      </c>
      <c r="AC2" s="25" t="s">
        <v>107</v>
      </c>
      <c r="AD2" s="25" t="s">
        <v>107</v>
      </c>
      <c r="AE2" s="25" t="s">
        <v>107</v>
      </c>
      <c r="AF2" s="25" t="s">
        <v>107</v>
      </c>
      <c r="AG2" s="25" t="s">
        <v>107</v>
      </c>
      <c r="AH2" s="25" t="s">
        <v>107</v>
      </c>
      <c r="AI2" s="25" t="s">
        <v>107</v>
      </c>
      <c r="AJ2" s="85"/>
    </row>
    <row r="3" spans="1:36" x14ac:dyDescent="0.3">
      <c r="A3" s="82"/>
      <c r="B3" s="2">
        <v>1</v>
      </c>
      <c r="C3" s="3" t="s">
        <v>55</v>
      </c>
      <c r="D3" s="3" t="s">
        <v>54</v>
      </c>
      <c r="E3" s="3" t="s">
        <v>91</v>
      </c>
      <c r="F3" s="4" t="s">
        <v>17</v>
      </c>
      <c r="G3" s="4" t="s">
        <v>56</v>
      </c>
      <c r="H3" s="4" t="s">
        <v>102</v>
      </c>
      <c r="I3" s="5" t="s">
        <v>59</v>
      </c>
      <c r="J3" s="5" t="s">
        <v>52</v>
      </c>
      <c r="K3" s="5" t="s">
        <v>58</v>
      </c>
      <c r="L3" s="4"/>
      <c r="M3" s="4" t="s">
        <v>90</v>
      </c>
      <c r="N3" s="4"/>
      <c r="O3" s="4" t="s">
        <v>18</v>
      </c>
      <c r="P3" s="4" t="s">
        <v>12</v>
      </c>
      <c r="Q3" s="4"/>
      <c r="R3" s="6" t="s">
        <v>78</v>
      </c>
      <c r="S3" s="22" t="s">
        <v>60</v>
      </c>
      <c r="T3" s="22" t="s">
        <v>76</v>
      </c>
      <c r="U3" s="7"/>
      <c r="V3" s="8"/>
      <c r="W3" s="9"/>
      <c r="X3" s="10"/>
      <c r="Y3" s="10"/>
      <c r="Z3" s="10"/>
      <c r="AA3" s="10"/>
      <c r="AB3" s="10"/>
      <c r="AC3" s="11"/>
      <c r="AD3" s="10"/>
      <c r="AE3" s="10"/>
      <c r="AF3" s="10"/>
      <c r="AG3" s="10"/>
      <c r="AH3" s="10"/>
      <c r="AI3" s="10"/>
      <c r="AJ3" s="12"/>
    </row>
    <row r="4" spans="1:36" x14ac:dyDescent="0.3">
      <c r="A4" s="83"/>
      <c r="B4" s="7">
        <v>2</v>
      </c>
      <c r="C4" s="3" t="s">
        <v>55</v>
      </c>
      <c r="D4" s="3" t="s">
        <v>54</v>
      </c>
      <c r="E4" s="4" t="s">
        <v>95</v>
      </c>
      <c r="F4" s="4" t="s">
        <v>19</v>
      </c>
      <c r="G4" s="4" t="s">
        <v>56</v>
      </c>
      <c r="H4" s="4" t="s">
        <v>94</v>
      </c>
      <c r="I4" s="5" t="s">
        <v>59</v>
      </c>
      <c r="J4" s="5" t="s">
        <v>52</v>
      </c>
      <c r="K4" s="5" t="s">
        <v>58</v>
      </c>
      <c r="L4" s="4"/>
      <c r="M4" s="4" t="s">
        <v>90</v>
      </c>
      <c r="N4" s="4"/>
      <c r="O4" s="4" t="s">
        <v>18</v>
      </c>
      <c r="P4" s="4" t="s">
        <v>12</v>
      </c>
      <c r="Q4" s="4"/>
      <c r="R4" s="6" t="s">
        <v>84</v>
      </c>
      <c r="S4" s="13" t="s">
        <v>61</v>
      </c>
      <c r="T4" s="23" t="s">
        <v>85</v>
      </c>
      <c r="U4" s="7"/>
      <c r="V4" s="8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"/>
    </row>
    <row r="5" spans="1:36" s="27" customFormat="1" x14ac:dyDescent="0.3">
      <c r="A5" s="83"/>
      <c r="B5" s="7">
        <v>3</v>
      </c>
      <c r="C5" s="3" t="s">
        <v>55</v>
      </c>
      <c r="D5" s="3" t="s">
        <v>54</v>
      </c>
      <c r="E5" s="4" t="s">
        <v>98</v>
      </c>
      <c r="F5" s="4" t="s">
        <v>15</v>
      </c>
      <c r="G5" s="4" t="s">
        <v>63</v>
      </c>
      <c r="H5" s="4" t="s">
        <v>57</v>
      </c>
      <c r="I5" s="5" t="s">
        <v>59</v>
      </c>
      <c r="J5" s="5" t="s">
        <v>52</v>
      </c>
      <c r="K5" s="5" t="s">
        <v>58</v>
      </c>
      <c r="L5" s="4"/>
      <c r="M5" s="4" t="s">
        <v>90</v>
      </c>
      <c r="N5" s="4"/>
      <c r="O5" s="4" t="s">
        <v>18</v>
      </c>
      <c r="P5" s="4" t="s">
        <v>12</v>
      </c>
      <c r="Q5" s="4"/>
      <c r="R5" s="6" t="s">
        <v>83</v>
      </c>
      <c r="S5" s="13" t="s">
        <v>62</v>
      </c>
      <c r="T5" s="23" t="s">
        <v>77</v>
      </c>
      <c r="U5" s="7"/>
      <c r="V5" s="8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2"/>
    </row>
    <row r="6" spans="1:36" s="38" customFormat="1" x14ac:dyDescent="0.3">
      <c r="A6" s="83"/>
      <c r="B6" s="28">
        <v>4</v>
      </c>
      <c r="C6" s="29" t="s">
        <v>55</v>
      </c>
      <c r="D6" s="29" t="s">
        <v>54</v>
      </c>
      <c r="E6" s="30" t="s">
        <v>97</v>
      </c>
      <c r="F6" s="30" t="s">
        <v>104</v>
      </c>
      <c r="G6" s="30" t="s">
        <v>63</v>
      </c>
      <c r="H6" s="30" t="s">
        <v>57</v>
      </c>
      <c r="I6" s="31" t="s">
        <v>59</v>
      </c>
      <c r="J6" s="31" t="s">
        <v>52</v>
      </c>
      <c r="K6" s="31" t="s">
        <v>58</v>
      </c>
      <c r="L6" s="30"/>
      <c r="M6" s="30" t="s">
        <v>90</v>
      </c>
      <c r="N6" s="30"/>
      <c r="O6" s="30" t="s">
        <v>53</v>
      </c>
      <c r="P6" s="30" t="s">
        <v>12</v>
      </c>
      <c r="Q6" s="30">
        <v>241</v>
      </c>
      <c r="R6" s="32"/>
      <c r="S6" s="33" t="s">
        <v>64</v>
      </c>
      <c r="T6" s="33"/>
      <c r="U6" s="28"/>
      <c r="V6" s="34"/>
      <c r="W6" s="35"/>
      <c r="X6" s="36">
        <v>214</v>
      </c>
      <c r="Y6" s="36">
        <v>239</v>
      </c>
      <c r="Z6" s="36">
        <v>186</v>
      </c>
      <c r="AA6" s="36">
        <v>198</v>
      </c>
      <c r="AB6" s="36">
        <v>197</v>
      </c>
      <c r="AC6" s="36">
        <v>45</v>
      </c>
      <c r="AD6" s="36">
        <v>0</v>
      </c>
      <c r="AE6" s="36">
        <v>143</v>
      </c>
      <c r="AF6" s="36">
        <v>119</v>
      </c>
      <c r="AG6" s="36">
        <v>166</v>
      </c>
      <c r="AH6" s="36">
        <v>171</v>
      </c>
      <c r="AI6" s="36">
        <v>175</v>
      </c>
      <c r="AJ6" s="37">
        <v>12</v>
      </c>
    </row>
    <row r="7" spans="1:36" s="38" customFormat="1" x14ac:dyDescent="0.3">
      <c r="A7" s="83"/>
      <c r="B7" s="39">
        <v>5</v>
      </c>
      <c r="C7" s="29" t="s">
        <v>55</v>
      </c>
      <c r="D7" s="29" t="s">
        <v>54</v>
      </c>
      <c r="E7" s="40" t="s">
        <v>92</v>
      </c>
      <c r="F7" s="30" t="s">
        <v>21</v>
      </c>
      <c r="G7" s="30" t="s">
        <v>63</v>
      </c>
      <c r="H7" s="30" t="s">
        <v>57</v>
      </c>
      <c r="I7" s="31" t="s">
        <v>59</v>
      </c>
      <c r="J7" s="31" t="s">
        <v>52</v>
      </c>
      <c r="K7" s="31" t="s">
        <v>58</v>
      </c>
      <c r="L7" s="30"/>
      <c r="M7" s="30" t="s">
        <v>90</v>
      </c>
      <c r="N7" s="40"/>
      <c r="O7" s="30" t="s">
        <v>53</v>
      </c>
      <c r="P7" s="40" t="s">
        <v>12</v>
      </c>
      <c r="Q7" s="40">
        <v>285</v>
      </c>
      <c r="R7" s="41"/>
      <c r="S7" s="33" t="s">
        <v>65</v>
      </c>
      <c r="T7" s="33"/>
      <c r="U7" s="28"/>
      <c r="V7" s="34"/>
      <c r="W7" s="42"/>
      <c r="X7" s="43">
        <v>28</v>
      </c>
      <c r="Y7" s="43">
        <v>28</v>
      </c>
      <c r="Z7" s="43">
        <v>32</v>
      </c>
      <c r="AA7" s="43">
        <v>23</v>
      </c>
      <c r="AB7" s="43">
        <v>24</v>
      </c>
      <c r="AC7" s="43">
        <v>12</v>
      </c>
      <c r="AD7" s="43">
        <v>0</v>
      </c>
      <c r="AE7" s="43">
        <v>0</v>
      </c>
      <c r="AF7" s="43">
        <v>20</v>
      </c>
      <c r="AG7" s="43">
        <v>23</v>
      </c>
      <c r="AH7" s="43">
        <v>24</v>
      </c>
      <c r="AI7" s="43">
        <v>27</v>
      </c>
      <c r="AJ7" s="37">
        <v>12</v>
      </c>
    </row>
    <row r="8" spans="1:36" s="38" customFormat="1" x14ac:dyDescent="0.3">
      <c r="A8" s="83"/>
      <c r="B8" s="28">
        <v>6</v>
      </c>
      <c r="C8" s="29" t="s">
        <v>55</v>
      </c>
      <c r="D8" s="29" t="s">
        <v>54</v>
      </c>
      <c r="E8" s="30" t="s">
        <v>97</v>
      </c>
      <c r="F8" s="44" t="s">
        <v>20</v>
      </c>
      <c r="G8" s="30" t="s">
        <v>63</v>
      </c>
      <c r="H8" s="30" t="s">
        <v>101</v>
      </c>
      <c r="I8" s="31" t="s">
        <v>59</v>
      </c>
      <c r="J8" s="31" t="s">
        <v>52</v>
      </c>
      <c r="K8" s="31" t="s">
        <v>58</v>
      </c>
      <c r="L8" s="31"/>
      <c r="M8" s="30" t="s">
        <v>90</v>
      </c>
      <c r="N8" s="30"/>
      <c r="O8" s="30" t="s">
        <v>53</v>
      </c>
      <c r="P8" s="40" t="s">
        <v>12</v>
      </c>
      <c r="Q8" s="30">
        <v>219</v>
      </c>
      <c r="R8" s="32"/>
      <c r="S8" s="33" t="s">
        <v>66</v>
      </c>
      <c r="T8" s="33"/>
      <c r="U8" s="45"/>
      <c r="V8" s="34"/>
      <c r="W8" s="35"/>
      <c r="X8" s="46">
        <v>250</v>
      </c>
      <c r="Y8" s="46">
        <v>239</v>
      </c>
      <c r="Z8" s="46">
        <v>236</v>
      </c>
      <c r="AA8" s="46">
        <v>232</v>
      </c>
      <c r="AB8" s="46">
        <v>250</v>
      </c>
      <c r="AC8" s="36">
        <v>169</v>
      </c>
      <c r="AD8" s="36">
        <v>45</v>
      </c>
      <c r="AE8" s="36">
        <v>30</v>
      </c>
      <c r="AF8" s="36">
        <v>35</v>
      </c>
      <c r="AG8" s="46">
        <v>230</v>
      </c>
      <c r="AH8" s="46">
        <v>242</v>
      </c>
      <c r="AI8" s="46">
        <v>252</v>
      </c>
      <c r="AJ8" s="37">
        <v>12</v>
      </c>
    </row>
    <row r="9" spans="1:36" x14ac:dyDescent="0.3">
      <c r="A9" s="83"/>
      <c r="B9" s="7">
        <v>7</v>
      </c>
      <c r="C9" s="3" t="s">
        <v>55</v>
      </c>
      <c r="D9" s="3" t="s">
        <v>54</v>
      </c>
      <c r="E9" s="4" t="s">
        <v>96</v>
      </c>
      <c r="F9" s="4" t="s">
        <v>22</v>
      </c>
      <c r="G9" s="4" t="s">
        <v>69</v>
      </c>
      <c r="H9" s="4" t="s">
        <v>57</v>
      </c>
      <c r="I9" s="5" t="s">
        <v>59</v>
      </c>
      <c r="J9" s="5" t="s">
        <v>52</v>
      </c>
      <c r="K9" s="5" t="s">
        <v>58</v>
      </c>
      <c r="L9" s="5"/>
      <c r="M9" s="4" t="s">
        <v>90</v>
      </c>
      <c r="N9" s="3"/>
      <c r="O9" s="4" t="s">
        <v>14</v>
      </c>
      <c r="P9" s="4" t="s">
        <v>12</v>
      </c>
      <c r="Q9" s="4"/>
      <c r="R9" s="6" t="s">
        <v>86</v>
      </c>
      <c r="S9" s="13" t="s">
        <v>67</v>
      </c>
      <c r="T9" s="23" t="s">
        <v>87</v>
      </c>
      <c r="U9" s="19"/>
      <c r="V9" s="8"/>
      <c r="W9" s="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2"/>
    </row>
    <row r="10" spans="1:36" x14ac:dyDescent="0.3">
      <c r="A10" s="83"/>
      <c r="B10" s="7">
        <v>8</v>
      </c>
      <c r="C10" s="3" t="s">
        <v>55</v>
      </c>
      <c r="D10" s="3" t="s">
        <v>54</v>
      </c>
      <c r="E10" s="4" t="s">
        <v>99</v>
      </c>
      <c r="F10" s="16" t="s">
        <v>16</v>
      </c>
      <c r="G10" s="4" t="s">
        <v>70</v>
      </c>
      <c r="H10" s="4" t="s">
        <v>94</v>
      </c>
      <c r="I10" s="5" t="s">
        <v>59</v>
      </c>
      <c r="J10" s="5" t="s">
        <v>52</v>
      </c>
      <c r="K10" s="5" t="s">
        <v>58</v>
      </c>
      <c r="L10" s="5"/>
      <c r="M10" s="4" t="s">
        <v>90</v>
      </c>
      <c r="N10" s="3"/>
      <c r="O10" s="4" t="s">
        <v>14</v>
      </c>
      <c r="P10" s="4" t="s">
        <v>12</v>
      </c>
      <c r="Q10" s="4"/>
      <c r="R10" s="6" t="s">
        <v>79</v>
      </c>
      <c r="S10" s="18" t="s">
        <v>68</v>
      </c>
      <c r="T10" s="21" t="s">
        <v>80</v>
      </c>
      <c r="U10" s="20"/>
      <c r="V10" s="8"/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2"/>
    </row>
    <row r="11" spans="1:36" x14ac:dyDescent="0.3">
      <c r="A11" s="83"/>
      <c r="B11" s="2">
        <v>9</v>
      </c>
      <c r="C11" s="3" t="s">
        <v>55</v>
      </c>
      <c r="D11" s="3" t="s">
        <v>54</v>
      </c>
      <c r="E11" s="4" t="s">
        <v>100</v>
      </c>
      <c r="F11" s="16" t="s">
        <v>13</v>
      </c>
      <c r="G11" s="4" t="s">
        <v>71</v>
      </c>
      <c r="H11" s="4" t="s">
        <v>57</v>
      </c>
      <c r="I11" s="5" t="s">
        <v>59</v>
      </c>
      <c r="J11" s="5" t="s">
        <v>52</v>
      </c>
      <c r="K11" s="5" t="s">
        <v>58</v>
      </c>
      <c r="L11" s="5"/>
      <c r="M11" s="4" t="s">
        <v>90</v>
      </c>
      <c r="N11" s="3"/>
      <c r="O11" s="4" t="s">
        <v>14</v>
      </c>
      <c r="P11" s="4" t="s">
        <v>12</v>
      </c>
      <c r="Q11" s="4"/>
      <c r="R11" s="6" t="s">
        <v>81</v>
      </c>
      <c r="S11" s="18" t="s">
        <v>73</v>
      </c>
      <c r="T11" s="21" t="s">
        <v>82</v>
      </c>
      <c r="U11" s="20"/>
      <c r="V11" s="8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2"/>
    </row>
    <row r="12" spans="1:36" x14ac:dyDescent="0.3">
      <c r="A12" s="83"/>
      <c r="B12" s="7">
        <v>10</v>
      </c>
      <c r="C12" s="3" t="s">
        <v>55</v>
      </c>
      <c r="D12" s="3" t="s">
        <v>54</v>
      </c>
      <c r="E12" s="4" t="s">
        <v>93</v>
      </c>
      <c r="F12" s="16" t="s">
        <v>74</v>
      </c>
      <c r="G12" s="4" t="s">
        <v>72</v>
      </c>
      <c r="H12" s="4" t="s">
        <v>57</v>
      </c>
      <c r="I12" s="5" t="s">
        <v>59</v>
      </c>
      <c r="J12" s="5" t="s">
        <v>52</v>
      </c>
      <c r="K12" s="5" t="s">
        <v>58</v>
      </c>
      <c r="L12" s="5"/>
      <c r="M12" s="4" t="s">
        <v>103</v>
      </c>
      <c r="N12" s="3"/>
      <c r="O12" s="4" t="s">
        <v>14</v>
      </c>
      <c r="P12" s="4" t="s">
        <v>12</v>
      </c>
      <c r="Q12" s="4"/>
      <c r="R12" s="6" t="s">
        <v>88</v>
      </c>
      <c r="S12" s="21" t="s">
        <v>75</v>
      </c>
      <c r="T12" s="21" t="s">
        <v>89</v>
      </c>
      <c r="U12" s="20"/>
      <c r="V12" s="8"/>
      <c r="W12" s="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2"/>
    </row>
  </sheetData>
  <mergeCells count="21">
    <mergeCell ref="B1:B2"/>
    <mergeCell ref="C1:C2"/>
    <mergeCell ref="D1:D2"/>
    <mergeCell ref="E1:E2"/>
    <mergeCell ref="F1:H1"/>
    <mergeCell ref="V1:W1"/>
    <mergeCell ref="A3:A12"/>
    <mergeCell ref="AJ1:AJ2"/>
    <mergeCell ref="P1:P2"/>
    <mergeCell ref="Q1:Q2"/>
    <mergeCell ref="R1:R2"/>
    <mergeCell ref="S1:S2"/>
    <mergeCell ref="T1:T2"/>
    <mergeCell ref="U1:U2"/>
    <mergeCell ref="I1:J1"/>
    <mergeCell ref="K1:K2"/>
    <mergeCell ref="L1:L2"/>
    <mergeCell ref="M1:M2"/>
    <mergeCell ref="N1:N2"/>
    <mergeCell ref="O1:O2"/>
    <mergeCell ref="A1:A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Admin</cp:lastModifiedBy>
  <cp:lastPrinted>2019-09-10T07:07:02Z</cp:lastPrinted>
  <dcterms:created xsi:type="dcterms:W3CDTF">2013-10-01T16:40:41Z</dcterms:created>
  <dcterms:modified xsi:type="dcterms:W3CDTF">2021-11-09T11:49:41Z</dcterms:modified>
</cp:coreProperties>
</file>