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z.lisewski\Desktop\KOSZTORYSY OFERTOWE\"/>
    </mc:Choice>
  </mc:AlternateContent>
  <xr:revisionPtr revIDLastSave="0" documentId="13_ncr:1_{4D728021-A7EB-48F6-B7BE-5F2998BE1BA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fo" sheetId="1" r:id="rId1"/>
    <sheet name="Formularz ofertowy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85" i="3" l="1"/>
  <c r="L86" i="3"/>
  <c r="K85" i="3"/>
  <c r="I85" i="3"/>
  <c r="I103" i="3" l="1"/>
  <c r="K103" i="3" l="1"/>
  <c r="L103" i="3"/>
  <c r="I57" i="3" l="1"/>
  <c r="I58" i="3"/>
  <c r="K58" i="3" s="1"/>
  <c r="I59" i="3"/>
  <c r="K59" i="3" s="1"/>
  <c r="I56" i="3"/>
  <c r="I73" i="3"/>
  <c r="I104" i="3"/>
  <c r="I60" i="3"/>
  <c r="K60" i="3" s="1"/>
  <c r="I61" i="3"/>
  <c r="K61" i="3" s="1"/>
  <c r="I62" i="3"/>
  <c r="K62" i="3" s="1"/>
  <c r="I63" i="3"/>
  <c r="K63" i="3" s="1"/>
  <c r="I64" i="3"/>
  <c r="K64" i="3" s="1"/>
  <c r="I65" i="3"/>
  <c r="K65" i="3" s="1"/>
  <c r="I66" i="3"/>
  <c r="K66" i="3" s="1"/>
  <c r="I67" i="3"/>
  <c r="K67" i="3" s="1"/>
  <c r="I68" i="3"/>
  <c r="K68" i="3" s="1"/>
  <c r="I69" i="3"/>
  <c r="K69" i="3" s="1"/>
  <c r="I70" i="3"/>
  <c r="K70" i="3" s="1"/>
  <c r="I71" i="3"/>
  <c r="K71" i="3" s="1"/>
  <c r="I72" i="3"/>
  <c r="K72" i="3" s="1"/>
  <c r="I74" i="3"/>
  <c r="K74" i="3" s="1"/>
  <c r="I75" i="3"/>
  <c r="K75" i="3" s="1"/>
  <c r="I76" i="3"/>
  <c r="K76" i="3" s="1"/>
  <c r="I77" i="3"/>
  <c r="K77" i="3" s="1"/>
  <c r="I78" i="3"/>
  <c r="K78" i="3" s="1"/>
  <c r="I79" i="3"/>
  <c r="K79" i="3" s="1"/>
  <c r="I80" i="3"/>
  <c r="K80" i="3" s="1"/>
  <c r="I81" i="3"/>
  <c r="K81" i="3" s="1"/>
  <c r="I82" i="3"/>
  <c r="K82" i="3" s="1"/>
  <c r="I83" i="3"/>
  <c r="K83" i="3" s="1"/>
  <c r="I84" i="3"/>
  <c r="K84" i="3" s="1"/>
  <c r="I86" i="3"/>
  <c r="K86" i="3" s="1"/>
  <c r="I87" i="3"/>
  <c r="K87" i="3" s="1"/>
  <c r="I88" i="3"/>
  <c r="K88" i="3" s="1"/>
  <c r="I89" i="3"/>
  <c r="K89" i="3" s="1"/>
  <c r="I90" i="3"/>
  <c r="K90" i="3" s="1"/>
  <c r="I91" i="3"/>
  <c r="K91" i="3" s="1"/>
  <c r="I92" i="3"/>
  <c r="K92" i="3" s="1"/>
  <c r="I93" i="3"/>
  <c r="K93" i="3" s="1"/>
  <c r="I94" i="3"/>
  <c r="K94" i="3" s="1"/>
  <c r="I95" i="3"/>
  <c r="K95" i="3" s="1"/>
  <c r="I96" i="3"/>
  <c r="K96" i="3" s="1"/>
  <c r="I97" i="3"/>
  <c r="K97" i="3" s="1"/>
  <c r="I98" i="3"/>
  <c r="K98" i="3" s="1"/>
  <c r="I99" i="3"/>
  <c r="K99" i="3" s="1"/>
  <c r="I100" i="3"/>
  <c r="K100" i="3" s="1"/>
  <c r="I101" i="3"/>
  <c r="K101" i="3" s="1"/>
  <c r="I102" i="3"/>
  <c r="K102" i="3" s="1"/>
  <c r="I105" i="3"/>
  <c r="K105" i="3" s="1"/>
  <c r="I106" i="3"/>
  <c r="K106" i="3" s="1"/>
  <c r="I55" i="3"/>
  <c r="K55" i="3" s="1"/>
  <c r="L55" i="3" s="1"/>
  <c r="I52" i="3"/>
  <c r="K52" i="3" s="1"/>
  <c r="L52" i="3" s="1"/>
  <c r="K104" i="3" l="1"/>
  <c r="L104" i="3" s="1"/>
  <c r="K57" i="3"/>
  <c r="L57" i="3" s="1"/>
  <c r="K56" i="3"/>
  <c r="L56" i="3" s="1"/>
  <c r="K73" i="3"/>
  <c r="L73" i="3" s="1"/>
  <c r="G47" i="3"/>
  <c r="I47" i="3" s="1"/>
  <c r="K47" i="3" s="1"/>
  <c r="L47" i="3" s="1"/>
  <c r="G42" i="3"/>
  <c r="I42" i="3" s="1"/>
  <c r="K42" i="3" s="1"/>
  <c r="L42" i="3" s="1"/>
  <c r="G37" i="3"/>
  <c r="I37" i="3" s="1"/>
  <c r="K37" i="3" s="1"/>
  <c r="L37" i="3" s="1"/>
  <c r="G32" i="3"/>
  <c r="I32" i="3" s="1"/>
  <c r="L100" i="3"/>
  <c r="L58" i="3"/>
  <c r="K32" i="3" l="1"/>
  <c r="L105" i="3"/>
  <c r="L102" i="3"/>
  <c r="L106" i="3"/>
  <c r="L68" i="3"/>
  <c r="L91" i="3"/>
  <c r="L95" i="3"/>
  <c r="L78" i="3"/>
  <c r="L69" i="3"/>
  <c r="L72" i="3"/>
  <c r="L61" i="3"/>
  <c r="L60" i="3"/>
  <c r="L94" i="3"/>
  <c r="L82" i="3"/>
  <c r="L77" i="3"/>
  <c r="L65" i="3"/>
  <c r="L74" i="3"/>
  <c r="L87" i="3"/>
  <c r="L90" i="3"/>
  <c r="L96" i="3"/>
  <c r="L88" i="3"/>
  <c r="L83" i="3"/>
  <c r="L79" i="3"/>
  <c r="L70" i="3"/>
  <c r="L66" i="3"/>
  <c r="L62" i="3"/>
  <c r="L98" i="3"/>
  <c r="L92" i="3"/>
  <c r="L81" i="3"/>
  <c r="L75" i="3"/>
  <c r="L64" i="3"/>
  <c r="L101" i="3"/>
  <c r="L97" i="3"/>
  <c r="L93" i="3"/>
  <c r="L89" i="3"/>
  <c r="L84" i="3"/>
  <c r="L80" i="3"/>
  <c r="L76" i="3"/>
  <c r="L71" i="3"/>
  <c r="L67" i="3"/>
  <c r="L63" i="3"/>
  <c r="L59" i="3"/>
  <c r="L99" i="3"/>
  <c r="L32" i="3"/>
</calcChain>
</file>

<file path=xl/sharedStrings.xml><?xml version="1.0" encoding="utf-8"?>
<sst xmlns="http://schemas.openxmlformats.org/spreadsheetml/2006/main" count="337" uniqueCount="221">
  <si>
    <t>Kosztorys 2023 ver 0,96 dla n-ctwa / Info</t>
  </si>
  <si>
    <t>(Rok planu: 2023, wersja planu: 1)</t>
  </si>
  <si>
    <t xml:space="preserve">Założenia do raportu:
1. Dane pobierane są z projektowania dla roku 2023 oraz z wersji planu 1.
2. Pobierane są wyłącznie czynności do wyceny ujęte w OSTWPL.
3. Pobierane są wyłącznie czynności i materiały posiadające wartość kosztów &lt;&gt; 0.
4. Pobierane są wyłącznie czynności posiadające wyróżnik rodzaju kosztów: O – obcy.
5. Ilość czynności:
• Pobierana jest ilość czynności do wyceny zdefiniowana jako wymagana do liczenia informacji rzeczowej (Czynność RZECZ = T).
• Pobierana jest z ilość akordowa dla czynności gdy jest ona większa od zera. W przeciwnym razie pobierana jest z ilość czynności w jednostkach miary.
6. Pobierane są wyłącznie czynności dla których pole STWPL C oraz pole C Pakiet nie są puste.
7. Pobierane są wyłącznie materiały dla których pole STWPL M oraz pole M Pakiet nie są puste.
8. Cena jednostkowa w kosztorysie inwestorskim wyliczana jest poprzez dzielenie wartości (pobranej z SILP jako suma wartości czynności do wyceny oraz wartości materiałów dla danej czynności do rozliczenia) przez ilość (pobranej z SILP zgodnie z pkt. 5) dla danej czynności do rozliczenia. Cena jednostkowa po wyliczeniu jest zaokrąglana do 2 miejsc po przecinku.
9. Wartość w kosztorysie inwestorskim wyliczana jest przez mnożenie ilości pobranej zgodnie z pkt. 5 oraz ceny jednostkowej wyliczonej zgodnie z pkt. 8. 
Uwaga: w związku z określoną definicją zaokrąglania wartość dla danej czynności do rozliczenia oraz łączna wartość kosztorysu może być różna od wartości w SILP.
10. Pobierane są wyłącznie pozycje zaglobalowane.
Przed wygenerowaniem kosztorysu należy wybrać jeden pakiet przy pomocy formantów wprowadzania!
</t>
  </si>
  <si>
    <t>Uwaga:
Dane zawarte w raporcie należy bezwzględnie zweryfikować!
Stawka VAT - gdy brak przypisania do Rodzajów stawek ZUL w module ZUL wstawiana jest w kosztorysie automatycznie wartość 8.</t>
  </si>
  <si>
    <t>Uwaga:
1. Dane zawarte w raporcie należy bezwzględnie zweryfikować!</t>
  </si>
  <si>
    <t>Autor raportu:
Jan Filoda, Nadleśnictwo Krucz, ZZ_RAPORTY
jan.filoda@pila.lasy.gov.pl
tel. 67 255 18 25, kom. 509 914 021</t>
  </si>
  <si>
    <t xml:space="preserve">Wymagane uprawnienia BO 
</t>
  </si>
  <si>
    <t>LOKALNY SYSTEM RAPORTOWANIA</t>
  </si>
  <si>
    <t xml:space="preserve">Planowanie
Notatnik i ZUL
</t>
  </si>
  <si>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</si>
  <si>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</si>
  <si>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</si>
  <si>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</si>
  <si>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</si>
  <si>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</si>
  <si>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</si>
  <si>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</si>
  <si>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</si>
  <si>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</si>
  <si>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</si>
  <si>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M3</t>
  </si>
  <si>
    <t xml:space="preserve">  2</t>
  </si>
  <si>
    <t>CWD-D</t>
  </si>
  <si>
    <t>Całkowity wyrób drewna technologią dowolną</t>
  </si>
  <si>
    <t xml:space="preserve"> 14</t>
  </si>
  <si>
    <t>ROZDR-PP</t>
  </si>
  <si>
    <t>Rozdrabnianie pozostałości drzewnych na całej powierzchni bez mieszania z glebą</t>
  </si>
  <si>
    <t>HA</t>
  </si>
  <si>
    <t xml:space="preserve"> 19</t>
  </si>
  <si>
    <t>WPOD-N</t>
  </si>
  <si>
    <t>Wycinanie podszytów i podrostów (teren równy lub falisty)</t>
  </si>
  <si>
    <t xml:space="preserve"> 26</t>
  </si>
  <si>
    <t>OPR-UC</t>
  </si>
  <si>
    <t>Opryskiwanie upraw opryskiwaczem - ciągnikowym</t>
  </si>
  <si>
    <t xml:space="preserve"> 48</t>
  </si>
  <si>
    <t>WYK-PASR</t>
  </si>
  <si>
    <t>Zdarcie pokrywy na pasach - prace ręczne</t>
  </si>
  <si>
    <t>KMTR</t>
  </si>
  <si>
    <t xml:space="preserve"> 51</t>
  </si>
  <si>
    <t>WYK-TAL40</t>
  </si>
  <si>
    <t>Zdarcie pokrywy na talerzach 40 cm x 40 cm</t>
  </si>
  <si>
    <t>TSZT</t>
  </si>
  <si>
    <t xml:space="preserve"> 52</t>
  </si>
  <si>
    <t>WYK-TAL60</t>
  </si>
  <si>
    <t>Zdarcie pokrywy na talerzach 60 cm x 60 cm</t>
  </si>
  <si>
    <t xml:space="preserve"> 57</t>
  </si>
  <si>
    <t>PRZ-PAS</t>
  </si>
  <si>
    <t>Przekopanie gleby na pasach w miejscu sadzenia</t>
  </si>
  <si>
    <t xml:space="preserve"> 58</t>
  </si>
  <si>
    <t>PRZ-TALSA</t>
  </si>
  <si>
    <t>Przekopanie gleby na talerzach w miejscu sadzenia</t>
  </si>
  <si>
    <t xml:space="preserve"> 66</t>
  </si>
  <si>
    <t>KOP-ROW</t>
  </si>
  <si>
    <t>Wykopy ziemne o różnych przekrojach</t>
  </si>
  <si>
    <t xml:space="preserve"> 67</t>
  </si>
  <si>
    <t>WYK-PASCZ</t>
  </si>
  <si>
    <t>Wyorywanie bruzd pługiem leśnym na powierzchni pow. 0,50 ha</t>
  </si>
  <si>
    <t xml:space="preserve"> 70</t>
  </si>
  <si>
    <t>WYK-POGCZ</t>
  </si>
  <si>
    <t>Wyorywanie bruzd pługiem leśnym z pogłębiaczem na powierzchni pow. 0,5 ha</t>
  </si>
  <si>
    <t xml:space="preserve"> 71</t>
  </si>
  <si>
    <t>WYK-P5GCP</t>
  </si>
  <si>
    <t>Wyorywanie bruzd pługiem leśnym z pogłębiaczem na pow. do 0,5 ha (np. gniazda)</t>
  </si>
  <si>
    <t xml:space="preserve"> 94</t>
  </si>
  <si>
    <t>SADZ 1R</t>
  </si>
  <si>
    <t>Sadzenie 1-latek z odkrytym systemem korzeniowym</t>
  </si>
  <si>
    <t xml:space="preserve"> 95</t>
  </si>
  <si>
    <t>SADZ WIEL</t>
  </si>
  <si>
    <t>Sadzenie wielolatek z odkrytym systemem korzeniowym</t>
  </si>
  <si>
    <t xml:space="preserve"> 96</t>
  </si>
  <si>
    <t>SADZ POP</t>
  </si>
  <si>
    <t>Sadzenie jednolatek i wielolatek w poprawkach i uzupełnieniach</t>
  </si>
  <si>
    <t xml:space="preserve"> 97</t>
  </si>
  <si>
    <t>SAD-BRYŁ</t>
  </si>
  <si>
    <t>Sadzenie sadzonek z zakrytym systemem korzeniowym</t>
  </si>
  <si>
    <t>103</t>
  </si>
  <si>
    <t>DOW-SADZ</t>
  </si>
  <si>
    <t>Dowóz sadzonek</t>
  </si>
  <si>
    <t>104</t>
  </si>
  <si>
    <t>MOT-PAS</t>
  </si>
  <si>
    <t>Zniszczenie chwastów (zmotyczenie) wokół sadzonek na pasach</t>
  </si>
  <si>
    <t>105</t>
  </si>
  <si>
    <t>MOT-TAL</t>
  </si>
  <si>
    <t>Zniszczenie chwastów (zmotyczenie) wokół sadzonek na talerzach</t>
  </si>
  <si>
    <t>107</t>
  </si>
  <si>
    <t>KOSZ UA</t>
  </si>
  <si>
    <t>Wykaszanie chwastów w uprawach i usuwanie zbędnych nalotów - stopień trudności I i II</t>
  </si>
  <si>
    <t>108</t>
  </si>
  <si>
    <t>KOSZ UB</t>
  </si>
  <si>
    <t>Wykaszanie chwastów w uprawach i usuwanie zbędnych nalotów - stopień trudności III i IV</t>
  </si>
  <si>
    <t>110</t>
  </si>
  <si>
    <t>OPR-CHWAS</t>
  </si>
  <si>
    <t>Chemiczne niszczenie chwastów opryskiwaczem ręcznym</t>
  </si>
  <si>
    <t>111</t>
  </si>
  <si>
    <t>WYDEPT</t>
  </si>
  <si>
    <t>Wydeptywanie chwastów wokół sadzonek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</si>
  <si>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</si>
  <si>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</si>
  <si>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</si>
  <si>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</si>
  <si>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</si>
  <si>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</si>
  <si>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</si>
  <si>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</si>
  <si>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</si>
  <si>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122</t>
  </si>
  <si>
    <t>ZAB-RYS</t>
  </si>
  <si>
    <t>Zabezpieczenie młodników przed spałowaniem przez rysakowanie</t>
  </si>
  <si>
    <t>131</t>
  </si>
  <si>
    <t>PUŁ-RYJ</t>
  </si>
  <si>
    <t>Wykładanie pułapek na ryjkowce - dołki chwytne, wałki itp.</t>
  </si>
  <si>
    <t>SZT</t>
  </si>
  <si>
    <t>136</t>
  </si>
  <si>
    <t>SZUK-OWA2</t>
  </si>
  <si>
    <t>Próbne poszukiwania owadów w ściole metodą dwóch drzew próbnych</t>
  </si>
  <si>
    <t>141</t>
  </si>
  <si>
    <t>GRODZ-SRN</t>
  </si>
  <si>
    <t>Grodzenie upraw przed zwierzyną siatką rozbiórkową</t>
  </si>
  <si>
    <t>HM</t>
  </si>
  <si>
    <t>143</t>
  </si>
  <si>
    <t>WYK-SLUPL</t>
  </si>
  <si>
    <t>Przygotowanie słupków liściastych</t>
  </si>
  <si>
    <t>144</t>
  </si>
  <si>
    <t>WYK-SLUPI</t>
  </si>
  <si>
    <t>Przygotowanie słupków iglastych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</si>
  <si>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</si>
  <si>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</si>
  <si>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</si>
  <si>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</si>
  <si>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</si>
  <si>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</si>
  <si>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</si>
  <si>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148</t>
  </si>
  <si>
    <t>PORZ-SPAL</t>
  </si>
  <si>
    <t>Spalanie gałęzi ułożonych w stosy</t>
  </si>
  <si>
    <t>M3P</t>
  </si>
  <si>
    <t>149</t>
  </si>
  <si>
    <t>PORZ-STOS</t>
  </si>
  <si>
    <t>Wynoszenie i układanie pozostałości w stosy niewymiarowe</t>
  </si>
  <si>
    <t>155</t>
  </si>
  <si>
    <t>ZAW-BUD</t>
  </si>
  <si>
    <t>Wywieszanie nowych budek lęgowych i schronów dla nietoperzy</t>
  </si>
  <si>
    <t>156</t>
  </si>
  <si>
    <t>NAPR-BUD</t>
  </si>
  <si>
    <t>Naprawa starych budek lęgowych i schronów dla nietoperzy</t>
  </si>
  <si>
    <t>157</t>
  </si>
  <si>
    <t>CZYSZ-BUD</t>
  </si>
  <si>
    <t>Czyszczenie budek lęgowych i schronów dla nietoperzy</t>
  </si>
  <si>
    <t>159</t>
  </si>
  <si>
    <t>KONTR-RYJ</t>
  </si>
  <si>
    <t>Kontrola i utrzymanie pułapek w sprawności, wybieranie i usuwanie ryjkowców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</si>
  <si>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</si>
  <si>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</si>
  <si>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</si>
  <si>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</si>
  <si>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</si>
  <si>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</si>
  <si>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386</t>
  </si>
  <si>
    <t>GODZ RU8</t>
  </si>
  <si>
    <t>Prace godzinowe ręczne z urządzeniem</t>
  </si>
  <si>
    <t>389</t>
  </si>
  <si>
    <t>GODZ MH8</t>
  </si>
  <si>
    <t>Prace wykonywane ciągnikiem (8% VAT)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</si>
  <si>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</si>
  <si>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</si>
  <si>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</si>
  <si>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</si>
  <si>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</si>
  <si>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</si>
  <si>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</si>
  <si>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Toruń</t>
  </si>
  <si>
    <t xml:space="preserve">87-100 Toruń; Polna 34/38  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</si>
  <si>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</si>
  <si>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</si>
  <si>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</si>
  <si>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</si>
  <si>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</si>
  <si>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</si>
  <si>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</si>
  <si>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</si>
  <si>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</si>
  <si>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</si>
  <si>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FORMULARZ OFERTOWY</t>
  </si>
  <si>
    <t>Odpowiadając na ogłoszenie o przetargu nieograniczonym na „Wykonywanie usług z zakresu gospodarki leśnej na terenie Nadleśnictwa Toruń w roku 2023''  składamy niniejszym ofertę na pakiet 1 tego zamówienia: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</si>
  <si>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</si>
  <si>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</si>
  <si>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</si>
  <si>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</si>
  <si>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</si>
  <si>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</si>
  <si>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</si>
  <si>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</si>
  <si>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</si>
  <si>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</si>
  <si>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</si>
  <si>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</si>
  <si>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</si>
  <si>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163</t>
  </si>
  <si>
    <t>PPOŻ-PORZ</t>
  </si>
  <si>
    <t>Porządkowanie terenów na pasach przeciwpożarowych</t>
  </si>
  <si>
    <t>165</t>
  </si>
  <si>
    <t>DOZ DOG</t>
  </si>
  <si>
    <t>Prace wykonywane ręcznie przy dogaszaniu i dozorowaniu pożarzysk</t>
  </si>
  <si>
    <t>98</t>
  </si>
  <si>
    <t>POP-BRYŁ</t>
  </si>
  <si>
    <t xml:space="preserve">Sadzenie sadzonek z zakrytym systemem korzeniowym w poprawkach i uzupełnieniach </t>
  </si>
  <si>
    <t>15</t>
  </si>
  <si>
    <t>18</t>
  </si>
  <si>
    <t>ROZDR-PDR</t>
  </si>
  <si>
    <t>ROZME-KRZ</t>
  </si>
  <si>
    <t xml:space="preserve">Rozdrabnianie pozostałości drzewnych na całej powierzchni bez mieszania z glebą na powierzchniach z wyrobioną drobnicą </t>
  </si>
  <si>
    <t>Mechaniczne rozdrabnianie krzewów, malin, jeżyn itp.</t>
  </si>
  <si>
    <t>GODZ HH8</t>
  </si>
  <si>
    <t>Prace wykonywane harvesterem (8% VAT)</t>
  </si>
  <si>
    <t>WYK-FREZ</t>
  </si>
  <si>
    <t>75</t>
  </si>
  <si>
    <t>Przygotowanie gleby pługiem aktywnym z pogłębiaczem</t>
  </si>
  <si>
    <t>124</t>
  </si>
  <si>
    <t>ZAB-OSŁZD</t>
  </si>
  <si>
    <t xml:space="preserve">Zdejmowanie osłonek z drzewek zabezpieczonych przed spałowaniem </t>
  </si>
  <si>
    <t>391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</si>
</sst>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16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sz val="10"/>
      <color rgb="FF333333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7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56">
    <xf numFmtId="0" fontId="0" fillId="0" borderId="0" xfId="0"/>
    <xf numFmtId="0" fontId="1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horizontal="left" vertical="center" wrapText="1"/>
    </xf>
    <xf numFmtId="49" fontId="4" fillId="2" borderId="0" xfId="0" applyNumberFormat="1" applyFont="1" applyFill="1" applyAlignment="1">
      <alignment horizontal="left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39" fontId="7" fillId="2" borderId="1" xfId="0" applyNumberFormat="1" applyFont="1" applyFill="1" applyBorder="1" applyAlignment="1">
      <alignment horizontal="right" vertical="center"/>
    </xf>
    <xf numFmtId="2" fontId="7" fillId="2" borderId="1" xfId="0" applyNumberFormat="1" applyFont="1" applyFill="1" applyBorder="1" applyAlignment="1" applyProtection="1">
      <alignment horizontal="right" vertical="center"/>
      <protection locked="0"/>
    </xf>
    <xf numFmtId="9" fontId="7" fillId="2" borderId="1" xfId="1" applyFont="1" applyFill="1" applyBorder="1" applyAlignment="1" applyProtection="1">
      <alignment horizontal="center" vertical="center"/>
      <protection hidden="1"/>
    </xf>
    <xf numFmtId="49" fontId="7" fillId="2" borderId="1" xfId="0" applyNumberFormat="1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Alignment="1">
      <alignment horizontal="left"/>
    </xf>
    <xf numFmtId="9" fontId="7" fillId="2" borderId="1" xfId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 applyProtection="1">
      <alignment horizontal="right" vertical="center"/>
      <protection hidden="1"/>
    </xf>
    <xf numFmtId="49" fontId="7" fillId="2" borderId="1" xfId="0" applyNumberFormat="1" applyFont="1" applyFill="1" applyBorder="1" applyAlignment="1" applyProtection="1">
      <alignment horizontal="right" vertical="center"/>
      <protection hidden="1"/>
    </xf>
    <xf numFmtId="4" fontId="7" fillId="2" borderId="1" xfId="0" applyNumberFormat="1" applyFont="1" applyFill="1" applyBorder="1" applyAlignment="1" applyProtection="1">
      <alignment horizontal="right" vertical="center"/>
      <protection hidden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39" fontId="7" fillId="0" borderId="1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 applyProtection="1">
      <alignment horizontal="right" vertical="center"/>
      <protection locked="0"/>
    </xf>
    <xf numFmtId="2" fontId="7" fillId="0" borderId="1" xfId="0" applyNumberFormat="1" applyFont="1" applyBorder="1" applyAlignment="1" applyProtection="1">
      <alignment horizontal="right" vertical="center"/>
      <protection hidden="1"/>
    </xf>
    <xf numFmtId="9" fontId="7" fillId="0" borderId="1" xfId="1" applyFont="1" applyFill="1" applyBorder="1" applyAlignment="1">
      <alignment horizontal="center" vertical="center"/>
    </xf>
    <xf numFmtId="9" fontId="7" fillId="0" borderId="1" xfId="1" applyFont="1" applyFill="1" applyBorder="1" applyAlignment="1" applyProtection="1">
      <alignment horizontal="center" vertical="center"/>
      <protection hidden="1"/>
    </xf>
    <xf numFmtId="2" fontId="7" fillId="0" borderId="1" xfId="0" applyNumberFormat="1" applyFont="1" applyBorder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49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49" fontId="9" fillId="2" borderId="0" xfId="0" applyNumberFormat="1" applyFont="1" applyFill="1" applyAlignment="1">
      <alignment horizontal="right" vertical="top"/>
    </xf>
    <xf numFmtId="2" fontId="7" fillId="0" borderId="1" xfId="0" applyNumberFormat="1" applyFont="1" applyBorder="1" applyAlignment="1" applyProtection="1">
      <alignment horizontal="right" vertical="center"/>
      <protection hidden="1"/>
    </xf>
    <xf numFmtId="0" fontId="6" fillId="3" borderId="1" xfId="0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 applyProtection="1">
      <alignment horizontal="right" vertical="center"/>
      <protection hidden="1"/>
    </xf>
    <xf numFmtId="4" fontId="7" fillId="2" borderId="6" xfId="0" applyNumberFormat="1" applyFont="1" applyFill="1" applyBorder="1" applyAlignment="1" applyProtection="1">
      <alignment horizontal="right" vertical="center"/>
      <protection hidden="1"/>
    </xf>
    <xf numFmtId="2" fontId="7" fillId="2" borderId="1" xfId="0" applyNumberFormat="1" applyFont="1" applyFill="1" applyBorder="1" applyAlignment="1" applyProtection="1">
      <alignment horizontal="right" vertical="center"/>
      <protection hidden="1"/>
    </xf>
    <xf numFmtId="49" fontId="7" fillId="2" borderId="1" xfId="0" applyNumberFormat="1" applyFont="1" applyFill="1" applyBorder="1" applyAlignment="1" applyProtection="1">
      <alignment horizontal="right" vertical="center"/>
      <protection hidden="1"/>
    </xf>
    <xf numFmtId="0" fontId="10" fillId="2" borderId="2" xfId="0" applyFont="1" applyFill="1" applyBorder="1" applyAlignment="1">
      <alignment horizontal="left" vertical="center"/>
    </xf>
    <xf numFmtId="49" fontId="12" fillId="2" borderId="0" xfId="0" applyNumberFormat="1" applyFont="1" applyFill="1" applyAlignment="1">
      <alignment horizontal="left" vertical="center"/>
    </xf>
    <xf numFmtId="49" fontId="11" fillId="2" borderId="0" xfId="0" applyNumberFormat="1" applyFont="1" applyFill="1" applyAlignment="1">
      <alignment horizontal="center" vertical="center"/>
    </xf>
    <xf numFmtId="2" fontId="14" fillId="2" borderId="1" xfId="0" applyNumberFormat="1" applyFont="1" applyFill="1" applyBorder="1" applyAlignment="1" applyProtection="1">
      <alignment horizontal="right" vertical="center"/>
      <protection hidden="1"/>
    </xf>
    <xf numFmtId="2" fontId="14" fillId="2" borderId="1" xfId="0" applyNumberFormat="1" applyFont="1" applyFill="1" applyBorder="1" applyAlignment="1" applyProtection="1">
      <alignment horizontal="right"/>
      <protection hidden="1"/>
    </xf>
    <xf numFmtId="49" fontId="10" fillId="2" borderId="0" xfId="0" applyNumberFormat="1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49" fontId="9" fillId="2" borderId="0" xfId="0" applyNumberFormat="1" applyFont="1" applyFill="1" applyAlignment="1">
      <alignment horizontal="left" vertical="center" wrapText="1"/>
    </xf>
    <xf numFmtId="49" fontId="8" fillId="3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left"/>
      <protection locked="0"/>
    </xf>
    <xf numFmtId="49" fontId="8" fillId="3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vertical="top"/>
    </xf>
    <xf numFmtId="49" fontId="8" fillId="3" borderId="1" xfId="0" applyNumberFormat="1" applyFont="1" applyFill="1" applyBorder="1" applyAlignment="1">
      <alignment horizontal="righ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5"/>
  <sheetViews>
    <sheetView workbookViewId="0"/>
  </sheetViews>
  <sheetFormatPr defaultRowHeight="12.75" x14ac:dyDescent="0.2"/>
  <cols>
    <col min="1" max="1" width="2.140625" customWidth="1"/>
    <col min="2" max="2" width="0.28515625" customWidth="1"/>
    <col min="3" max="3" width="83.85546875" customWidth="1"/>
    <col min="4" max="6" width="0.140625" customWidth="1"/>
    <col min="7" max="7" width="4.7109375" customWidth="1"/>
  </cols>
  <sheetData>
    <row r="1" spans="2:6" s="1" customFormat="1" ht="2.65" customHeight="1" x14ac:dyDescent="0.2"/>
    <row r="2" spans="2:6" s="1" customFormat="1" ht="24.6" customHeight="1" x14ac:dyDescent="0.2">
      <c r="C2" s="31" t="s">
        <v>0</v>
      </c>
      <c r="D2" s="31"/>
      <c r="E2" s="31"/>
    </row>
    <row r="3" spans="2:6" s="1" customFormat="1" ht="18.600000000000001" customHeight="1" x14ac:dyDescent="0.2">
      <c r="C3" s="2" t="s">
        <v>1</v>
      </c>
    </row>
    <row r="4" spans="2:6" s="1" customFormat="1" ht="22.9" customHeight="1" x14ac:dyDescent="0.2"/>
    <row r="5" spans="2:6" s="1" customFormat="1" ht="338.65" customHeight="1" x14ac:dyDescent="0.2">
      <c r="C5" s="32" t="s">
        <v>2</v>
      </c>
      <c r="D5" s="32"/>
    </row>
    <row r="6" spans="2:6" s="1" customFormat="1" ht="17.100000000000001" customHeight="1" x14ac:dyDescent="0.2"/>
    <row r="7" spans="2:6" s="1" customFormat="1" ht="79.5" customHeight="1" x14ac:dyDescent="0.2">
      <c r="B7" s="30" t="s">
        <v>3</v>
      </c>
      <c r="C7" s="30"/>
      <c r="D7" s="30"/>
      <c r="E7" s="30"/>
      <c r="F7" s="30"/>
    </row>
    <row r="8" spans="2:6" s="1" customFormat="1" ht="50.1" customHeight="1" x14ac:dyDescent="0.2">
      <c r="B8" s="30" t="s">
        <v>4</v>
      </c>
      <c r="C8" s="30"/>
      <c r="D8" s="30"/>
      <c r="E8" s="30"/>
      <c r="F8" s="30"/>
    </row>
    <row r="9" spans="2:6" s="1" customFormat="1" ht="79.900000000000006" customHeight="1" x14ac:dyDescent="0.2">
      <c r="C9" s="3" t="s">
        <v>5</v>
      </c>
    </row>
    <row r="10" spans="2:6" s="1" customFormat="1" ht="18.600000000000001" customHeight="1" x14ac:dyDescent="0.2">
      <c r="C10" s="3" t="s">
        <v>6</v>
      </c>
    </row>
    <row r="11" spans="2:6" s="1" customFormat="1" ht="1.5" customHeight="1" x14ac:dyDescent="0.2"/>
    <row r="12" spans="2:6" s="1" customFormat="1" ht="18.600000000000001" customHeight="1" x14ac:dyDescent="0.2">
      <c r="C12" s="4" t="s">
        <v>7</v>
      </c>
    </row>
    <row r="13" spans="2:6" s="1" customFormat="1" ht="5.25" customHeight="1" x14ac:dyDescent="0.2"/>
    <row r="14" spans="2:6" s="1" customFormat="1" ht="30.95" customHeight="1" x14ac:dyDescent="0.2">
      <c r="C14" s="3" t="s">
        <v>8</v>
      </c>
    </row>
    <row r="15" spans="2:6" s="1" customFormat="1" ht="28.7" customHeight="1" x14ac:dyDescent="0.2"/>
  </sheetData>
  <mergeCells count="4">
    <mergeCell ref="B7:F7"/>
    <mergeCell ref="B8:F8"/>
    <mergeCell ref="C2:E2"/>
    <mergeCell ref="C5:D5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148"/>
  <sheetViews>
    <sheetView showZeros="0" tabSelected="1" topLeftCell="A80" zoomScaleNormal="100" workbookViewId="0">
      <selection activeCell="H88" sqref="H88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14.42578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33" t="s">
        <v>165</v>
      </c>
      <c r="J2" s="33"/>
      <c r="K2" s="33"/>
      <c r="L2" s="33"/>
      <c r="M2" s="33"/>
      <c r="N2" s="33"/>
      <c r="O2" s="33"/>
    </row>
    <row r="3" spans="2:15" s="1" customFormat="1" ht="28.7" customHeight="1" x14ac:dyDescent="0.2"/>
    <row r="4" spans="2:15" s="1" customFormat="1" ht="2.65" customHeight="1" x14ac:dyDescent="0.2">
      <c r="B4" s="40"/>
      <c r="C4" s="40"/>
      <c r="D4" s="40"/>
    </row>
    <row r="5" spans="2:15" s="1" customFormat="1" ht="28.7" customHeight="1" x14ac:dyDescent="0.2"/>
    <row r="6" spans="2:15" s="1" customFormat="1" ht="2.65" customHeight="1" x14ac:dyDescent="0.2">
      <c r="B6" s="40"/>
      <c r="C6" s="40"/>
      <c r="D6" s="40"/>
    </row>
    <row r="7" spans="2:15" s="1" customFormat="1" ht="28.7" customHeight="1" x14ac:dyDescent="0.2"/>
    <row r="8" spans="2:15" s="1" customFormat="1" ht="5.25" customHeight="1" x14ac:dyDescent="0.2">
      <c r="B8" s="40"/>
      <c r="C8" s="40"/>
      <c r="D8" s="40"/>
    </row>
    <row r="9" spans="2:15" s="1" customFormat="1" ht="4.3499999999999996" customHeight="1" x14ac:dyDescent="0.2"/>
    <row r="10" spans="2:15" s="1" customFormat="1" ht="6.95" customHeight="1" x14ac:dyDescent="0.2">
      <c r="B10" s="54" t="s">
        <v>166</v>
      </c>
      <c r="C10" s="54"/>
      <c r="D10" s="54"/>
    </row>
    <row r="11" spans="2:15" s="1" customFormat="1" ht="12.2" customHeight="1" x14ac:dyDescent="0.2">
      <c r="B11" s="54"/>
      <c r="C11" s="54"/>
      <c r="D11" s="54"/>
      <c r="G11" s="45" t="s">
        <v>167</v>
      </c>
      <c r="H11" s="45"/>
      <c r="I11" s="45"/>
      <c r="J11" s="45"/>
      <c r="K11" s="45"/>
      <c r="L11" s="45"/>
      <c r="M11" s="45"/>
      <c r="N11" s="45"/>
    </row>
    <row r="12" spans="2:15" s="1" customFormat="1" ht="7.9" customHeight="1" x14ac:dyDescent="0.2">
      <c r="G12" s="45"/>
      <c r="H12" s="45"/>
      <c r="I12" s="45"/>
      <c r="J12" s="45"/>
      <c r="K12" s="45"/>
      <c r="L12" s="45"/>
      <c r="M12" s="45"/>
      <c r="N12" s="45"/>
    </row>
    <row r="13" spans="2:15" s="1" customFormat="1" ht="20.25" customHeight="1" x14ac:dyDescent="0.2"/>
    <row r="14" spans="2:15" s="1" customFormat="1" ht="24" customHeight="1" x14ac:dyDescent="0.2">
      <c r="E14" s="42" t="s">
        <v>182</v>
      </c>
      <c r="F14" s="42"/>
      <c r="G14" s="42"/>
    </row>
    <row r="15" spans="2:15" s="1" customFormat="1" ht="43.15" customHeight="1" x14ac:dyDescent="0.2"/>
    <row r="16" spans="2:15" s="1" customFormat="1" ht="20.85" customHeight="1" x14ac:dyDescent="0.2">
      <c r="B16" s="41" t="s">
        <v>168</v>
      </c>
      <c r="C16" s="41"/>
      <c r="D16" s="41"/>
      <c r="E16" s="41"/>
    </row>
    <row r="17" spans="2:13" s="1" customFormat="1" ht="2.65" customHeight="1" x14ac:dyDescent="0.2"/>
    <row r="18" spans="2:13" s="1" customFormat="1" ht="20.85" customHeight="1" x14ac:dyDescent="0.2">
      <c r="B18" s="41" t="s">
        <v>169</v>
      </c>
      <c r="C18" s="41"/>
      <c r="D18" s="41"/>
      <c r="E18" s="41"/>
    </row>
    <row r="19" spans="2:13" s="1" customFormat="1" ht="2.65" customHeight="1" x14ac:dyDescent="0.2"/>
    <row r="20" spans="2:13" s="1" customFormat="1" ht="20.85" customHeight="1" x14ac:dyDescent="0.2">
      <c r="B20" s="41" t="s">
        <v>170</v>
      </c>
      <c r="C20" s="41"/>
      <c r="D20" s="41"/>
      <c r="E20" s="41"/>
    </row>
    <row r="21" spans="2:13" s="1" customFormat="1" ht="2.65" customHeight="1" x14ac:dyDescent="0.2"/>
    <row r="22" spans="2:13" s="1" customFormat="1" ht="20.85" customHeight="1" x14ac:dyDescent="0.2">
      <c r="B22" s="41" t="s">
        <v>171</v>
      </c>
      <c r="C22" s="41"/>
      <c r="D22" s="41"/>
      <c r="E22" s="41"/>
    </row>
    <row r="23" spans="2:13" s="1" customFormat="1" ht="34.700000000000003" customHeight="1" x14ac:dyDescent="0.2"/>
    <row r="24" spans="2:13" s="1" customFormat="1" ht="50.1" customHeight="1" x14ac:dyDescent="0.2">
      <c r="B24" s="48" t="s">
        <v>183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2:13" s="1" customFormat="1" ht="2.65" customHeight="1" x14ac:dyDescent="0.2"/>
    <row r="26" spans="2:13" s="1" customFormat="1" ht="66" customHeight="1" x14ac:dyDescent="0.2">
      <c r="B26" s="46" t="s">
        <v>184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41" t="s">
        <v>172</v>
      </c>
      <c r="C29" s="41"/>
      <c r="D29" s="41"/>
      <c r="E29" s="41"/>
      <c r="F29" s="41"/>
      <c r="G29" s="41"/>
      <c r="H29" s="41"/>
      <c r="I29" s="41"/>
      <c r="J29" s="41"/>
      <c r="K29" s="41"/>
    </row>
    <row r="30" spans="2:13" s="1" customFormat="1" ht="5.25" customHeight="1" x14ac:dyDescent="0.2"/>
    <row r="31" spans="2:13" s="1" customFormat="1" ht="57.75" customHeight="1" x14ac:dyDescent="0.2">
      <c r="B31" s="5" t="s">
        <v>9</v>
      </c>
      <c r="C31" s="6" t="s">
        <v>10</v>
      </c>
      <c r="D31" s="7" t="s">
        <v>11</v>
      </c>
      <c r="E31" s="7" t="s">
        <v>12</v>
      </c>
      <c r="F31" s="7" t="s">
        <v>13</v>
      </c>
      <c r="G31" s="7" t="s">
        <v>14</v>
      </c>
      <c r="H31" s="7" t="s">
        <v>15</v>
      </c>
      <c r="I31" s="6" t="s">
        <v>16</v>
      </c>
      <c r="J31" s="7" t="s">
        <v>17</v>
      </c>
      <c r="K31" s="7" t="s">
        <v>18</v>
      </c>
      <c r="L31" s="35" t="s">
        <v>19</v>
      </c>
      <c r="M31" s="35"/>
    </row>
    <row r="32" spans="2:13" s="1" customFormat="1" ht="19.7" customHeight="1" x14ac:dyDescent="0.2">
      <c r="B32" s="10">
        <v>1</v>
      </c>
      <c r="C32" s="11" t="s">
        <v>21</v>
      </c>
      <c r="D32" s="11" t="s">
        <v>22</v>
      </c>
      <c r="E32" s="8" t="s">
        <v>23</v>
      </c>
      <c r="F32" s="11" t="s">
        <v>20</v>
      </c>
      <c r="G32" s="12">
        <f>1150+109</f>
        <v>1259</v>
      </c>
      <c r="H32" s="13"/>
      <c r="I32" s="20">
        <f>ROUND(G32*H32,2)</f>
        <v>0</v>
      </c>
      <c r="J32" s="14">
        <v>0.08</v>
      </c>
      <c r="K32" s="20">
        <f>ROUND(I32*J32,2)</f>
        <v>0</v>
      </c>
      <c r="L32" s="36">
        <f>I32+K32</f>
        <v>0</v>
      </c>
      <c r="M32" s="37"/>
    </row>
    <row r="33" spans="2:13" s="1" customFormat="1" ht="3.2" customHeight="1" x14ac:dyDescent="0.2"/>
    <row r="34" spans="2:13" s="1" customFormat="1" ht="18.2" customHeight="1" x14ac:dyDescent="0.2">
      <c r="B34" s="41" t="s">
        <v>173</v>
      </c>
      <c r="C34" s="41"/>
      <c r="D34" s="41"/>
      <c r="E34" s="41"/>
      <c r="F34" s="41"/>
      <c r="G34" s="41"/>
      <c r="H34" s="41"/>
      <c r="I34" s="41"/>
      <c r="J34" s="41"/>
      <c r="K34" s="41"/>
    </row>
    <row r="35" spans="2:13" s="1" customFormat="1" ht="5.25" customHeight="1" x14ac:dyDescent="0.2"/>
    <row r="36" spans="2:13" s="1" customFormat="1" ht="57" customHeight="1" x14ac:dyDescent="0.2">
      <c r="B36" s="5" t="s">
        <v>9</v>
      </c>
      <c r="C36" s="6" t="s">
        <v>10</v>
      </c>
      <c r="D36" s="7" t="s">
        <v>11</v>
      </c>
      <c r="E36" s="7" t="s">
        <v>12</v>
      </c>
      <c r="F36" s="7" t="s">
        <v>13</v>
      </c>
      <c r="G36" s="7" t="s">
        <v>14</v>
      </c>
      <c r="H36" s="7" t="s">
        <v>15</v>
      </c>
      <c r="I36" s="6" t="s">
        <v>16</v>
      </c>
      <c r="J36" s="7" t="s">
        <v>17</v>
      </c>
      <c r="K36" s="7" t="s">
        <v>18</v>
      </c>
      <c r="L36" s="35" t="s">
        <v>19</v>
      </c>
      <c r="M36" s="35"/>
    </row>
    <row r="37" spans="2:13" s="1" customFormat="1" ht="19.7" customHeight="1" x14ac:dyDescent="0.2">
      <c r="B37" s="10">
        <v>2</v>
      </c>
      <c r="C37" s="11" t="s">
        <v>21</v>
      </c>
      <c r="D37" s="11" t="s">
        <v>22</v>
      </c>
      <c r="E37" s="8" t="s">
        <v>23</v>
      </c>
      <c r="F37" s="11" t="s">
        <v>20</v>
      </c>
      <c r="G37" s="12">
        <f>249+804</f>
        <v>1053</v>
      </c>
      <c r="H37" s="13"/>
      <c r="I37" s="18">
        <f>ROUND(G37*H37,2)</f>
        <v>0</v>
      </c>
      <c r="J37" s="14">
        <v>0.08</v>
      </c>
      <c r="K37" s="18">
        <f>ROUND(I37*J37,2)</f>
        <v>0</v>
      </c>
      <c r="L37" s="38">
        <f>I37+K37</f>
        <v>0</v>
      </c>
      <c r="M37" s="38"/>
    </row>
    <row r="38" spans="2:13" s="1" customFormat="1" ht="3.2" customHeight="1" x14ac:dyDescent="0.2"/>
    <row r="39" spans="2:13" s="1" customFormat="1" ht="18.2" customHeight="1" x14ac:dyDescent="0.2">
      <c r="B39" s="41" t="s">
        <v>174</v>
      </c>
      <c r="C39" s="41"/>
      <c r="D39" s="41"/>
      <c r="E39" s="41"/>
      <c r="F39" s="41"/>
      <c r="G39" s="41"/>
      <c r="H39" s="41"/>
      <c r="I39" s="41"/>
      <c r="J39" s="41"/>
      <c r="K39" s="41"/>
    </row>
    <row r="40" spans="2:13" s="1" customFormat="1" ht="5.25" customHeight="1" x14ac:dyDescent="0.2"/>
    <row r="41" spans="2:13" s="1" customFormat="1" ht="59.25" customHeight="1" x14ac:dyDescent="0.2">
      <c r="B41" s="5" t="s">
        <v>9</v>
      </c>
      <c r="C41" s="6" t="s">
        <v>10</v>
      </c>
      <c r="D41" s="7" t="s">
        <v>11</v>
      </c>
      <c r="E41" s="7" t="s">
        <v>12</v>
      </c>
      <c r="F41" s="7" t="s">
        <v>13</v>
      </c>
      <c r="G41" s="7" t="s">
        <v>14</v>
      </c>
      <c r="H41" s="7" t="s">
        <v>15</v>
      </c>
      <c r="I41" s="6" t="s">
        <v>16</v>
      </c>
      <c r="J41" s="7" t="s">
        <v>17</v>
      </c>
      <c r="K41" s="7" t="s">
        <v>18</v>
      </c>
      <c r="L41" s="35" t="s">
        <v>19</v>
      </c>
      <c r="M41" s="35"/>
    </row>
    <row r="42" spans="2:13" s="1" customFormat="1" ht="19.7" customHeight="1" x14ac:dyDescent="0.2">
      <c r="B42" s="10">
        <v>3</v>
      </c>
      <c r="C42" s="11" t="s">
        <v>21</v>
      </c>
      <c r="D42" s="11" t="s">
        <v>22</v>
      </c>
      <c r="E42" s="8" t="s">
        <v>23</v>
      </c>
      <c r="F42" s="11" t="s">
        <v>20</v>
      </c>
      <c r="G42" s="12">
        <f>3729+673</f>
        <v>4402</v>
      </c>
      <c r="H42" s="13"/>
      <c r="I42" s="18">
        <f>ROUND(G42*H42,2)</f>
        <v>0</v>
      </c>
      <c r="J42" s="14">
        <v>0.08</v>
      </c>
      <c r="K42" s="18">
        <f>ROUND(I42*J42,2)</f>
        <v>0</v>
      </c>
      <c r="L42" s="38">
        <f>I42+K42</f>
        <v>0</v>
      </c>
      <c r="M42" s="38"/>
    </row>
    <row r="43" spans="2:13" s="1" customFormat="1" ht="3.2" customHeight="1" x14ac:dyDescent="0.2"/>
    <row r="44" spans="2:13" s="1" customFormat="1" ht="18.2" customHeight="1" x14ac:dyDescent="0.2">
      <c r="B44" s="41" t="s">
        <v>175</v>
      </c>
      <c r="C44" s="41"/>
      <c r="D44" s="41"/>
      <c r="E44" s="41"/>
      <c r="F44" s="41"/>
      <c r="G44" s="41"/>
      <c r="H44" s="41"/>
      <c r="I44" s="41"/>
      <c r="J44" s="41"/>
      <c r="K44" s="41"/>
    </row>
    <row r="45" spans="2:13" s="1" customFormat="1" ht="5.25" customHeight="1" x14ac:dyDescent="0.2"/>
    <row r="46" spans="2:13" s="1" customFormat="1" ht="63.75" customHeight="1" x14ac:dyDescent="0.2">
      <c r="B46" s="5" t="s">
        <v>9</v>
      </c>
      <c r="C46" s="6" t="s">
        <v>10</v>
      </c>
      <c r="D46" s="7" t="s">
        <v>11</v>
      </c>
      <c r="E46" s="7" t="s">
        <v>12</v>
      </c>
      <c r="F46" s="7" t="s">
        <v>13</v>
      </c>
      <c r="G46" s="7" t="s">
        <v>14</v>
      </c>
      <c r="H46" s="7" t="s">
        <v>15</v>
      </c>
      <c r="I46" s="6" t="s">
        <v>16</v>
      </c>
      <c r="J46" s="7" t="s">
        <v>17</v>
      </c>
      <c r="K46" s="7" t="s">
        <v>18</v>
      </c>
      <c r="L46" s="35" t="s">
        <v>19</v>
      </c>
      <c r="M46" s="35"/>
    </row>
    <row r="47" spans="2:13" s="1" customFormat="1" ht="19.7" customHeight="1" x14ac:dyDescent="0.2">
      <c r="B47" s="10">
        <v>4</v>
      </c>
      <c r="C47" s="11" t="s">
        <v>21</v>
      </c>
      <c r="D47" s="11" t="s">
        <v>22</v>
      </c>
      <c r="E47" s="8" t="s">
        <v>23</v>
      </c>
      <c r="F47" s="11" t="s">
        <v>20</v>
      </c>
      <c r="G47" s="12">
        <f>164+1506</f>
        <v>1670</v>
      </c>
      <c r="H47" s="13"/>
      <c r="I47" s="18">
        <f>ROUND(G47*H47,2)</f>
        <v>0</v>
      </c>
      <c r="J47" s="14">
        <v>0.08</v>
      </c>
      <c r="K47" s="18">
        <f>ROUND(I47*J47,2)</f>
        <v>0</v>
      </c>
      <c r="L47" s="38">
        <f>I47+K47</f>
        <v>0</v>
      </c>
      <c r="M47" s="38"/>
    </row>
    <row r="48" spans="2:13" s="1" customFormat="1" ht="3.2" customHeight="1" x14ac:dyDescent="0.2"/>
    <row r="49" spans="2:13" s="1" customFormat="1" ht="18.2" customHeight="1" x14ac:dyDescent="0.2">
      <c r="B49" s="41" t="s">
        <v>176</v>
      </c>
      <c r="C49" s="41"/>
      <c r="D49" s="41"/>
      <c r="E49" s="41"/>
      <c r="F49" s="41"/>
      <c r="G49" s="41"/>
      <c r="H49" s="41"/>
      <c r="I49" s="41"/>
      <c r="J49" s="41"/>
      <c r="K49" s="41"/>
    </row>
    <row r="50" spans="2:13" s="1" customFormat="1" ht="5.25" customHeight="1" x14ac:dyDescent="0.2"/>
    <row r="51" spans="2:13" s="1" customFormat="1" ht="56.25" customHeight="1" x14ac:dyDescent="0.2">
      <c r="B51" s="5" t="s">
        <v>9</v>
      </c>
      <c r="C51" s="6" t="s">
        <v>10</v>
      </c>
      <c r="D51" s="7" t="s">
        <v>11</v>
      </c>
      <c r="E51" s="7" t="s">
        <v>12</v>
      </c>
      <c r="F51" s="7" t="s">
        <v>13</v>
      </c>
      <c r="G51" s="7" t="s">
        <v>14</v>
      </c>
      <c r="H51" s="7" t="s">
        <v>15</v>
      </c>
      <c r="I51" s="6" t="s">
        <v>16</v>
      </c>
      <c r="J51" s="7" t="s">
        <v>17</v>
      </c>
      <c r="K51" s="7" t="s">
        <v>18</v>
      </c>
      <c r="L51" s="35" t="s">
        <v>19</v>
      </c>
      <c r="M51" s="35"/>
    </row>
    <row r="52" spans="2:13" s="1" customFormat="1" ht="19.7" customHeight="1" x14ac:dyDescent="0.2">
      <c r="B52" s="10">
        <v>5</v>
      </c>
      <c r="C52" s="11" t="s">
        <v>21</v>
      </c>
      <c r="D52" s="11" t="s">
        <v>22</v>
      </c>
      <c r="E52" s="8" t="s">
        <v>23</v>
      </c>
      <c r="F52" s="11" t="s">
        <v>20</v>
      </c>
      <c r="G52" s="12">
        <v>765</v>
      </c>
      <c r="H52" s="15"/>
      <c r="I52" s="19">
        <f>ROUND(G52*H52,2)</f>
        <v>0</v>
      </c>
      <c r="J52" s="14">
        <v>0.08</v>
      </c>
      <c r="K52" s="18">
        <f>ROUND(I52*J52,2)</f>
        <v>0</v>
      </c>
      <c r="L52" s="39">
        <f>I52+K52</f>
        <v>0</v>
      </c>
      <c r="M52" s="39"/>
    </row>
    <row r="53" spans="2:13" s="1" customFormat="1" ht="9" customHeight="1" x14ac:dyDescent="0.2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2:13" s="1" customFormat="1" ht="64.5" customHeight="1" x14ac:dyDescent="0.2">
      <c r="B54" s="5" t="s">
        <v>9</v>
      </c>
      <c r="C54" s="6" t="s">
        <v>10</v>
      </c>
      <c r="D54" s="7" t="s">
        <v>11</v>
      </c>
      <c r="E54" s="7" t="s">
        <v>12</v>
      </c>
      <c r="F54" s="7" t="s">
        <v>13</v>
      </c>
      <c r="G54" s="7" t="s">
        <v>14</v>
      </c>
      <c r="H54" s="7" t="s">
        <v>15</v>
      </c>
      <c r="I54" s="6" t="s">
        <v>16</v>
      </c>
      <c r="J54" s="7" t="s">
        <v>17</v>
      </c>
      <c r="K54" s="7" t="s">
        <v>18</v>
      </c>
      <c r="L54" s="35" t="s">
        <v>19</v>
      </c>
      <c r="M54" s="35"/>
    </row>
    <row r="55" spans="2:13" s="1" customFormat="1" ht="28.7" customHeight="1" x14ac:dyDescent="0.2">
      <c r="B55" s="10">
        <v>6</v>
      </c>
      <c r="C55" s="11" t="s">
        <v>24</v>
      </c>
      <c r="D55" s="11" t="s">
        <v>25</v>
      </c>
      <c r="E55" s="8" t="s">
        <v>26</v>
      </c>
      <c r="F55" s="11" t="s">
        <v>27</v>
      </c>
      <c r="G55" s="12">
        <v>4.0199999999999996</v>
      </c>
      <c r="H55" s="13"/>
      <c r="I55" s="18">
        <f>ROUND(G55*H55,2)</f>
        <v>0</v>
      </c>
      <c r="J55" s="14">
        <v>0.08</v>
      </c>
      <c r="K55" s="18">
        <f>ROUND(I55*J55,2)</f>
        <v>0</v>
      </c>
      <c r="L55" s="38">
        <f>I55+K55</f>
        <v>0</v>
      </c>
      <c r="M55" s="38"/>
    </row>
    <row r="56" spans="2:13" s="1" customFormat="1" ht="42" customHeight="1" x14ac:dyDescent="0.2">
      <c r="B56" s="10">
        <v>7</v>
      </c>
      <c r="C56" s="11" t="s">
        <v>206</v>
      </c>
      <c r="D56" s="11" t="s">
        <v>208</v>
      </c>
      <c r="E56" s="8" t="s">
        <v>210</v>
      </c>
      <c r="F56" s="11" t="s">
        <v>27</v>
      </c>
      <c r="G56" s="12">
        <v>1.96</v>
      </c>
      <c r="H56" s="13"/>
      <c r="I56" s="18">
        <f>ROUND(G56*H56,2)</f>
        <v>0</v>
      </c>
      <c r="J56" s="14">
        <v>0.08</v>
      </c>
      <c r="K56" s="18">
        <f t="shared" ref="K56:K58" si="0">ROUND(I56*J56,2)</f>
        <v>0</v>
      </c>
      <c r="L56" s="38">
        <f t="shared" ref="L56:L57" si="1">I56+K56</f>
        <v>0</v>
      </c>
      <c r="M56" s="38"/>
    </row>
    <row r="57" spans="2:13" s="1" customFormat="1" ht="28.7" customHeight="1" x14ac:dyDescent="0.2">
      <c r="B57" s="10">
        <v>8</v>
      </c>
      <c r="C57" s="11" t="s">
        <v>207</v>
      </c>
      <c r="D57" s="11" t="s">
        <v>209</v>
      </c>
      <c r="E57" s="8" t="s">
        <v>211</v>
      </c>
      <c r="F57" s="11" t="s">
        <v>27</v>
      </c>
      <c r="G57" s="12">
        <v>3.08</v>
      </c>
      <c r="H57" s="13"/>
      <c r="I57" s="18">
        <f t="shared" ref="I57:I59" si="2">ROUND(G57*H57,2)</f>
        <v>0</v>
      </c>
      <c r="J57" s="14">
        <v>0.08</v>
      </c>
      <c r="K57" s="18">
        <f t="shared" si="0"/>
        <v>0</v>
      </c>
      <c r="L57" s="38">
        <f t="shared" si="1"/>
        <v>0</v>
      </c>
      <c r="M57" s="38"/>
    </row>
    <row r="58" spans="2:13" s="1" customFormat="1" ht="19.7" customHeight="1" x14ac:dyDescent="0.2">
      <c r="B58" s="10">
        <v>9</v>
      </c>
      <c r="C58" s="11" t="s">
        <v>28</v>
      </c>
      <c r="D58" s="11" t="s">
        <v>29</v>
      </c>
      <c r="E58" s="8" t="s">
        <v>30</v>
      </c>
      <c r="F58" s="11" t="s">
        <v>27</v>
      </c>
      <c r="G58" s="12">
        <v>13.67</v>
      </c>
      <c r="H58" s="13"/>
      <c r="I58" s="18">
        <f t="shared" si="2"/>
        <v>0</v>
      </c>
      <c r="J58" s="14">
        <v>0.08</v>
      </c>
      <c r="K58" s="18">
        <f t="shared" si="0"/>
        <v>0</v>
      </c>
      <c r="L58" s="38">
        <f>I58+K58</f>
        <v>0</v>
      </c>
      <c r="M58" s="38"/>
    </row>
    <row r="59" spans="2:13" s="1" customFormat="1" ht="19.7" customHeight="1" x14ac:dyDescent="0.2">
      <c r="B59" s="10">
        <v>10</v>
      </c>
      <c r="C59" s="11" t="s">
        <v>31</v>
      </c>
      <c r="D59" s="11" t="s">
        <v>32</v>
      </c>
      <c r="E59" s="8" t="s">
        <v>33</v>
      </c>
      <c r="F59" s="11" t="s">
        <v>27</v>
      </c>
      <c r="G59" s="12">
        <v>14.08</v>
      </c>
      <c r="H59" s="13"/>
      <c r="I59" s="18">
        <f t="shared" si="2"/>
        <v>0</v>
      </c>
      <c r="J59" s="14">
        <v>0.08</v>
      </c>
      <c r="K59" s="18">
        <f t="shared" ref="K59:K105" si="3">ROUND(I59*J59,2)</f>
        <v>0</v>
      </c>
      <c r="L59" s="38">
        <f t="shared" ref="L59:L101" si="4">I59+K59</f>
        <v>0</v>
      </c>
      <c r="M59" s="38"/>
    </row>
    <row r="60" spans="2:13" s="1" customFormat="1" ht="19.7" customHeight="1" x14ac:dyDescent="0.2">
      <c r="B60" s="10">
        <v>11</v>
      </c>
      <c r="C60" s="22" t="s">
        <v>34</v>
      </c>
      <c r="D60" s="22" t="s">
        <v>35</v>
      </c>
      <c r="E60" s="23" t="s">
        <v>36</v>
      </c>
      <c r="F60" s="22" t="s">
        <v>37</v>
      </c>
      <c r="G60" s="24">
        <v>3.5</v>
      </c>
      <c r="H60" s="25"/>
      <c r="I60" s="26">
        <f t="shared" ref="I60:I106" si="5">ROUND(G60*H60,2)</f>
        <v>0</v>
      </c>
      <c r="J60" s="28">
        <v>0.08</v>
      </c>
      <c r="K60" s="26">
        <f t="shared" si="3"/>
        <v>0</v>
      </c>
      <c r="L60" s="38">
        <f t="shared" si="4"/>
        <v>0</v>
      </c>
      <c r="M60" s="38"/>
    </row>
    <row r="61" spans="2:13" s="1" customFormat="1" ht="19.7" customHeight="1" x14ac:dyDescent="0.2">
      <c r="B61" s="10">
        <v>12</v>
      </c>
      <c r="C61" s="22" t="s">
        <v>38</v>
      </c>
      <c r="D61" s="22" t="s">
        <v>39</v>
      </c>
      <c r="E61" s="23" t="s">
        <v>40</v>
      </c>
      <c r="F61" s="22" t="s">
        <v>41</v>
      </c>
      <c r="G61" s="24">
        <v>9.84</v>
      </c>
      <c r="H61" s="25"/>
      <c r="I61" s="26">
        <f t="shared" si="5"/>
        <v>0</v>
      </c>
      <c r="J61" s="28">
        <v>0.08</v>
      </c>
      <c r="K61" s="26">
        <f t="shared" si="3"/>
        <v>0</v>
      </c>
      <c r="L61" s="38">
        <f t="shared" si="4"/>
        <v>0</v>
      </c>
      <c r="M61" s="38"/>
    </row>
    <row r="62" spans="2:13" s="1" customFormat="1" ht="19.7" customHeight="1" x14ac:dyDescent="0.2">
      <c r="B62" s="10">
        <v>13</v>
      </c>
      <c r="C62" s="22" t="s">
        <v>42</v>
      </c>
      <c r="D62" s="22" t="s">
        <v>43</v>
      </c>
      <c r="E62" s="23" t="s">
        <v>44</v>
      </c>
      <c r="F62" s="22" t="s">
        <v>41</v>
      </c>
      <c r="G62" s="24">
        <v>1</v>
      </c>
      <c r="H62" s="25"/>
      <c r="I62" s="26">
        <f t="shared" si="5"/>
        <v>0</v>
      </c>
      <c r="J62" s="28">
        <v>0.08</v>
      </c>
      <c r="K62" s="26">
        <f t="shared" si="3"/>
        <v>0</v>
      </c>
      <c r="L62" s="38">
        <f t="shared" si="4"/>
        <v>0</v>
      </c>
      <c r="M62" s="38"/>
    </row>
    <row r="63" spans="2:13" s="1" customFormat="1" ht="19.7" customHeight="1" x14ac:dyDescent="0.2">
      <c r="B63" s="10">
        <v>14</v>
      </c>
      <c r="C63" s="22" t="s">
        <v>45</v>
      </c>
      <c r="D63" s="22" t="s">
        <v>46</v>
      </c>
      <c r="E63" s="23" t="s">
        <v>47</v>
      </c>
      <c r="F63" s="22" t="s">
        <v>37</v>
      </c>
      <c r="G63" s="24">
        <v>3.5</v>
      </c>
      <c r="H63" s="25"/>
      <c r="I63" s="26">
        <f t="shared" si="5"/>
        <v>0</v>
      </c>
      <c r="J63" s="28">
        <v>0.08</v>
      </c>
      <c r="K63" s="26">
        <f t="shared" si="3"/>
        <v>0</v>
      </c>
      <c r="L63" s="38">
        <f t="shared" si="4"/>
        <v>0</v>
      </c>
      <c r="M63" s="38"/>
    </row>
    <row r="64" spans="2:13" s="1" customFormat="1" ht="19.7" customHeight="1" x14ac:dyDescent="0.2">
      <c r="B64" s="10">
        <v>15</v>
      </c>
      <c r="C64" s="22" t="s">
        <v>48</v>
      </c>
      <c r="D64" s="22" t="s">
        <v>49</v>
      </c>
      <c r="E64" s="23" t="s">
        <v>50</v>
      </c>
      <c r="F64" s="22" t="s">
        <v>41</v>
      </c>
      <c r="G64" s="24">
        <v>10.84</v>
      </c>
      <c r="H64" s="25"/>
      <c r="I64" s="26">
        <f t="shared" si="5"/>
        <v>0</v>
      </c>
      <c r="J64" s="28">
        <v>0.08</v>
      </c>
      <c r="K64" s="26">
        <f t="shared" si="3"/>
        <v>0</v>
      </c>
      <c r="L64" s="38">
        <f t="shared" si="4"/>
        <v>0</v>
      </c>
      <c r="M64" s="38"/>
    </row>
    <row r="65" spans="2:13" s="1" customFormat="1" ht="19.7" customHeight="1" x14ac:dyDescent="0.2">
      <c r="B65" s="10">
        <v>16</v>
      </c>
      <c r="C65" s="22" t="s">
        <v>51</v>
      </c>
      <c r="D65" s="22" t="s">
        <v>52</v>
      </c>
      <c r="E65" s="23" t="s">
        <v>53</v>
      </c>
      <c r="F65" s="22" t="s">
        <v>20</v>
      </c>
      <c r="G65" s="24">
        <v>164</v>
      </c>
      <c r="H65" s="25"/>
      <c r="I65" s="26">
        <f t="shared" si="5"/>
        <v>0</v>
      </c>
      <c r="J65" s="28">
        <v>0.08</v>
      </c>
      <c r="K65" s="26">
        <f t="shared" si="3"/>
        <v>0</v>
      </c>
      <c r="L65" s="38">
        <f t="shared" si="4"/>
        <v>0</v>
      </c>
      <c r="M65" s="38"/>
    </row>
    <row r="66" spans="2:13" s="1" customFormat="1" ht="28.7" customHeight="1" x14ac:dyDescent="0.2">
      <c r="B66" s="10">
        <v>17</v>
      </c>
      <c r="C66" s="22" t="s">
        <v>54</v>
      </c>
      <c r="D66" s="22" t="s">
        <v>55</v>
      </c>
      <c r="E66" s="23" t="s">
        <v>56</v>
      </c>
      <c r="F66" s="22" t="s">
        <v>37</v>
      </c>
      <c r="G66" s="24">
        <v>14.7</v>
      </c>
      <c r="H66" s="25"/>
      <c r="I66" s="26">
        <f t="shared" si="5"/>
        <v>0</v>
      </c>
      <c r="J66" s="28">
        <v>0.08</v>
      </c>
      <c r="K66" s="26">
        <f t="shared" si="3"/>
        <v>0</v>
      </c>
      <c r="L66" s="38">
        <f t="shared" si="4"/>
        <v>0</v>
      </c>
      <c r="M66" s="38"/>
    </row>
    <row r="67" spans="2:13" s="1" customFormat="1" ht="28.7" customHeight="1" x14ac:dyDescent="0.2">
      <c r="B67" s="10">
        <v>18</v>
      </c>
      <c r="C67" s="22" t="s">
        <v>57</v>
      </c>
      <c r="D67" s="22" t="s">
        <v>58</v>
      </c>
      <c r="E67" s="23" t="s">
        <v>59</v>
      </c>
      <c r="F67" s="22" t="s">
        <v>37</v>
      </c>
      <c r="G67" s="24">
        <v>215.57</v>
      </c>
      <c r="H67" s="25"/>
      <c r="I67" s="26">
        <f t="shared" si="5"/>
        <v>0</v>
      </c>
      <c r="J67" s="28">
        <v>0.08</v>
      </c>
      <c r="K67" s="26">
        <f t="shared" si="3"/>
        <v>0</v>
      </c>
      <c r="L67" s="38">
        <f t="shared" si="4"/>
        <v>0</v>
      </c>
      <c r="M67" s="38"/>
    </row>
    <row r="68" spans="2:13" s="1" customFormat="1" ht="28.7" customHeight="1" x14ac:dyDescent="0.2">
      <c r="B68" s="10">
        <v>19</v>
      </c>
      <c r="C68" s="22" t="s">
        <v>60</v>
      </c>
      <c r="D68" s="22" t="s">
        <v>61</v>
      </c>
      <c r="E68" s="23" t="s">
        <v>62</v>
      </c>
      <c r="F68" s="22" t="s">
        <v>37</v>
      </c>
      <c r="G68" s="24">
        <v>6.33</v>
      </c>
      <c r="H68" s="25"/>
      <c r="I68" s="26">
        <f t="shared" si="5"/>
        <v>0</v>
      </c>
      <c r="J68" s="28">
        <v>0.08</v>
      </c>
      <c r="K68" s="26">
        <f t="shared" si="3"/>
        <v>0</v>
      </c>
      <c r="L68" s="38">
        <f t="shared" si="4"/>
        <v>0</v>
      </c>
      <c r="M68" s="38"/>
    </row>
    <row r="69" spans="2:13" s="1" customFormat="1" ht="19.7" customHeight="1" x14ac:dyDescent="0.2">
      <c r="B69" s="10">
        <v>20</v>
      </c>
      <c r="C69" s="22" t="s">
        <v>63</v>
      </c>
      <c r="D69" s="22" t="s">
        <v>64</v>
      </c>
      <c r="E69" s="23" t="s">
        <v>65</v>
      </c>
      <c r="F69" s="22" t="s">
        <v>41</v>
      </c>
      <c r="G69" s="24">
        <v>110.69</v>
      </c>
      <c r="H69" s="25"/>
      <c r="I69" s="26">
        <f t="shared" si="5"/>
        <v>0</v>
      </c>
      <c r="J69" s="28">
        <v>0.08</v>
      </c>
      <c r="K69" s="26">
        <f t="shared" si="3"/>
        <v>0</v>
      </c>
      <c r="L69" s="38">
        <f t="shared" si="4"/>
        <v>0</v>
      </c>
      <c r="M69" s="38"/>
    </row>
    <row r="70" spans="2:13" s="1" customFormat="1" ht="19.7" customHeight="1" x14ac:dyDescent="0.2">
      <c r="B70" s="10">
        <v>21</v>
      </c>
      <c r="C70" s="22" t="s">
        <v>66</v>
      </c>
      <c r="D70" s="22" t="s">
        <v>67</v>
      </c>
      <c r="E70" s="23" t="s">
        <v>68</v>
      </c>
      <c r="F70" s="22" t="s">
        <v>41</v>
      </c>
      <c r="G70" s="24">
        <v>115.05</v>
      </c>
      <c r="H70" s="25"/>
      <c r="I70" s="26">
        <f t="shared" si="5"/>
        <v>0</v>
      </c>
      <c r="J70" s="28">
        <v>0.08</v>
      </c>
      <c r="K70" s="26">
        <f t="shared" si="3"/>
        <v>0</v>
      </c>
      <c r="L70" s="38">
        <f t="shared" si="4"/>
        <v>0</v>
      </c>
      <c r="M70" s="38"/>
    </row>
    <row r="71" spans="2:13" s="1" customFormat="1" ht="28.7" customHeight="1" x14ac:dyDescent="0.2">
      <c r="B71" s="10">
        <v>22</v>
      </c>
      <c r="C71" s="22" t="s">
        <v>69</v>
      </c>
      <c r="D71" s="22" t="s">
        <v>70</v>
      </c>
      <c r="E71" s="23" t="s">
        <v>71</v>
      </c>
      <c r="F71" s="22" t="s">
        <v>41</v>
      </c>
      <c r="G71" s="24">
        <v>10.51</v>
      </c>
      <c r="H71" s="25"/>
      <c r="I71" s="26">
        <f t="shared" si="5"/>
        <v>0</v>
      </c>
      <c r="J71" s="28">
        <v>0.08</v>
      </c>
      <c r="K71" s="26">
        <f t="shared" si="3"/>
        <v>0</v>
      </c>
      <c r="L71" s="38">
        <f t="shared" si="4"/>
        <v>0</v>
      </c>
      <c r="M71" s="38"/>
    </row>
    <row r="72" spans="2:13" s="1" customFormat="1" ht="19.7" customHeight="1" x14ac:dyDescent="0.2">
      <c r="B72" s="10">
        <v>23</v>
      </c>
      <c r="C72" s="22" t="s">
        <v>72</v>
      </c>
      <c r="D72" s="22" t="s">
        <v>73</v>
      </c>
      <c r="E72" s="23" t="s">
        <v>74</v>
      </c>
      <c r="F72" s="22" t="s">
        <v>41</v>
      </c>
      <c r="G72" s="24">
        <v>13.54</v>
      </c>
      <c r="H72" s="25"/>
      <c r="I72" s="26">
        <f t="shared" si="5"/>
        <v>0</v>
      </c>
      <c r="J72" s="28">
        <v>0.08</v>
      </c>
      <c r="K72" s="26">
        <f t="shared" si="3"/>
        <v>0</v>
      </c>
      <c r="L72" s="38">
        <f t="shared" si="4"/>
        <v>0</v>
      </c>
      <c r="M72" s="38"/>
    </row>
    <row r="73" spans="2:13" s="1" customFormat="1" ht="24" customHeight="1" x14ac:dyDescent="0.2">
      <c r="B73" s="10">
        <v>24</v>
      </c>
      <c r="C73" s="22" t="s">
        <v>203</v>
      </c>
      <c r="D73" s="22" t="s">
        <v>204</v>
      </c>
      <c r="E73" s="23" t="s">
        <v>205</v>
      </c>
      <c r="F73" s="22" t="s">
        <v>41</v>
      </c>
      <c r="G73" s="24">
        <v>0.1</v>
      </c>
      <c r="H73" s="25"/>
      <c r="I73" s="26">
        <f t="shared" si="5"/>
        <v>0</v>
      </c>
      <c r="J73" s="28">
        <v>0.08</v>
      </c>
      <c r="K73" s="26">
        <f t="shared" si="3"/>
        <v>0</v>
      </c>
      <c r="L73" s="38">
        <f t="shared" ref="L73" si="6">I73+K73</f>
        <v>0</v>
      </c>
      <c r="M73" s="38"/>
    </row>
    <row r="74" spans="2:13" s="1" customFormat="1" ht="19.7" customHeight="1" x14ac:dyDescent="0.2">
      <c r="B74" s="10">
        <v>25</v>
      </c>
      <c r="C74" s="22" t="s">
        <v>75</v>
      </c>
      <c r="D74" s="22" t="s">
        <v>76</v>
      </c>
      <c r="E74" s="23" t="s">
        <v>77</v>
      </c>
      <c r="F74" s="22" t="s">
        <v>41</v>
      </c>
      <c r="G74" s="24">
        <v>249.49</v>
      </c>
      <c r="H74" s="25"/>
      <c r="I74" s="26">
        <f t="shared" si="5"/>
        <v>0</v>
      </c>
      <c r="J74" s="28">
        <v>0.08</v>
      </c>
      <c r="K74" s="26">
        <f t="shared" si="3"/>
        <v>0</v>
      </c>
      <c r="L74" s="38">
        <f t="shared" si="4"/>
        <v>0</v>
      </c>
      <c r="M74" s="38"/>
    </row>
    <row r="75" spans="2:13" s="1" customFormat="1" ht="28.7" customHeight="1" x14ac:dyDescent="0.2">
      <c r="B75" s="10">
        <v>26</v>
      </c>
      <c r="C75" s="22" t="s">
        <v>78</v>
      </c>
      <c r="D75" s="22" t="s">
        <v>79</v>
      </c>
      <c r="E75" s="23" t="s">
        <v>80</v>
      </c>
      <c r="F75" s="22" t="s">
        <v>37</v>
      </c>
      <c r="G75" s="24">
        <v>0.15</v>
      </c>
      <c r="H75" s="25"/>
      <c r="I75" s="26">
        <f t="shared" si="5"/>
        <v>0</v>
      </c>
      <c r="J75" s="28">
        <v>0.08</v>
      </c>
      <c r="K75" s="26">
        <f t="shared" si="3"/>
        <v>0</v>
      </c>
      <c r="L75" s="38">
        <f t="shared" si="4"/>
        <v>0</v>
      </c>
      <c r="M75" s="38"/>
    </row>
    <row r="76" spans="2:13" s="1" customFormat="1" ht="28.7" customHeight="1" x14ac:dyDescent="0.2">
      <c r="B76" s="10">
        <v>27</v>
      </c>
      <c r="C76" s="22" t="s">
        <v>81</v>
      </c>
      <c r="D76" s="22" t="s">
        <v>82</v>
      </c>
      <c r="E76" s="23" t="s">
        <v>83</v>
      </c>
      <c r="F76" s="22" t="s">
        <v>41</v>
      </c>
      <c r="G76" s="24">
        <v>0.2</v>
      </c>
      <c r="H76" s="25"/>
      <c r="I76" s="26">
        <f t="shared" si="5"/>
        <v>0</v>
      </c>
      <c r="J76" s="28">
        <v>0.08</v>
      </c>
      <c r="K76" s="26">
        <f t="shared" si="3"/>
        <v>0</v>
      </c>
      <c r="L76" s="38">
        <f t="shared" si="4"/>
        <v>0</v>
      </c>
      <c r="M76" s="38"/>
    </row>
    <row r="77" spans="2:13" s="1" customFormat="1" ht="28.7" customHeight="1" x14ac:dyDescent="0.2">
      <c r="B77" s="10">
        <v>28</v>
      </c>
      <c r="C77" s="22" t="s">
        <v>84</v>
      </c>
      <c r="D77" s="22" t="s">
        <v>85</v>
      </c>
      <c r="E77" s="23" t="s">
        <v>86</v>
      </c>
      <c r="F77" s="22" t="s">
        <v>27</v>
      </c>
      <c r="G77" s="24">
        <v>2.34</v>
      </c>
      <c r="H77" s="25"/>
      <c r="I77" s="26">
        <f t="shared" si="5"/>
        <v>0</v>
      </c>
      <c r="J77" s="28">
        <v>0.08</v>
      </c>
      <c r="K77" s="26">
        <f t="shared" si="3"/>
        <v>0</v>
      </c>
      <c r="L77" s="38">
        <f t="shared" si="4"/>
        <v>0</v>
      </c>
      <c r="M77" s="38"/>
    </row>
    <row r="78" spans="2:13" s="1" customFormat="1" ht="28.7" customHeight="1" x14ac:dyDescent="0.2">
      <c r="B78" s="10">
        <v>29</v>
      </c>
      <c r="C78" s="22" t="s">
        <v>87</v>
      </c>
      <c r="D78" s="22" t="s">
        <v>88</v>
      </c>
      <c r="E78" s="23" t="s">
        <v>89</v>
      </c>
      <c r="F78" s="22" t="s">
        <v>27</v>
      </c>
      <c r="G78" s="24">
        <v>6.52</v>
      </c>
      <c r="H78" s="25"/>
      <c r="I78" s="26">
        <f t="shared" si="5"/>
        <v>0</v>
      </c>
      <c r="J78" s="28">
        <v>0.08</v>
      </c>
      <c r="K78" s="26">
        <f t="shared" si="3"/>
        <v>0</v>
      </c>
      <c r="L78" s="38">
        <f t="shared" si="4"/>
        <v>0</v>
      </c>
      <c r="M78" s="38"/>
    </row>
    <row r="79" spans="2:13" s="1" customFormat="1" ht="19.7" customHeight="1" x14ac:dyDescent="0.2">
      <c r="B79" s="10">
        <v>30</v>
      </c>
      <c r="C79" s="22" t="s">
        <v>90</v>
      </c>
      <c r="D79" s="22" t="s">
        <v>91</v>
      </c>
      <c r="E79" s="23" t="s">
        <v>92</v>
      </c>
      <c r="F79" s="22" t="s">
        <v>27</v>
      </c>
      <c r="G79" s="24">
        <v>6.52</v>
      </c>
      <c r="H79" s="25"/>
      <c r="I79" s="26">
        <f t="shared" si="5"/>
        <v>0</v>
      </c>
      <c r="J79" s="28">
        <v>0.08</v>
      </c>
      <c r="K79" s="26">
        <f t="shared" si="3"/>
        <v>0</v>
      </c>
      <c r="L79" s="38">
        <f t="shared" si="4"/>
        <v>0</v>
      </c>
      <c r="M79" s="38"/>
    </row>
    <row r="80" spans="2:13" s="1" customFormat="1" ht="19.7" customHeight="1" x14ac:dyDescent="0.2">
      <c r="B80" s="10">
        <v>31</v>
      </c>
      <c r="C80" s="22" t="s">
        <v>93</v>
      </c>
      <c r="D80" s="22" t="s">
        <v>94</v>
      </c>
      <c r="E80" s="23" t="s">
        <v>95</v>
      </c>
      <c r="F80" s="22" t="s">
        <v>27</v>
      </c>
      <c r="G80" s="24">
        <v>1</v>
      </c>
      <c r="H80" s="25"/>
      <c r="I80" s="26">
        <f t="shared" si="5"/>
        <v>0</v>
      </c>
      <c r="J80" s="28">
        <v>0.08</v>
      </c>
      <c r="K80" s="26">
        <f t="shared" si="3"/>
        <v>0</v>
      </c>
      <c r="L80" s="38">
        <f t="shared" si="4"/>
        <v>0</v>
      </c>
      <c r="M80" s="38"/>
    </row>
    <row r="81" spans="2:13" s="1" customFormat="1" ht="19.7" customHeight="1" x14ac:dyDescent="0.2">
      <c r="B81" s="10">
        <v>32</v>
      </c>
      <c r="C81" s="22" t="s">
        <v>96</v>
      </c>
      <c r="D81" s="22" t="s">
        <v>97</v>
      </c>
      <c r="E81" s="23" t="s">
        <v>98</v>
      </c>
      <c r="F81" s="22" t="s">
        <v>27</v>
      </c>
      <c r="G81" s="24">
        <v>18</v>
      </c>
      <c r="H81" s="25"/>
      <c r="I81" s="26">
        <f t="shared" si="5"/>
        <v>0</v>
      </c>
      <c r="J81" s="28">
        <v>0.08</v>
      </c>
      <c r="K81" s="26">
        <f t="shared" si="3"/>
        <v>0</v>
      </c>
      <c r="L81" s="38">
        <f t="shared" si="4"/>
        <v>0</v>
      </c>
      <c r="M81" s="38"/>
    </row>
    <row r="82" spans="2:13" s="1" customFormat="1" ht="19.7" customHeight="1" x14ac:dyDescent="0.2">
      <c r="B82" s="10">
        <v>33</v>
      </c>
      <c r="C82" s="22" t="s">
        <v>99</v>
      </c>
      <c r="D82" s="22" t="s">
        <v>100</v>
      </c>
      <c r="E82" s="23" t="s">
        <v>101</v>
      </c>
      <c r="F82" s="22" t="s">
        <v>27</v>
      </c>
      <c r="G82" s="24">
        <v>33.47</v>
      </c>
      <c r="H82" s="25"/>
      <c r="I82" s="26">
        <f t="shared" si="5"/>
        <v>0</v>
      </c>
      <c r="J82" s="28">
        <v>0.08</v>
      </c>
      <c r="K82" s="26">
        <f t="shared" si="3"/>
        <v>0</v>
      </c>
      <c r="L82" s="38">
        <f t="shared" si="4"/>
        <v>0</v>
      </c>
      <c r="M82" s="38"/>
    </row>
    <row r="83" spans="2:13" s="1" customFormat="1" ht="28.7" customHeight="1" x14ac:dyDescent="0.2">
      <c r="B83" s="10">
        <v>34</v>
      </c>
      <c r="C83" s="22" t="s">
        <v>102</v>
      </c>
      <c r="D83" s="22" t="s">
        <v>103</v>
      </c>
      <c r="E83" s="23" t="s">
        <v>104</v>
      </c>
      <c r="F83" s="22" t="s">
        <v>27</v>
      </c>
      <c r="G83" s="24">
        <v>9.92</v>
      </c>
      <c r="H83" s="25"/>
      <c r="I83" s="26">
        <f t="shared" si="5"/>
        <v>0</v>
      </c>
      <c r="J83" s="28">
        <v>0.08</v>
      </c>
      <c r="K83" s="26">
        <f t="shared" si="3"/>
        <v>0</v>
      </c>
      <c r="L83" s="38">
        <f t="shared" si="4"/>
        <v>0</v>
      </c>
      <c r="M83" s="38"/>
    </row>
    <row r="84" spans="2:13" s="1" customFormat="1" ht="28.7" customHeight="1" x14ac:dyDescent="0.2">
      <c r="B84" s="10">
        <v>35</v>
      </c>
      <c r="C84" s="22" t="s">
        <v>105</v>
      </c>
      <c r="D84" s="22" t="s">
        <v>106</v>
      </c>
      <c r="E84" s="23" t="s">
        <v>107</v>
      </c>
      <c r="F84" s="22" t="s">
        <v>41</v>
      </c>
      <c r="G84" s="24">
        <v>0.86</v>
      </c>
      <c r="H84" s="25"/>
      <c r="I84" s="26">
        <f t="shared" si="5"/>
        <v>0</v>
      </c>
      <c r="J84" s="28">
        <v>0.08</v>
      </c>
      <c r="K84" s="26">
        <f t="shared" si="3"/>
        <v>0</v>
      </c>
      <c r="L84" s="38">
        <f t="shared" si="4"/>
        <v>0</v>
      </c>
      <c r="M84" s="38"/>
    </row>
    <row r="85" spans="2:13" s="1" customFormat="1" ht="28.7" customHeight="1" x14ac:dyDescent="0.2">
      <c r="B85" s="10">
        <v>36</v>
      </c>
      <c r="C85" s="22" t="s">
        <v>217</v>
      </c>
      <c r="D85" s="22" t="s">
        <v>218</v>
      </c>
      <c r="E85" s="23" t="s">
        <v>219</v>
      </c>
      <c r="F85" s="22" t="s">
        <v>41</v>
      </c>
      <c r="G85" s="24">
        <v>8</v>
      </c>
      <c r="H85" s="25"/>
      <c r="I85" s="26">
        <f t="shared" si="5"/>
        <v>0</v>
      </c>
      <c r="J85" s="28">
        <v>0.08</v>
      </c>
      <c r="K85" s="26">
        <f t="shared" si="3"/>
        <v>0</v>
      </c>
      <c r="L85" s="38">
        <f t="shared" ref="L85:L86" si="7">I85+K85</f>
        <v>0</v>
      </c>
      <c r="M85" s="38"/>
    </row>
    <row r="86" spans="2:13" s="1" customFormat="1" ht="19.7" customHeight="1" x14ac:dyDescent="0.2">
      <c r="B86" s="10">
        <v>37</v>
      </c>
      <c r="C86" s="22" t="s">
        <v>108</v>
      </c>
      <c r="D86" s="22" t="s">
        <v>109</v>
      </c>
      <c r="E86" s="23" t="s">
        <v>110</v>
      </c>
      <c r="F86" s="22" t="s">
        <v>111</v>
      </c>
      <c r="G86" s="24">
        <v>501</v>
      </c>
      <c r="H86" s="25"/>
      <c r="I86" s="26">
        <f t="shared" si="5"/>
        <v>0</v>
      </c>
      <c r="J86" s="28">
        <v>0.08</v>
      </c>
      <c r="K86" s="26">
        <f t="shared" si="3"/>
        <v>0</v>
      </c>
      <c r="L86" s="38">
        <f t="shared" si="7"/>
        <v>0</v>
      </c>
      <c r="M86" s="38"/>
    </row>
    <row r="87" spans="2:13" s="1" customFormat="1" ht="28.7" customHeight="1" x14ac:dyDescent="0.2">
      <c r="B87" s="10">
        <v>38</v>
      </c>
      <c r="C87" s="22" t="s">
        <v>112</v>
      </c>
      <c r="D87" s="22" t="s">
        <v>113</v>
      </c>
      <c r="E87" s="23" t="s">
        <v>114</v>
      </c>
      <c r="F87" s="22" t="s">
        <v>111</v>
      </c>
      <c r="G87" s="24">
        <v>29</v>
      </c>
      <c r="H87" s="25"/>
      <c r="I87" s="26">
        <f t="shared" si="5"/>
        <v>0</v>
      </c>
      <c r="J87" s="28">
        <v>0.08</v>
      </c>
      <c r="K87" s="26">
        <f t="shared" si="3"/>
        <v>0</v>
      </c>
      <c r="L87" s="38">
        <f t="shared" si="4"/>
        <v>0</v>
      </c>
      <c r="M87" s="38"/>
    </row>
    <row r="88" spans="2:13" s="1" customFormat="1" ht="19.7" customHeight="1" x14ac:dyDescent="0.2">
      <c r="B88" s="10">
        <v>39</v>
      </c>
      <c r="C88" s="22" t="s">
        <v>115</v>
      </c>
      <c r="D88" s="22" t="s">
        <v>116</v>
      </c>
      <c r="E88" s="23" t="s">
        <v>117</v>
      </c>
      <c r="F88" s="22" t="s">
        <v>118</v>
      </c>
      <c r="G88" s="24">
        <v>43</v>
      </c>
      <c r="H88" s="25"/>
      <c r="I88" s="26">
        <f t="shared" si="5"/>
        <v>0</v>
      </c>
      <c r="J88" s="28">
        <v>0.23</v>
      </c>
      <c r="K88" s="26">
        <f t="shared" si="3"/>
        <v>0</v>
      </c>
      <c r="L88" s="38">
        <f t="shared" si="4"/>
        <v>0</v>
      </c>
      <c r="M88" s="38"/>
    </row>
    <row r="89" spans="2:13" s="1" customFormat="1" ht="19.7" customHeight="1" x14ac:dyDescent="0.2">
      <c r="B89" s="10">
        <v>40</v>
      </c>
      <c r="C89" s="22" t="s">
        <v>119</v>
      </c>
      <c r="D89" s="22" t="s">
        <v>120</v>
      </c>
      <c r="E89" s="23" t="s">
        <v>121</v>
      </c>
      <c r="F89" s="22" t="s">
        <v>111</v>
      </c>
      <c r="G89" s="24">
        <v>1130</v>
      </c>
      <c r="H89" s="25"/>
      <c r="I89" s="26">
        <f t="shared" si="5"/>
        <v>0</v>
      </c>
      <c r="J89" s="27">
        <v>0.23</v>
      </c>
      <c r="K89" s="26">
        <f t="shared" si="3"/>
        <v>0</v>
      </c>
      <c r="L89" s="38">
        <f t="shared" si="4"/>
        <v>0</v>
      </c>
      <c r="M89" s="38"/>
    </row>
    <row r="90" spans="2:13" s="1" customFormat="1" ht="19.7" customHeight="1" x14ac:dyDescent="0.2">
      <c r="B90" s="10">
        <v>41</v>
      </c>
      <c r="C90" s="11" t="s">
        <v>122</v>
      </c>
      <c r="D90" s="11" t="s">
        <v>123</v>
      </c>
      <c r="E90" s="8" t="s">
        <v>124</v>
      </c>
      <c r="F90" s="11" t="s">
        <v>111</v>
      </c>
      <c r="G90" s="12">
        <v>90</v>
      </c>
      <c r="H90" s="13"/>
      <c r="I90" s="18">
        <f t="shared" si="5"/>
        <v>0</v>
      </c>
      <c r="J90" s="17">
        <v>0.23</v>
      </c>
      <c r="K90" s="18">
        <f t="shared" si="3"/>
        <v>0</v>
      </c>
      <c r="L90" s="38">
        <f t="shared" si="4"/>
        <v>0</v>
      </c>
      <c r="M90" s="38"/>
    </row>
    <row r="91" spans="2:13" s="1" customFormat="1" ht="19.7" customHeight="1" x14ac:dyDescent="0.2">
      <c r="B91" s="21">
        <v>42</v>
      </c>
      <c r="C91" s="22" t="s">
        <v>125</v>
      </c>
      <c r="D91" s="22" t="s">
        <v>126</v>
      </c>
      <c r="E91" s="23" t="s">
        <v>127</v>
      </c>
      <c r="F91" s="22" t="s">
        <v>118</v>
      </c>
      <c r="G91" s="24">
        <v>86</v>
      </c>
      <c r="H91" s="25"/>
      <c r="I91" s="26">
        <f t="shared" si="5"/>
        <v>0</v>
      </c>
      <c r="J91" s="27">
        <v>0.23</v>
      </c>
      <c r="K91" s="26">
        <f t="shared" si="3"/>
        <v>0</v>
      </c>
      <c r="L91" s="34">
        <f t="shared" si="4"/>
        <v>0</v>
      </c>
      <c r="M91" s="34"/>
    </row>
    <row r="92" spans="2:13" s="1" customFormat="1" ht="19.7" customHeight="1" x14ac:dyDescent="0.2">
      <c r="B92" s="21">
        <v>43</v>
      </c>
      <c r="C92" s="22" t="s">
        <v>128</v>
      </c>
      <c r="D92" s="22" t="s">
        <v>129</v>
      </c>
      <c r="E92" s="23" t="s">
        <v>130</v>
      </c>
      <c r="F92" s="22" t="s">
        <v>131</v>
      </c>
      <c r="G92" s="24">
        <v>190</v>
      </c>
      <c r="H92" s="25"/>
      <c r="I92" s="26">
        <f t="shared" si="5"/>
        <v>0</v>
      </c>
      <c r="J92" s="27">
        <v>0.23</v>
      </c>
      <c r="K92" s="26">
        <f t="shared" si="3"/>
        <v>0</v>
      </c>
      <c r="L92" s="34">
        <f t="shared" si="4"/>
        <v>0</v>
      </c>
      <c r="M92" s="34"/>
    </row>
    <row r="93" spans="2:13" s="1" customFormat="1" ht="19.7" customHeight="1" x14ac:dyDescent="0.2">
      <c r="B93" s="21">
        <v>44</v>
      </c>
      <c r="C93" s="22" t="s">
        <v>132</v>
      </c>
      <c r="D93" s="22" t="s">
        <v>133</v>
      </c>
      <c r="E93" s="23" t="s">
        <v>134</v>
      </c>
      <c r="F93" s="22" t="s">
        <v>135</v>
      </c>
      <c r="G93" s="24">
        <v>60</v>
      </c>
      <c r="H93" s="25"/>
      <c r="I93" s="26">
        <f t="shared" si="5"/>
        <v>0</v>
      </c>
      <c r="J93" s="28">
        <v>0.08</v>
      </c>
      <c r="K93" s="26">
        <f t="shared" si="3"/>
        <v>0</v>
      </c>
      <c r="L93" s="34">
        <f t="shared" si="4"/>
        <v>0</v>
      </c>
      <c r="M93" s="34"/>
    </row>
    <row r="94" spans="2:13" s="1" customFormat="1" ht="28.7" customHeight="1" x14ac:dyDescent="0.2">
      <c r="B94" s="21">
        <v>45</v>
      </c>
      <c r="C94" s="22" t="s">
        <v>136</v>
      </c>
      <c r="D94" s="22" t="s">
        <v>137</v>
      </c>
      <c r="E94" s="23" t="s">
        <v>138</v>
      </c>
      <c r="F94" s="22" t="s">
        <v>135</v>
      </c>
      <c r="G94" s="24">
        <v>60</v>
      </c>
      <c r="H94" s="25"/>
      <c r="I94" s="26">
        <f t="shared" si="5"/>
        <v>0</v>
      </c>
      <c r="J94" s="28">
        <v>0.08</v>
      </c>
      <c r="K94" s="26">
        <f t="shared" si="3"/>
        <v>0</v>
      </c>
      <c r="L94" s="34">
        <f t="shared" si="4"/>
        <v>0</v>
      </c>
      <c r="M94" s="34"/>
    </row>
    <row r="95" spans="2:13" s="1" customFormat="1" ht="28.7" customHeight="1" x14ac:dyDescent="0.2">
      <c r="B95" s="21">
        <v>46</v>
      </c>
      <c r="C95" s="22" t="s">
        <v>139</v>
      </c>
      <c r="D95" s="22" t="s">
        <v>140</v>
      </c>
      <c r="E95" s="23" t="s">
        <v>141</v>
      </c>
      <c r="F95" s="22" t="s">
        <v>111</v>
      </c>
      <c r="G95" s="24">
        <v>50</v>
      </c>
      <c r="H95" s="25"/>
      <c r="I95" s="26">
        <f t="shared" si="5"/>
        <v>0</v>
      </c>
      <c r="J95" s="28">
        <v>0.08</v>
      </c>
      <c r="K95" s="26">
        <f t="shared" si="3"/>
        <v>0</v>
      </c>
      <c r="L95" s="34">
        <f t="shared" si="4"/>
        <v>0</v>
      </c>
      <c r="M95" s="34"/>
    </row>
    <row r="96" spans="2:13" s="1" customFormat="1" ht="28.7" customHeight="1" x14ac:dyDescent="0.2">
      <c r="B96" s="21">
        <v>47</v>
      </c>
      <c r="C96" s="22" t="s">
        <v>142</v>
      </c>
      <c r="D96" s="22" t="s">
        <v>143</v>
      </c>
      <c r="E96" s="23" t="s">
        <v>144</v>
      </c>
      <c r="F96" s="22" t="s">
        <v>111</v>
      </c>
      <c r="G96" s="24">
        <v>30</v>
      </c>
      <c r="H96" s="25"/>
      <c r="I96" s="26">
        <f t="shared" si="5"/>
        <v>0</v>
      </c>
      <c r="J96" s="28">
        <v>0.08</v>
      </c>
      <c r="K96" s="26">
        <f>ROUND(I96*J96,2)</f>
        <v>0</v>
      </c>
      <c r="L96" s="34">
        <f t="shared" si="4"/>
        <v>0</v>
      </c>
      <c r="M96" s="34"/>
    </row>
    <row r="97" spans="2:14" s="1" customFormat="1" ht="19.7" customHeight="1" x14ac:dyDescent="0.2">
      <c r="B97" s="21">
        <v>48</v>
      </c>
      <c r="C97" s="22" t="s">
        <v>145</v>
      </c>
      <c r="D97" s="22" t="s">
        <v>146</v>
      </c>
      <c r="E97" s="23" t="s">
        <v>147</v>
      </c>
      <c r="F97" s="22" t="s">
        <v>111</v>
      </c>
      <c r="G97" s="24">
        <v>150</v>
      </c>
      <c r="H97" s="25"/>
      <c r="I97" s="26">
        <f t="shared" si="5"/>
        <v>0</v>
      </c>
      <c r="J97" s="28">
        <v>0.08</v>
      </c>
      <c r="K97" s="26">
        <f t="shared" si="3"/>
        <v>0</v>
      </c>
      <c r="L97" s="34">
        <f t="shared" si="4"/>
        <v>0</v>
      </c>
      <c r="M97" s="34"/>
    </row>
    <row r="98" spans="2:14" s="1" customFormat="1" ht="28.7" customHeight="1" x14ac:dyDescent="0.2">
      <c r="B98" s="21">
        <v>49</v>
      </c>
      <c r="C98" s="22" t="s">
        <v>148</v>
      </c>
      <c r="D98" s="22" t="s">
        <v>149</v>
      </c>
      <c r="E98" s="23" t="s">
        <v>150</v>
      </c>
      <c r="F98" s="22" t="s">
        <v>111</v>
      </c>
      <c r="G98" s="24">
        <v>501</v>
      </c>
      <c r="H98" s="25"/>
      <c r="I98" s="26">
        <f t="shared" si="5"/>
        <v>0</v>
      </c>
      <c r="J98" s="28">
        <v>0.08</v>
      </c>
      <c r="K98" s="26">
        <f t="shared" si="3"/>
        <v>0</v>
      </c>
      <c r="L98" s="34">
        <f t="shared" si="4"/>
        <v>0</v>
      </c>
      <c r="M98" s="34"/>
    </row>
    <row r="99" spans="2:14" s="1" customFormat="1" ht="19.7" customHeight="1" x14ac:dyDescent="0.2">
      <c r="B99" s="21">
        <v>50</v>
      </c>
      <c r="C99" s="22" t="s">
        <v>151</v>
      </c>
      <c r="D99" s="22" t="s">
        <v>152</v>
      </c>
      <c r="E99" s="23" t="s">
        <v>153</v>
      </c>
      <c r="F99" s="22" t="s">
        <v>131</v>
      </c>
      <c r="G99" s="24">
        <v>1298</v>
      </c>
      <c r="H99" s="25"/>
      <c r="I99" s="26">
        <f t="shared" si="5"/>
        <v>0</v>
      </c>
      <c r="J99" s="28">
        <v>0.08</v>
      </c>
      <c r="K99" s="26">
        <f t="shared" si="3"/>
        <v>0</v>
      </c>
      <c r="L99" s="34">
        <f t="shared" si="4"/>
        <v>0</v>
      </c>
      <c r="M99" s="34"/>
    </row>
    <row r="100" spans="2:14" s="1" customFormat="1" ht="19.7" customHeight="1" x14ac:dyDescent="0.2">
      <c r="B100" s="21">
        <v>51</v>
      </c>
      <c r="C100" s="22" t="s">
        <v>154</v>
      </c>
      <c r="D100" s="22" t="s">
        <v>155</v>
      </c>
      <c r="E100" s="23" t="s">
        <v>156</v>
      </c>
      <c r="F100" s="22" t="s">
        <v>131</v>
      </c>
      <c r="G100" s="24">
        <v>309</v>
      </c>
      <c r="H100" s="25"/>
      <c r="I100" s="26">
        <f t="shared" si="5"/>
        <v>0</v>
      </c>
      <c r="J100" s="28">
        <v>0.08</v>
      </c>
      <c r="K100" s="26">
        <f t="shared" si="3"/>
        <v>0</v>
      </c>
      <c r="L100" s="34">
        <f t="shared" si="4"/>
        <v>0</v>
      </c>
      <c r="M100" s="34"/>
    </row>
    <row r="101" spans="2:14" s="1" customFormat="1" ht="19.7" customHeight="1" x14ac:dyDescent="0.2">
      <c r="B101" s="21">
        <v>52</v>
      </c>
      <c r="C101" s="22" t="s">
        <v>157</v>
      </c>
      <c r="D101" s="22" t="s">
        <v>158</v>
      </c>
      <c r="E101" s="23" t="s">
        <v>159</v>
      </c>
      <c r="F101" s="22" t="s">
        <v>131</v>
      </c>
      <c r="G101" s="24">
        <v>30</v>
      </c>
      <c r="H101" s="25"/>
      <c r="I101" s="26">
        <f t="shared" si="5"/>
        <v>0</v>
      </c>
      <c r="J101" s="28">
        <v>0.08</v>
      </c>
      <c r="K101" s="26">
        <f t="shared" si="3"/>
        <v>0</v>
      </c>
      <c r="L101" s="34">
        <f t="shared" si="4"/>
        <v>0</v>
      </c>
      <c r="M101" s="34"/>
    </row>
    <row r="102" spans="2:14" s="1" customFormat="1" ht="19.7" customHeight="1" x14ac:dyDescent="0.2">
      <c r="B102" s="21">
        <v>53</v>
      </c>
      <c r="C102" s="22" t="s">
        <v>160</v>
      </c>
      <c r="D102" s="22" t="s">
        <v>161</v>
      </c>
      <c r="E102" s="23" t="s">
        <v>162</v>
      </c>
      <c r="F102" s="22" t="s">
        <v>131</v>
      </c>
      <c r="G102" s="24">
        <v>364</v>
      </c>
      <c r="H102" s="25"/>
      <c r="I102" s="26">
        <f t="shared" si="5"/>
        <v>0</v>
      </c>
      <c r="J102" s="28">
        <v>0.08</v>
      </c>
      <c r="K102" s="26">
        <f t="shared" si="3"/>
        <v>0</v>
      </c>
      <c r="L102" s="34">
        <f t="shared" ref="L102:L106" si="8">I102+K102</f>
        <v>0</v>
      </c>
      <c r="M102" s="34"/>
    </row>
    <row r="103" spans="2:14" s="1" customFormat="1" ht="19.7" customHeight="1" x14ac:dyDescent="0.2">
      <c r="B103" s="21">
        <v>54</v>
      </c>
      <c r="C103" s="22" t="s">
        <v>220</v>
      </c>
      <c r="D103" s="22" t="s">
        <v>212</v>
      </c>
      <c r="E103" s="23" t="s">
        <v>213</v>
      </c>
      <c r="F103" s="22" t="s">
        <v>131</v>
      </c>
      <c r="G103" s="24">
        <v>50</v>
      </c>
      <c r="H103" s="25"/>
      <c r="I103" s="26">
        <f t="shared" si="5"/>
        <v>0</v>
      </c>
      <c r="J103" s="28">
        <v>0.08</v>
      </c>
      <c r="K103" s="26">
        <f t="shared" si="3"/>
        <v>0</v>
      </c>
      <c r="L103" s="34">
        <f t="shared" ref="L103:L104" si="9">I103+K103</f>
        <v>0</v>
      </c>
      <c r="M103" s="34"/>
    </row>
    <row r="104" spans="2:14" s="1" customFormat="1" ht="19.7" customHeight="1" x14ac:dyDescent="0.2">
      <c r="B104" s="21">
        <v>55</v>
      </c>
      <c r="C104" s="22" t="s">
        <v>197</v>
      </c>
      <c r="D104" s="22" t="s">
        <v>198</v>
      </c>
      <c r="E104" s="23" t="s">
        <v>199</v>
      </c>
      <c r="F104" s="22" t="s">
        <v>27</v>
      </c>
      <c r="G104" s="24">
        <v>15.9</v>
      </c>
      <c r="H104" s="25"/>
      <c r="I104" s="26">
        <f>ROUND(G104*H104,2)</f>
        <v>0</v>
      </c>
      <c r="J104" s="28">
        <v>0.08</v>
      </c>
      <c r="K104" s="26">
        <f t="shared" si="3"/>
        <v>0</v>
      </c>
      <c r="L104" s="34">
        <f t="shared" si="9"/>
        <v>0</v>
      </c>
      <c r="M104" s="34"/>
    </row>
    <row r="105" spans="2:14" s="1" customFormat="1" ht="23.25" customHeight="1" x14ac:dyDescent="0.2">
      <c r="B105" s="21">
        <v>56</v>
      </c>
      <c r="C105" s="22" t="s">
        <v>200</v>
      </c>
      <c r="D105" s="22" t="s">
        <v>201</v>
      </c>
      <c r="E105" s="23" t="s">
        <v>202</v>
      </c>
      <c r="F105" s="22" t="s">
        <v>131</v>
      </c>
      <c r="G105" s="24">
        <v>100</v>
      </c>
      <c r="H105" s="25"/>
      <c r="I105" s="26">
        <f t="shared" si="5"/>
        <v>0</v>
      </c>
      <c r="J105" s="28">
        <v>0.08</v>
      </c>
      <c r="K105" s="26">
        <f t="shared" si="3"/>
        <v>0</v>
      </c>
      <c r="L105" s="34">
        <f>I105+K105</f>
        <v>0</v>
      </c>
      <c r="M105" s="34"/>
    </row>
    <row r="106" spans="2:14" s="1" customFormat="1" ht="19.5" customHeight="1" x14ac:dyDescent="0.2">
      <c r="B106" s="21">
        <v>57</v>
      </c>
      <c r="C106" s="22" t="s">
        <v>215</v>
      </c>
      <c r="D106" s="22" t="s">
        <v>214</v>
      </c>
      <c r="E106" s="23" t="s">
        <v>216</v>
      </c>
      <c r="F106" s="22" t="s">
        <v>37</v>
      </c>
      <c r="G106" s="29">
        <v>10</v>
      </c>
      <c r="H106" s="25"/>
      <c r="I106" s="26">
        <f t="shared" si="5"/>
        <v>0</v>
      </c>
      <c r="J106" s="28">
        <v>0.08</v>
      </c>
      <c r="K106" s="26">
        <f>ROUND(I106*J106,2)</f>
        <v>0</v>
      </c>
      <c r="L106" s="34">
        <f t="shared" si="8"/>
        <v>0</v>
      </c>
      <c r="M106" s="34"/>
    </row>
    <row r="107" spans="2:14" s="1" customFormat="1" ht="55.9" customHeight="1" x14ac:dyDescent="0.2"/>
    <row r="108" spans="2:14" s="1" customFormat="1" ht="21.4" customHeight="1" x14ac:dyDescent="0.2">
      <c r="B108" s="55" t="s">
        <v>163</v>
      </c>
      <c r="C108" s="55"/>
      <c r="D108" s="55"/>
      <c r="E108" s="55"/>
      <c r="F108" s="43"/>
      <c r="G108" s="43"/>
      <c r="H108" s="43"/>
      <c r="I108" s="43"/>
      <c r="J108" s="43"/>
      <c r="K108" s="43"/>
      <c r="L108" s="43"/>
      <c r="M108" s="43"/>
    </row>
    <row r="109" spans="2:14" s="1" customFormat="1" ht="21.4" customHeight="1" x14ac:dyDescent="0.2">
      <c r="B109" s="55" t="s">
        <v>164</v>
      </c>
      <c r="C109" s="55"/>
      <c r="D109" s="55"/>
      <c r="E109" s="55"/>
      <c r="F109" s="44"/>
      <c r="G109" s="44"/>
      <c r="H109" s="44"/>
      <c r="I109" s="44"/>
      <c r="J109" s="44"/>
      <c r="K109" s="44"/>
      <c r="L109" s="44"/>
      <c r="M109" s="44"/>
    </row>
    <row r="110" spans="2:14" s="1" customFormat="1" ht="11.1" customHeight="1" x14ac:dyDescent="0.2">
      <c r="H110" s="9"/>
    </row>
    <row r="111" spans="2:14" s="1" customFormat="1" ht="61.35" customHeight="1" x14ac:dyDescent="0.2">
      <c r="B111" s="46" t="s">
        <v>185</v>
      </c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2:14" s="1" customFormat="1" ht="2.65" customHeight="1" x14ac:dyDescent="0.2"/>
    <row r="113" spans="2:14" s="1" customFormat="1" ht="89.1" customHeight="1" x14ac:dyDescent="0.2">
      <c r="B113" s="46" t="s">
        <v>186</v>
      </c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</row>
    <row r="114" spans="2:14" s="1" customFormat="1" ht="5.25" customHeight="1" x14ac:dyDescent="0.2"/>
    <row r="115" spans="2:14" s="1" customFormat="1" ht="112.5" customHeight="1" x14ac:dyDescent="0.2">
      <c r="B115" s="46" t="s">
        <v>187</v>
      </c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</row>
    <row r="116" spans="2:14" s="1" customFormat="1" ht="5.25" customHeight="1" x14ac:dyDescent="0.2"/>
    <row r="117" spans="2:14" s="1" customFormat="1" ht="37.9" customHeight="1" x14ac:dyDescent="0.2">
      <c r="B117" s="53" t="s">
        <v>178</v>
      </c>
      <c r="C117" s="53"/>
      <c r="D117" s="53"/>
      <c r="E117" s="53"/>
      <c r="F117" s="49" t="s">
        <v>179</v>
      </c>
      <c r="G117" s="49"/>
      <c r="H117" s="49"/>
      <c r="I117" s="49"/>
      <c r="J117" s="49"/>
      <c r="K117" s="49"/>
      <c r="L117" s="49"/>
    </row>
    <row r="118" spans="2:14" s="1" customFormat="1" ht="28.7" customHeight="1" x14ac:dyDescent="0.2"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</row>
    <row r="119" spans="2:14" s="1" customFormat="1" ht="28.7" customHeight="1" x14ac:dyDescent="0.2"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</row>
    <row r="120" spans="2:14" s="1" customFormat="1" ht="28.7" customHeight="1" x14ac:dyDescent="0.2"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</row>
    <row r="121" spans="2:14" s="1" customFormat="1" ht="28.7" customHeight="1" x14ac:dyDescent="0.2"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</row>
    <row r="122" spans="2:14" s="1" customFormat="1" ht="2.65" customHeight="1" x14ac:dyDescent="0.2"/>
    <row r="123" spans="2:14" s="1" customFormat="1" ht="192" customHeight="1" x14ac:dyDescent="0.2">
      <c r="B123" s="46" t="s">
        <v>188</v>
      </c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</row>
    <row r="124" spans="2:14" s="1" customFormat="1" ht="2.65" customHeight="1" x14ac:dyDescent="0.2"/>
    <row r="125" spans="2:14" s="1" customFormat="1" ht="33.6" customHeight="1" x14ac:dyDescent="0.2">
      <c r="B125" s="48" t="s">
        <v>189</v>
      </c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</row>
    <row r="126" spans="2:14" s="1" customFormat="1" ht="2.65" customHeight="1" x14ac:dyDescent="0.2"/>
    <row r="127" spans="2:14" s="1" customFormat="1" ht="37.9" customHeight="1" x14ac:dyDescent="0.2">
      <c r="B127" s="53" t="s">
        <v>180</v>
      </c>
      <c r="C127" s="53"/>
      <c r="D127" s="53"/>
      <c r="E127" s="53"/>
      <c r="F127" s="51" t="s">
        <v>181</v>
      </c>
      <c r="G127" s="51"/>
      <c r="H127" s="51"/>
      <c r="I127" s="51"/>
      <c r="J127" s="51"/>
      <c r="K127" s="51"/>
      <c r="L127" s="51"/>
    </row>
    <row r="128" spans="2:14" s="1" customFormat="1" ht="28.7" customHeight="1" x14ac:dyDescent="0.2"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</row>
    <row r="129" spans="2:14" s="1" customFormat="1" ht="28.7" customHeight="1" x14ac:dyDescent="0.2"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</row>
    <row r="130" spans="2:14" s="1" customFormat="1" ht="28.7" customHeight="1" x14ac:dyDescent="0.2"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</row>
    <row r="131" spans="2:14" s="1" customFormat="1" ht="28.7" customHeight="1" x14ac:dyDescent="0.2"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</row>
    <row r="132" spans="2:14" s="1" customFormat="1" ht="2.65" customHeight="1" x14ac:dyDescent="0.2"/>
    <row r="133" spans="2:14" s="1" customFormat="1" ht="130.69999999999999" customHeight="1" x14ac:dyDescent="0.2">
      <c r="B133" s="46" t="s">
        <v>190</v>
      </c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</row>
    <row r="134" spans="2:14" s="1" customFormat="1" ht="2.65" customHeight="1" x14ac:dyDescent="0.2"/>
    <row r="135" spans="2:14" s="1" customFormat="1" ht="74.25" customHeight="1" x14ac:dyDescent="0.2">
      <c r="B135" s="46" t="s">
        <v>191</v>
      </c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</row>
    <row r="136" spans="2:14" s="1" customFormat="1" ht="2.65" customHeight="1" x14ac:dyDescent="0.2"/>
    <row r="137" spans="2:14" s="1" customFormat="1" ht="47.45" customHeight="1" x14ac:dyDescent="0.2">
      <c r="B137" s="46" t="s">
        <v>192</v>
      </c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</row>
    <row r="138" spans="2:14" s="1" customFormat="1" ht="2.65" customHeight="1" x14ac:dyDescent="0.2"/>
    <row r="139" spans="2:14" s="1" customFormat="1" ht="33.6" customHeight="1" x14ac:dyDescent="0.2">
      <c r="B139" s="46" t="s">
        <v>193</v>
      </c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2:14" s="1" customFormat="1" ht="2.65" customHeight="1" x14ac:dyDescent="0.2"/>
    <row r="141" spans="2:14" s="1" customFormat="1" ht="116.85" customHeight="1" x14ac:dyDescent="0.2">
      <c r="B141" s="46" t="s">
        <v>194</v>
      </c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</row>
    <row r="142" spans="2:14" s="1" customFormat="1" ht="2.65" customHeight="1" x14ac:dyDescent="0.2"/>
    <row r="143" spans="2:14" s="1" customFormat="1" ht="89.25" customHeight="1" x14ac:dyDescent="0.2">
      <c r="B143" s="46" t="s">
        <v>195</v>
      </c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</row>
    <row r="144" spans="2:14" s="1" customFormat="1" ht="86.85" customHeight="1" x14ac:dyDescent="0.2"/>
    <row r="145" spans="2:10" s="1" customFormat="1" ht="17.649999999999999" customHeight="1" x14ac:dyDescent="0.2">
      <c r="I145" s="52" t="s">
        <v>177</v>
      </c>
      <c r="J145" s="52"/>
    </row>
    <row r="146" spans="2:10" s="1" customFormat="1" ht="145.15" customHeight="1" x14ac:dyDescent="0.2"/>
    <row r="147" spans="2:10" s="1" customFormat="1" ht="81.599999999999994" customHeight="1" x14ac:dyDescent="0.2">
      <c r="B147" s="47" t="s">
        <v>196</v>
      </c>
      <c r="C147" s="47"/>
      <c r="D147" s="47"/>
      <c r="E147" s="47"/>
      <c r="F147" s="47"/>
      <c r="G147" s="47"/>
      <c r="H147" s="47"/>
      <c r="I147" s="47"/>
      <c r="J147" s="47"/>
    </row>
    <row r="148" spans="2:10" s="1" customFormat="1" ht="28.7" customHeight="1" x14ac:dyDescent="0.2"/>
  </sheetData>
  <mergeCells count="118">
    <mergeCell ref="B18:E18"/>
    <mergeCell ref="B20:E20"/>
    <mergeCell ref="B22:E22"/>
    <mergeCell ref="B10:D11"/>
    <mergeCell ref="B108:E108"/>
    <mergeCell ref="B109:E109"/>
    <mergeCell ref="B111:N111"/>
    <mergeCell ref="B113:N113"/>
    <mergeCell ref="L96:M96"/>
    <mergeCell ref="L104:M104"/>
    <mergeCell ref="L106:M106"/>
    <mergeCell ref="L105:M105"/>
    <mergeCell ref="L73:M73"/>
    <mergeCell ref="L56:M56"/>
    <mergeCell ref="L57:M57"/>
    <mergeCell ref="L103:M103"/>
    <mergeCell ref="B115:N115"/>
    <mergeCell ref="B117:E117"/>
    <mergeCell ref="B118:E118"/>
    <mergeCell ref="B119:E119"/>
    <mergeCell ref="L71:M71"/>
    <mergeCell ref="L72:M72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6:M86"/>
    <mergeCell ref="L87:M87"/>
    <mergeCell ref="L91:M91"/>
    <mergeCell ref="L92:M92"/>
    <mergeCell ref="L93:M93"/>
    <mergeCell ref="L94:M94"/>
    <mergeCell ref="L95:M95"/>
    <mergeCell ref="B120:E120"/>
    <mergeCell ref="B121:E121"/>
    <mergeCell ref="B123:N123"/>
    <mergeCell ref="B125:N125"/>
    <mergeCell ref="B127:E127"/>
    <mergeCell ref="B128:E128"/>
    <mergeCell ref="B129:E129"/>
    <mergeCell ref="B130:E130"/>
    <mergeCell ref="B131:E131"/>
    <mergeCell ref="F131:L131"/>
    <mergeCell ref="B133:N133"/>
    <mergeCell ref="B135:N135"/>
    <mergeCell ref="B137:N137"/>
    <mergeCell ref="B139:N139"/>
    <mergeCell ref="B141:N141"/>
    <mergeCell ref="B143:N143"/>
    <mergeCell ref="B147:J147"/>
    <mergeCell ref="B24:L24"/>
    <mergeCell ref="B26:L26"/>
    <mergeCell ref="B29:K29"/>
    <mergeCell ref="B34:K34"/>
    <mergeCell ref="F117:L117"/>
    <mergeCell ref="F118:L118"/>
    <mergeCell ref="F119:L119"/>
    <mergeCell ref="F120:L120"/>
    <mergeCell ref="F121:L121"/>
    <mergeCell ref="F127:L127"/>
    <mergeCell ref="F128:L128"/>
    <mergeCell ref="F129:L129"/>
    <mergeCell ref="F130:L130"/>
    <mergeCell ref="I145:J145"/>
    <mergeCell ref="L88:M88"/>
    <mergeCell ref="L89:M89"/>
    <mergeCell ref="L90:M90"/>
    <mergeCell ref="B4:D4"/>
    <mergeCell ref="B39:K39"/>
    <mergeCell ref="B44:K44"/>
    <mergeCell ref="B49:K49"/>
    <mergeCell ref="B6:D6"/>
    <mergeCell ref="B8:D8"/>
    <mergeCell ref="E14:G14"/>
    <mergeCell ref="F108:M108"/>
    <mergeCell ref="F109:M109"/>
    <mergeCell ref="G11:N12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B16:E16"/>
    <mergeCell ref="I2:O2"/>
    <mergeCell ref="L98:M98"/>
    <mergeCell ref="L99:M99"/>
    <mergeCell ref="L100:M100"/>
    <mergeCell ref="L101:M101"/>
    <mergeCell ref="L102:M102"/>
    <mergeCell ref="L31:M31"/>
    <mergeCell ref="L32:M32"/>
    <mergeCell ref="L36:M36"/>
    <mergeCell ref="L37:M37"/>
    <mergeCell ref="L41:M41"/>
    <mergeCell ref="L42:M42"/>
    <mergeCell ref="L46:M46"/>
    <mergeCell ref="L47:M47"/>
    <mergeCell ref="L51:M51"/>
    <mergeCell ref="L52:M52"/>
    <mergeCell ref="L54:M54"/>
    <mergeCell ref="L55:M55"/>
    <mergeCell ref="L97:M97"/>
    <mergeCell ref="L85:M85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Info</vt:lpstr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1224 N.Toruń Tomasz Lisewski</cp:lastModifiedBy>
  <dcterms:created xsi:type="dcterms:W3CDTF">2022-10-21T05:23:34Z</dcterms:created>
  <dcterms:modified xsi:type="dcterms:W3CDTF">2022-11-14T12:24:19Z</dcterms:modified>
</cp:coreProperties>
</file>