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1 zamowienia publiczne\BZP.271.1.13.2021 WIM_Ognica część lądowa\do publikacji\"/>
    </mc:Choice>
  </mc:AlternateContent>
  <bookViews>
    <workbookView xWindow="0" yWindow="0" windowWidth="28800" windowHeight="1173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1" i="1"/>
  <c r="G93" i="1"/>
  <c r="G97" i="1" l="1"/>
  <c r="G98" i="1"/>
  <c r="G25" i="2" l="1"/>
  <c r="G23" i="2"/>
  <c r="G9" i="2"/>
  <c r="G15" i="2"/>
  <c r="G152" i="1" l="1"/>
  <c r="G156" i="1"/>
  <c r="G155" i="1"/>
  <c r="G154" i="1"/>
  <c r="G153" i="1"/>
  <c r="G157" i="1" l="1"/>
  <c r="G131" i="1"/>
  <c r="G132" i="1"/>
  <c r="G130" i="1"/>
  <c r="G126" i="1"/>
  <c r="G127" i="1"/>
  <c r="G125" i="1"/>
  <c r="G114" i="1"/>
  <c r="G115" i="1"/>
  <c r="G116" i="1"/>
  <c r="G117" i="1"/>
  <c r="G118" i="1"/>
  <c r="G119" i="1"/>
  <c r="G120" i="1"/>
  <c r="G121" i="1"/>
  <c r="G122" i="1"/>
  <c r="G104" i="1"/>
  <c r="G105" i="1"/>
  <c r="G106" i="1"/>
  <c r="G107" i="1"/>
  <c r="G108" i="1"/>
  <c r="G109" i="1"/>
  <c r="G110" i="1"/>
  <c r="G111" i="1"/>
  <c r="G112" i="1"/>
  <c r="G113" i="1"/>
  <c r="G102" i="1"/>
  <c r="G103" i="1"/>
  <c r="G101" i="1"/>
  <c r="G44" i="1"/>
  <c r="G14" i="1"/>
  <c r="G11" i="1"/>
  <c r="G9" i="1"/>
  <c r="G123" i="1" l="1"/>
  <c r="G133" i="1"/>
  <c r="G12" i="1"/>
  <c r="G27" i="2"/>
  <c r="G128" i="1"/>
  <c r="G147" i="1" l="1"/>
  <c r="G146" i="1"/>
  <c r="G145" i="1"/>
  <c r="G144" i="1"/>
  <c r="G143" i="1"/>
  <c r="G142" i="1"/>
  <c r="G138" i="1"/>
  <c r="G139" i="1"/>
  <c r="G137" i="1"/>
  <c r="G136" i="1"/>
  <c r="G135" i="1"/>
  <c r="G96" i="1"/>
  <c r="G95" i="1"/>
  <c r="G94" i="1"/>
  <c r="G90" i="1"/>
  <c r="G89" i="1"/>
  <c r="G88" i="1"/>
  <c r="G87" i="1"/>
  <c r="G86" i="1"/>
  <c r="G85" i="1"/>
  <c r="G84" i="1"/>
  <c r="G83" i="1"/>
  <c r="G82" i="1"/>
  <c r="G81" i="1"/>
  <c r="G80" i="1"/>
  <c r="G75" i="1"/>
  <c r="G74" i="1"/>
  <c r="G73" i="1"/>
  <c r="G72" i="1"/>
  <c r="G69" i="1"/>
  <c r="G68" i="1"/>
  <c r="G67" i="1"/>
  <c r="G66" i="1"/>
  <c r="G65" i="1"/>
  <c r="G64" i="1"/>
  <c r="G63" i="1"/>
  <c r="G60" i="1"/>
  <c r="G59" i="1"/>
  <c r="G58" i="1"/>
  <c r="G57" i="1"/>
  <c r="G56" i="1"/>
  <c r="G55" i="1"/>
  <c r="G54" i="1"/>
  <c r="G53" i="1"/>
  <c r="G52" i="1"/>
  <c r="G46" i="1"/>
  <c r="G45" i="1"/>
  <c r="G43" i="1"/>
  <c r="G42" i="1"/>
  <c r="G41" i="1"/>
  <c r="G40" i="1"/>
  <c r="G39" i="1"/>
  <c r="G38" i="1"/>
  <c r="G37" i="1"/>
  <c r="G36" i="1"/>
  <c r="G35" i="1"/>
  <c r="G3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48" i="1" l="1"/>
  <c r="G99" i="1"/>
  <c r="G32" i="1"/>
  <c r="G47" i="1"/>
  <c r="G140" i="1"/>
  <c r="G61" i="1"/>
  <c r="G70" i="1"/>
  <c r="G76" i="1"/>
  <c r="G149" i="1" l="1"/>
  <c r="G77" i="1"/>
  <c r="G48" i="1"/>
</calcChain>
</file>

<file path=xl/sharedStrings.xml><?xml version="1.0" encoding="utf-8"?>
<sst xmlns="http://schemas.openxmlformats.org/spreadsheetml/2006/main" count="334" uniqueCount="164">
  <si>
    <t>Nr poz.</t>
  </si>
  <si>
    <t>Podstawa</t>
  </si>
  <si>
    <t>Opis robót</t>
  </si>
  <si>
    <t>Jm</t>
  </si>
  <si>
    <t>Ilość</t>
  </si>
  <si>
    <t>Cena</t>
  </si>
  <si>
    <t>Wartość</t>
  </si>
  <si>
    <t>1</t>
  </si>
  <si>
    <t>2</t>
  </si>
  <si>
    <t>3</t>
  </si>
  <si>
    <t>4</t>
  </si>
  <si>
    <t>5</t>
  </si>
  <si>
    <t>6</t>
  </si>
  <si>
    <t>7</t>
  </si>
  <si>
    <t>TOALETA</t>
  </si>
  <si>
    <t>ROBOTY BUDOWLANE</t>
  </si>
  <si>
    <t>POSADOWIENIE</t>
  </si>
  <si>
    <t>Roboty ziemne wykonywane koparkami podsiębiernymi o pojemności łyżki 0.60 m3 w gruncie kat. III z transportem urobku do miejsca składowania wraz z kosztem utylizacji</t>
  </si>
  <si>
    <t>m3</t>
  </si>
  <si>
    <t>Wbijanie pali stalowych skrzynkowych z grodzic GU 16-400 z lądu, rusztowania lub pomostu na głębokość 5 m w grunt kat. III</t>
  </si>
  <si>
    <t>szt.</t>
  </si>
  <si>
    <t>Dostawa pali skrzynkowych z grodzic GU 16-400 L=5,0 m</t>
  </si>
  <si>
    <t>Betonowanie wnętrza pali - beton C30/37</t>
  </si>
  <si>
    <t>m3 bet.</t>
  </si>
  <si>
    <t>Podkłady betonowe w budownictwie mieszkaniowym i użyteczności publicznej przy zastosowaniu pompy do betonu na podłożu gruntowym</t>
  </si>
  <si>
    <t>Izolacje papą termozgrzewalną jednowarstwowe</t>
  </si>
  <si>
    <t>m2</t>
  </si>
  <si>
    <t>Płyty fundamentowe żelbetowe - z zastosowaniem pompy do betonu beton C30/37 W8</t>
  </si>
  <si>
    <t>Przygotowanie i montaż zbrojenia</t>
  </si>
  <si>
    <t>t</t>
  </si>
  <si>
    <t>KONSTRUKCJA i POKRYCIE DACHU</t>
  </si>
  <si>
    <t>m3 drew.</t>
  </si>
  <si>
    <t>Krokwie zwykłe długości do 4.5 m - przekrój poprzeczny drewna do 180 cm2 z tarcicy nasyconej</t>
  </si>
  <si>
    <t>Okładzina drewniana z desek 145x24 mm, na podkonstrukcji drewnianej; drewno - modrzew syberyjski, deski w układzie poziomym</t>
  </si>
  <si>
    <t>ROBOTY MUROWE</t>
  </si>
  <si>
    <t>m</t>
  </si>
  <si>
    <t>kpl.</t>
  </si>
  <si>
    <t>PRZYŁĄCZE i ZEWNĘTRZNA INSTALACJA WODOCIĄGOWA</t>
  </si>
  <si>
    <t>Pomiary przy wykopach w terenie równinnym i nizinnym</t>
  </si>
  <si>
    <t>Wykopy oraz przekopy wykonywane koparkami podsiębiernymi 0.40 m3 na odkład w gruncie kat. III - 80% robót</t>
  </si>
  <si>
    <t>Wykopy liniowe i szerokości 0.8-1.5 m pod fundamenty, rurociągi, kolektory w gruntach suchych z wydobyciem urobku łopatą lub wyciągiem ręcznymkat. III-IV;  - 20% robót</t>
  </si>
  <si>
    <t>Studnia wodomierzowa z polimertobetonu śr. 1000 mm h=200 cm wraz z wyposażeniem -   1. Wodomierz JS dn15 - 1 szt  2. złączka przejściowa z gwintem zewnętrznym de32/dn25 - 2 szt  3. zawór grzybkowy gwintowany do wody fi 25 - 1 szt  4. zawór grzybkowy gwintowany do wody fi 25 ze spustem - 1 szt  5. zawór zwrotno-zaporowy antyskażeniowy fi25 klasy EA - 1 szt</t>
  </si>
  <si>
    <t>stud.</t>
  </si>
  <si>
    <t>Podłoża pod kanały i obiekty z materiałów sypkich grub. 10 cm</t>
  </si>
  <si>
    <t>Opaska do nawiercania rur PE  z gwintem De110/2"</t>
  </si>
  <si>
    <t>Kombinacyjny zawór kątowy ISO 1'' ze złączką przyłączeniową na rurę de32PE   +skrzynka uliczna do zasuw                                                                      +teleskopowe przedłużenie wrzeciona zasuwy</t>
  </si>
  <si>
    <t>Montaż rurociągów z rur PE 100 SDR11 o śr. zewnętrznej 32 mm - ekstrapolacja</t>
  </si>
  <si>
    <t>Kolano elektrooporowe z PE śr. 32 mm 90st</t>
  </si>
  <si>
    <t>złącz.</t>
  </si>
  <si>
    <t>Mufa elektroopoprowa z PE śr. 32 mm</t>
  </si>
  <si>
    <t>Obsypanie rurociągów do wys 30 cm ponad poziom rury  - uwaga: uwzględnić materiał</t>
  </si>
  <si>
    <t>Oznakowanie trasy rurociągu ułożonego w ziemi taśmą z tworzywa sztucznego z wkładką magnetyczną</t>
  </si>
  <si>
    <t>Próba wodna szczelności sieci wodociągowych z rur typu PE o śr.nominalnej do 90 mm</t>
  </si>
  <si>
    <t>Dezynfekcja rurociągów sieci wodociągowych o śr.nominalnej do 150 mm</t>
  </si>
  <si>
    <t>Jednokrotne płukanie sieci wodociągowej o śr. nominalnej do 150 mm</t>
  </si>
  <si>
    <t>Zasypywanie wykopów liniowych o ścianach pionowych głębokości do 1.5 m i szerokości 0.8-1.5 m; kat. gr. III-IV</t>
  </si>
  <si>
    <t>Zagęszczenie nasypów zagęszczarkami; grunty sypkie kat. I-III</t>
  </si>
  <si>
    <t>Roboty ziemne wykonywane koparkami podsiębiernymi 0.60 m3 w ziemi kat. I-III uprzednio zmagazynowanej w hałdach z transportem urobku samochodami samowyładowczymi wraz z kosztem utylizacji</t>
  </si>
  <si>
    <t>ZEWNĘTRZNA INSTALACJA KANALIZACJI SANITARNEJ</t>
  </si>
  <si>
    <t>Wykopy oraz przekopy wykonywane koparkami podsiębiernymi 0.40 m3 na odkład w gruncie kat. III</t>
  </si>
  <si>
    <t>Kanały z rur PVC łączonych na wcisk o śr. zewn. 160 mm - wykopy umocnione</t>
  </si>
  <si>
    <t>Kolano kanalizacyjne z PCV śr. 160 mm</t>
  </si>
  <si>
    <t>szt</t>
  </si>
  <si>
    <t>Podłoża pod studzienki z recyklatu betonowego o grubości 30 cm</t>
  </si>
  <si>
    <t>Obsypanie rurociągów do wys. 30 cm ponad poziom rury - uwaga: pozycja zawiera nakłady materiałowe</t>
  </si>
  <si>
    <t>Próba szczelności kanałów rurowych o śr. nom. 160 mm</t>
  </si>
  <si>
    <t>Zasypywanie wykopów liniowych o ścianach pionowych głębokości do 3.0 m i szerokości 0.8-1.5 m; kat. gr. III-IV</t>
  </si>
  <si>
    <t>Roboty ziemne wykonywane koparkami podsiębiernymi o pojemności łyżki 0.40 m3 w gruncie kat. III z transportem urobku samochodami samowyładowczymi wraz z kosztami składowania</t>
  </si>
  <si>
    <t>WIATA</t>
  </si>
  <si>
    <t>Podwaliny żelbetowe prostokątne o szer. do 0.6 m w deskowaniu systemowym wariant II (transport betonu pompą)</t>
  </si>
  <si>
    <t>Ściany z cegieł pełnych klinkierowych na zaprawie cementowej grubości 1 cegły</t>
  </si>
  <si>
    <t>Słupy prostokątne z cegieł pełnych klinkierowych na zaprawie cementowej 1 x 2 cegły</t>
  </si>
  <si>
    <t>Słupy prostokątne z cegieł pełnych klinkierowych na zaprawie cementowej 1 x 1 cegły</t>
  </si>
  <si>
    <t>Jednoprzewodowe kominy wolno stojące z cegieł klinkierowych o przekroju przewodu 1x1 cegły</t>
  </si>
  <si>
    <t>Nakrywy kominów o średniej grubości 7 cm</t>
  </si>
  <si>
    <t>Spoinowanie ścian zaprawą do spoinowania klinkieru</t>
  </si>
  <si>
    <t>Grill z cegły pełnej klinkierowej wraz ze spoinowaniem</t>
  </si>
  <si>
    <t>Ramy górne i płatwie długości ponad 3 m - przekrój poprzeczny drewna ponad 180 cm2 z tarcicy nasyconej</t>
  </si>
  <si>
    <t>Impregnacja ogniochronna desek, płyt, bali i krawędziaków</t>
  </si>
  <si>
    <t>ZAGOSPODAROWANIE TERENU</t>
  </si>
  <si>
    <t>NAWIERZCHNIE</t>
  </si>
  <si>
    <t>Roboty pomiarowe przy powierzchniowych robotach ziemnych - niwelacja terenu pod obiekty przemysłowe</t>
  </si>
  <si>
    <t>ha</t>
  </si>
  <si>
    <t>Mechaniczne wykonanie koryta na całej szerokości jezdni i chodników w gruncie kat. I-IV głębokości 20 cm</t>
  </si>
  <si>
    <t>Mechaniczne wykonanie koryta na całej szerokości jezdni i chodników w gruncie kat. I-IV - za każde dalsze 5 cm głębokości</t>
  </si>
  <si>
    <t>Mechaniczne profilowanie i zagęszczenie podłoża pod warstwy konstrukcyjne nawierzchni w gruncie kat. I-IV</t>
  </si>
  <si>
    <t>Podbudowa z kruszywa naturalnego - warstwa dolna o grubości po zagęszczeniu 15 cm</t>
  </si>
  <si>
    <t>Podbudowa z kruszywa naturalnego - warstwa dolna o grubości po zagęszczeniu 20 cm</t>
  </si>
  <si>
    <t>Podbudowa z kruszywa łamanego - warstwa dolna o grubości po zagęszczeniu 15 cm</t>
  </si>
  <si>
    <t>Nawierzchnie z kostki brukowej betonowej o grubości 8 cm na podsypce cementowo-piaskowej gr 5 cm</t>
  </si>
  <si>
    <t>Nawierzchnia z kruszywa betonowego - grubość po zagęszczeniu 40 cm</t>
  </si>
  <si>
    <t>Krawężniki betonowe wystające o wymiarach 15x22 cm z wykonaniem ław betonowych na podsypce cementowo-piaskowej</t>
  </si>
  <si>
    <t>Krawężniki betonowe wystające o wymiarach 15x30 cm z wykonaniem ław betonowych na podsypce cementowo-piaskowej</t>
  </si>
  <si>
    <t>Obrzeża betonowe o wymiarach 30x8 cm na podsypce cementowo-piaskowej, spoiny wypełnione zaprawą cementową</t>
  </si>
  <si>
    <t>ZIELEŃ</t>
  </si>
  <si>
    <t>Sadzenie krzewów żywopłotowych w gruncie kat. III z całkowitą zaprawą rowów</t>
  </si>
  <si>
    <t>Sadzenie drzew liściastych form naturalnych na terenie płaskim w gruncie kat. III z całkowitą zaprawą dołów; średnica/głębokość : 0.7 m</t>
  </si>
  <si>
    <t>Ręczne rozrzucenie ziemi żyznej lub kompostowej na terenie płaskim grubość warstwy 10 cm</t>
  </si>
  <si>
    <t>Wykonanie trawników dywanowych siewem na gruncie kat. III z nawożeniem</t>
  </si>
  <si>
    <t>Pielęgnacja drzew liściastych form naturalnych</t>
  </si>
  <si>
    <t>MAŁA ARCHITEKTURA</t>
  </si>
  <si>
    <t>STOJAK ROWEROWY typu U z poprzeczką - elementy stalowe ocynkowane ogniowo i malowane proszkowo na kolor RAL 7024 wraz z wykonaniem fundamentu</t>
  </si>
  <si>
    <t>Razem k.b.</t>
  </si>
  <si>
    <t>Podatek VAT 0%</t>
  </si>
  <si>
    <t>Ogółem</t>
  </si>
  <si>
    <t xml:space="preserve">CZĘŚĆ LĄDOWA </t>
  </si>
  <si>
    <t>Zarobienie na sucho końca kabla 5-żyłowego o przekroju żył do 16 mm2 na napięcie do 1 kV o izolacji i powłoce z tworzyw sztucznych</t>
  </si>
  <si>
    <t>INSTALACJE ELEKTRYCZNE</t>
  </si>
  <si>
    <t>SIECI ZEWNĘTRZNE</t>
  </si>
  <si>
    <t>Montaż szafy STW wraz z niezbędnym wyposażeniem</t>
  </si>
  <si>
    <t>Zarobienie na sucho końca kabla 5-żyłowego o przekroju żył do 50 mm2 na napięcie do 1 kV o izolacji i powłoce z tworzyw sztucznych</t>
  </si>
  <si>
    <t>Montaż szafy SB2 wraz z niezbędnym wyposażeniem</t>
  </si>
  <si>
    <t>Posadowienie PPE1</t>
  </si>
  <si>
    <t>Kopanie rowów dla kabli w sposób mechaniczny w gruncie kat. III-IV</t>
  </si>
  <si>
    <t>Kopanie rowów dla kabli w sposób ręczny w gruncie kat. III</t>
  </si>
  <si>
    <t>Nasypanie warstwy piasku na dnie rowu kablowego o szerokości do 0.6 m</t>
  </si>
  <si>
    <t>Ułożenie rur osłonowych  Rury osłonowe karbowane dwuścienne 110mm</t>
  </si>
  <si>
    <t>Układanie kabli o masie do 12 kg/m w rowach kablowych mechanicznie z przyczepy kablowej  YAKY 4x25</t>
  </si>
  <si>
    <t>Układanie kabli o masie do 3.0 kg/m w rurach, pustakach lub kanałach zamkniętych  W rurach YAKY 4x25</t>
  </si>
  <si>
    <t>Układanie kabli o masie do 3.0 kg/m w rowach kablowych ręcznie  YKY 5x10</t>
  </si>
  <si>
    <t>Układanie kabli o masie do 0.5 kg/m w rowach kablowych ręcznie  YKY 3x1,5</t>
  </si>
  <si>
    <t>Przewody uziemiające i wyrównawcze. Ułożenie bednarki w wykopie razem z kablem oświetleniowym  FeZn 25x4  Przelicznik 1m/b - 0,8 kg</t>
  </si>
  <si>
    <t>Rury giętkie karbowane 50mm przy słupach oświetleniowych</t>
  </si>
  <si>
    <t>Montaż i stawianie słupów oświetleniowych o masie do 100 kg, na fundamentach  Słup oświetleniowy h=9m; średnica wierzchołka 60mm (słupy dla 2 kat. wiatrowej) z pojedynczym wysięgnikiem</t>
  </si>
  <si>
    <t>Montaż i stawianie słupów oświetleniowych o masie do 100 kg, na fundamentach  Słup oświetleniowy h=9m; średnica wierzchołka 60mm (słupy dla 2 kat. wiatrowej) z podwójnym wysięgnikiem</t>
  </si>
  <si>
    <t>Montaż przewodów do opraw oświetleniowych - wciąganie w słupy, rury osłonowe i wysięgniki przy wysokości latarń do 10 m</t>
  </si>
  <si>
    <t>kpl.przew.</t>
  </si>
  <si>
    <t>Montaż opraw oświetlenia zewnętrznego na słupach   Oprawa LED w obudowie aluminiowej IP66, II klasy izolacji,  o mocy 55W i strumieniu świetlnym 7100  Przystosowana do montażu na słupach i wysięgnikach o końcówce 60mm</t>
  </si>
  <si>
    <t>Mechaniczne pogrążanie uziomów pionowych prętowych w gruncie kat.III</t>
  </si>
  <si>
    <t>Zasypywanie rowów dla kabli wykonanych mechanicznie w gruncie kat. III-IV</t>
  </si>
  <si>
    <t>Zasypywanie rowów dla kabli wykonanych ręcznie w gruncie kat. III</t>
  </si>
  <si>
    <t>USUNIĘCIE KOLIZJI</t>
  </si>
  <si>
    <t>Zabezpieczenie istniejących kabli energetycznych rurami ochronnymi dwudzielnymi z PCW o śr. 110-200 mm</t>
  </si>
  <si>
    <t>CZYNNOŚCI DODATKOWE</t>
  </si>
  <si>
    <t>Obsługa geodezyjna</t>
  </si>
  <si>
    <t>usł.</t>
  </si>
  <si>
    <t>Sprawdzenie i pomiary obwodów</t>
  </si>
  <si>
    <t>Sporządzenie dokumentacji powykonawczej</t>
  </si>
  <si>
    <t>Ustawianie żelbetowych tarcz kotwiących 160×110×20 cm, beton C30/37, kl. ekspoz. XD2, XA1 o masie do 1000 kg</t>
  </si>
  <si>
    <t xml:space="preserve">Wykonanie fundamentów do prefabrykowanego budynku toalety w prozoumieniu z jej producentem </t>
  </si>
  <si>
    <t xml:space="preserve">TOALETA - ZAKUP I MONTAŻ </t>
  </si>
  <si>
    <t>ŁAWKI - siedzisko i oparciem  wykonane z drewna - modrzew, elementy stalowe ocynkowane ogniowo i malowane proszkowo na kolor RAL 7024, fundament: żelbet. klasa betonu:b25, nazwa stali: 18g2-b</t>
  </si>
  <si>
    <t>Ʃ</t>
  </si>
  <si>
    <t>WYKONANIE TARCZ KOTWIĄCYCH WRAZ Z FARGMENTAMI ŚCIĄGÓW</t>
  </si>
  <si>
    <t xml:space="preserve">Zakładanie ściągów kotwiących,motaż z lądu  - 5 szt. o śr. 42 mm l=6,8m  </t>
  </si>
  <si>
    <t>ELEMENTY CZĘŚCI WODNEJ</t>
  </si>
  <si>
    <t xml:space="preserve">Rozbiórka kostki na odkład </t>
  </si>
  <si>
    <t xml:space="preserve">wykonanie nawierzchni z kostki rozebranej </t>
  </si>
  <si>
    <t>Izolacje tarcz kotwiacych (powierzchnia odwodna) - gruntowanie powierzchni betonowych -masą gruntującą asfaltowo - kauczukową - pierwsza warstwa</t>
  </si>
  <si>
    <t>Izolacje tarcz kotwiacych (powierzchnia odwodna)  na zagruntowanym podłożu - masą bitumiczną powłokową  odc.C i D.</t>
  </si>
  <si>
    <t>GABLOTA INFORMACYJNA  - Gablota podświetlana świetlówkami -rama ze stali ocynkowanej, drzwi wykonane są z profili aluminiowych oraz szkła bezpiecznego o grubości 6 mm. instalacja -zgodnie ze standardami EC. wewnątrz - tablica w formie podwójnego panelu  ze szkła akrylowego typu pleksiglas o grubości 4 mm wraz z wykonaniem fundamentu</t>
  </si>
  <si>
    <t>ŁAWOSTÓŁ- ZESTAW STOLIKOWANY - siedzisko i blat stołu  wykonane z drewna - teak, elementy stalowe ocynkowane ogniowo i malowane proszkowo na kolor ral 7024 lub rozwiązanie co najmniej równorzędne</t>
  </si>
  <si>
    <t>OGRODZENIE PLACU ZABAW - panelowe, wys. 1,2 m, stalowe malowane proszkowo na kolor RAL 7024,  furtka wejściowa na zawiasach. Słupki  o przekroju 60x60x1,4mm, obramowanie z kształtowników 40x40x1,3mm, drut poziomy- 6mm, drut pionowy-5mm</t>
  </si>
  <si>
    <t>Izolowanie ściągów stalowych o śr. 42 mm taśma typu denso</t>
  </si>
  <si>
    <t>Nawierzchnie z kostki betonowej ekologicznej 20x20x8 ze szczelinami wypełnionymi grysem kamiennym, kolor szary - budowa</t>
  </si>
  <si>
    <t>Podsypka z grysu 2 - 5 cm, grubość 5 cm</t>
  </si>
  <si>
    <t>Podbudowa z mieszanki niezwiązanej kruszywem C90/30, grubośc 30 cm</t>
  </si>
  <si>
    <t>Warstwa odcinająca - wzmacniająca podłoze kruszywa ułozona na geotkaninie separacyjnej, grubośc 10 cm</t>
  </si>
  <si>
    <t>Podsypka cementowo- piaskowa z zagęszczeniem mechanicznym - 5 cm grubości warstwy po zagęszczeniu</t>
  </si>
  <si>
    <t xml:space="preserve">KOSZ NA ŚMIECI 
- wysokość: 900 - 1100mm
- długość: 800 - 1000 mm
- głębokość: 3500- 450 mm
- waga: do 20 kg
- pojemność: 160 l (2 x 80l)
- kolory - czarny, antracytowy albo ciemno szary
</t>
  </si>
  <si>
    <t>1 próba</t>
  </si>
  <si>
    <t>odc.</t>
  </si>
  <si>
    <t>Studnie rewizyjne z kręgów betonowych o śr. 1200 mm w gotowym wykopie o głębokości 2 m.</t>
  </si>
  <si>
    <t>załącznik nr 6.3 do SWZ nr BZP.271.1.13.2021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</si>
</sst>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zł&quot;;\-#,##0.00\ &quot;zł&quot;"/>
    <numFmt numFmtId="164" formatCode="#,##0.0"/>
    <numFmt numFmtId="165" formatCode="#,##0.000"/>
    <numFmt numFmtId="166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8"/>
      <color indexed="64"/>
      <name val="Arial"/>
      <charset val="1"/>
    </font>
    <font>
      <i/>
      <sz val="7"/>
      <color indexed="64"/>
      <name val="Arial"/>
      <charset val="1"/>
    </font>
    <font>
      <b/>
      <sz val="8"/>
      <color indexed="64"/>
      <name val="Arial"/>
      <charset val="1"/>
    </font>
    <font>
      <b/>
      <u/>
      <sz val="11"/>
      <color theme="1"/>
      <name val="Calibri"/>
      <family val="2"/>
      <charset val="238"/>
      <scheme val="minor"/>
    </font>
    <font>
      <sz val="8"/>
      <color indexed="64"/>
      <name val="Arial"/>
      <family val="2"/>
      <charset val="238"/>
    </font>
    <font>
      <b/>
      <sz val="8"/>
      <color indexed="64"/>
      <name val="Arial"/>
      <family val="2"/>
      <charset val="238"/>
    </font>
    <font>
      <sz val="12"/>
      <color indexed="64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right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right"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horizontal="right" vertical="top" wrapText="1"/>
    </xf>
    <xf numFmtId="0" fontId="6" fillId="5" borderId="2" xfId="0" applyNumberFormat="1" applyFont="1" applyFill="1" applyBorder="1" applyAlignment="1">
      <alignment vertical="center" wrapText="1"/>
    </xf>
    <xf numFmtId="0" fontId="6" fillId="5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vertical="top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39" fontId="1" fillId="0" borderId="4" xfId="0" applyNumberFormat="1" applyFont="1" applyBorder="1" applyAlignment="1">
      <alignment horizontal="center" vertical="center" wrapText="1"/>
    </xf>
    <xf numFmtId="39" fontId="3" fillId="3" borderId="3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 vertical="center" wrapText="1"/>
    </xf>
    <xf numFmtId="39" fontId="1" fillId="2" borderId="3" xfId="0" applyNumberFormat="1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39" fontId="5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3" fillId="5" borderId="9" xfId="0" applyNumberFormat="1" applyFont="1" applyFill="1" applyBorder="1" applyAlignment="1">
      <alignment vertical="center" wrapText="1"/>
    </xf>
    <xf numFmtId="0" fontId="3" fillId="5" borderId="9" xfId="0" applyNumberFormat="1" applyFont="1" applyFill="1" applyBorder="1" applyAlignment="1">
      <alignment horizontal="left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left" vertical="top" wrapText="1"/>
    </xf>
    <xf numFmtId="4" fontId="1" fillId="0" borderId="9" xfId="0" applyNumberFormat="1" applyFont="1" applyBorder="1" applyAlignment="1">
      <alignment horizontal="center" vertical="center" wrapText="1"/>
    </xf>
    <xf numFmtId="39" fontId="1" fillId="0" borderId="9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39" fontId="1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vertical="top" wrapText="1"/>
    </xf>
    <xf numFmtId="0" fontId="1" fillId="3" borderId="9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9" fontId="1" fillId="0" borderId="9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9" xfId="0" applyNumberFormat="1" applyFont="1" applyFill="1" applyBorder="1" applyAlignment="1">
      <alignment horizontal="left" vertical="top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9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left" vertical="top" wrapText="1"/>
    </xf>
    <xf numFmtId="7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 vertical="center" wrapText="1"/>
    </xf>
    <xf numFmtId="0" fontId="1" fillId="6" borderId="2" xfId="0" applyNumberFormat="1" applyFont="1" applyFill="1" applyBorder="1" applyAlignment="1">
      <alignment vertical="top" wrapText="1"/>
    </xf>
    <xf numFmtId="0" fontId="1" fillId="6" borderId="2" xfId="0" applyNumberFormat="1" applyFont="1" applyFill="1" applyBorder="1" applyAlignment="1">
      <alignment horizontal="left" vertical="top" wrapText="1"/>
    </xf>
    <xf numFmtId="0" fontId="1" fillId="6" borderId="2" xfId="0" applyNumberFormat="1" applyFont="1" applyFill="1" applyBorder="1" applyAlignment="1">
      <alignment horizontal="center" vertical="center" wrapText="1"/>
    </xf>
    <xf numFmtId="0" fontId="1" fillId="6" borderId="9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7" fontId="6" fillId="6" borderId="9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7" fontId="5" fillId="0" borderId="3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7" fontId="5" fillId="3" borderId="9" xfId="0" applyNumberFormat="1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7" fontId="5" fillId="0" borderId="9" xfId="0" applyNumberFormat="1" applyFont="1" applyFill="1" applyBorder="1" applyAlignment="1">
      <alignment horizontal="center" vertical="center" wrapText="1"/>
    </xf>
    <xf numFmtId="7" fontId="5" fillId="0" borderId="5" xfId="0" applyNumberFormat="1" applyFont="1" applyFill="1" applyBorder="1" applyAlignment="1">
      <alignment horizontal="center" vertical="center" wrapText="1"/>
    </xf>
    <xf numFmtId="7" fontId="5" fillId="0" borderId="10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39" fontId="5" fillId="3" borderId="5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7" fontId="5" fillId="3" borderId="11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vertical="center" wrapText="1"/>
    </xf>
    <xf numFmtId="0" fontId="3" fillId="5" borderId="4" xfId="0" applyNumberFormat="1" applyFont="1" applyFill="1" applyBorder="1" applyAlignment="1">
      <alignment horizontal="left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9" fontId="3" fillId="6" borderId="3" xfId="0" applyNumberFormat="1" applyFont="1" applyFill="1" applyBorder="1" applyAlignment="1">
      <alignment horizontal="center" vertical="center" wrapText="1"/>
    </xf>
    <xf numFmtId="39" fontId="5" fillId="3" borderId="3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9" fontId="5" fillId="0" borderId="10" xfId="0" applyNumberFormat="1" applyFont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vertical="top" wrapText="1"/>
    </xf>
    <xf numFmtId="165" fontId="5" fillId="0" borderId="9" xfId="0" applyNumberFormat="1" applyFont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39" fontId="5" fillId="3" borderId="9" xfId="0" applyNumberFormat="1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vertical="top" wrapText="1"/>
    </xf>
    <xf numFmtId="0" fontId="1" fillId="6" borderId="4" xfId="0" applyNumberFormat="1" applyFont="1" applyFill="1" applyBorder="1" applyAlignment="1">
      <alignment horizontal="left" vertical="top" wrapText="1"/>
    </xf>
    <xf numFmtId="7" fontId="5" fillId="3" borderId="14" xfId="0" applyNumberFormat="1" applyFont="1" applyFill="1" applyBorder="1" applyAlignment="1">
      <alignment horizontal="center" vertical="center" wrapText="1"/>
    </xf>
    <xf numFmtId="7" fontId="1" fillId="3" borderId="14" xfId="0" applyNumberFormat="1" applyFont="1" applyFill="1" applyBorder="1" applyAlignment="1">
      <alignment horizontal="center" vertical="center" wrapText="1"/>
    </xf>
    <xf numFmtId="7" fontId="6" fillId="6" borderId="14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7" fontId="5" fillId="3" borderId="15" xfId="0" applyNumberFormat="1" applyFont="1" applyFill="1" applyBorder="1" applyAlignment="1">
      <alignment horizontal="center" vertical="center" wrapText="1"/>
    </xf>
    <xf numFmtId="39" fontId="5" fillId="3" borderId="16" xfId="0" applyNumberFormat="1" applyFont="1" applyFill="1" applyBorder="1" applyAlignment="1">
      <alignment horizontal="center" vertical="center" wrapText="1"/>
    </xf>
    <xf numFmtId="0" fontId="5" fillId="4" borderId="14" xfId="0" applyNumberFormat="1" applyFont="1" applyFill="1" applyBorder="1" applyAlignment="1">
      <alignment horizontal="center" vertical="center" wrapText="1"/>
    </xf>
    <xf numFmtId="7" fontId="5" fillId="3" borderId="17" xfId="0" applyNumberFormat="1" applyFont="1" applyFill="1" applyBorder="1" applyAlignment="1">
      <alignment horizontal="center" vertical="center" wrapText="1"/>
    </xf>
    <xf numFmtId="39" fontId="5" fillId="3" borderId="1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6" borderId="14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6" borderId="13" xfId="0" applyNumberFormat="1" applyFont="1" applyFill="1" applyBorder="1" applyAlignment="1">
      <alignment horizontal="center" vertical="center" wrapText="1"/>
    </xf>
    <xf numFmtId="0" fontId="1" fillId="6" borderId="9" xfId="0" applyNumberFormat="1" applyFont="1" applyFill="1" applyBorder="1" applyAlignment="1">
      <alignment vertical="top" wrapText="1"/>
    </xf>
    <xf numFmtId="0" fontId="1" fillId="6" borderId="9" xfId="0" applyNumberFormat="1" applyFont="1" applyFill="1" applyBorder="1" applyAlignment="1">
      <alignment horizontal="left" vertical="top" wrapText="1"/>
    </xf>
    <xf numFmtId="0" fontId="3" fillId="4" borderId="9" xfId="0" applyNumberFormat="1" applyFont="1" applyFill="1" applyBorder="1" applyAlignment="1">
      <alignment vertical="center" wrapText="1"/>
    </xf>
    <xf numFmtId="0" fontId="3" fillId="4" borderId="9" xfId="0" applyNumberFormat="1" applyFont="1" applyFill="1" applyBorder="1" applyAlignment="1">
      <alignment horizontal="left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1" fillId="7" borderId="2" xfId="0" applyNumberFormat="1" applyFont="1" applyFill="1" applyBorder="1" applyAlignment="1">
      <alignment horizontal="left" vertical="top" wrapText="1"/>
    </xf>
    <xf numFmtId="0" fontId="1" fillId="7" borderId="9" xfId="0" applyNumberFormat="1" applyFont="1" applyFill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39" fontId="1" fillId="7" borderId="9" xfId="0" applyNumberFormat="1" applyFont="1" applyFill="1" applyBorder="1" applyAlignment="1">
      <alignment horizontal="center" vertical="center" wrapText="1"/>
    </xf>
    <xf numFmtId="7" fontId="5" fillId="7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"/>
  <sheetViews>
    <sheetView tabSelected="1" workbookViewId="0">
      <selection activeCell="G161" sqref="A1:G161"/>
    </sheetView>
  </sheetViews>
  <sheetFormatPr defaultRowHeight="15" x14ac:dyDescent="0.25"/>
  <cols>
    <col min="1" max="1" width="9.85546875" bestFit="1" customWidth="1"/>
    <col min="2" max="2" width="9.85546875" customWidth="1"/>
    <col min="3" max="3" width="44.7109375" customWidth="1"/>
    <col min="4" max="6" width="10.85546875" style="35" customWidth="1"/>
    <col min="7" max="7" width="14" style="35" customWidth="1"/>
  </cols>
  <sheetData>
    <row r="1" spans="1:7" x14ac:dyDescent="0.25">
      <c r="A1" t="s">
        <v>163</v>
      </c>
    </row>
    <row r="2" spans="1:7" x14ac:dyDescent="0.25">
      <c r="B2" s="148" t="s">
        <v>105</v>
      </c>
      <c r="C2" s="148"/>
      <c r="D2" s="148"/>
      <c r="E2" s="148"/>
      <c r="F2" s="148"/>
      <c r="G2" s="148"/>
    </row>
    <row r="4" spans="1:7" x14ac:dyDescent="0.25">
      <c r="B4" s="1" t="s">
        <v>0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B5" s="2" t="s">
        <v>7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</row>
    <row r="6" spans="1:7" x14ac:dyDescent="0.25">
      <c r="B6" s="3"/>
      <c r="C6" s="4" t="s">
        <v>14</v>
      </c>
      <c r="D6" s="28"/>
      <c r="E6" s="28"/>
      <c r="F6" s="28"/>
      <c r="G6" s="39"/>
    </row>
    <row r="7" spans="1:7" x14ac:dyDescent="0.25">
      <c r="B7" s="5"/>
      <c r="C7" s="6" t="s">
        <v>15</v>
      </c>
      <c r="D7" s="29"/>
      <c r="E7" s="29"/>
      <c r="F7" s="29"/>
      <c r="G7" s="93"/>
    </row>
    <row r="8" spans="1:7" x14ac:dyDescent="0.25">
      <c r="B8" s="5"/>
      <c r="C8" s="6" t="s">
        <v>16</v>
      </c>
      <c r="D8" s="29"/>
      <c r="E8" s="29"/>
      <c r="F8" s="29"/>
      <c r="G8" s="93"/>
    </row>
    <row r="9" spans="1:7" ht="22.5" x14ac:dyDescent="0.25">
      <c r="B9" s="23">
        <v>1</v>
      </c>
      <c r="C9" s="24" t="s">
        <v>139</v>
      </c>
      <c r="D9" s="23" t="s">
        <v>36</v>
      </c>
      <c r="E9" s="23">
        <v>1</v>
      </c>
      <c r="F9" s="25">
        <v>0</v>
      </c>
      <c r="G9" s="94">
        <f>E9*F9</f>
        <v>0</v>
      </c>
    </row>
    <row r="10" spans="1:7" x14ac:dyDescent="0.25">
      <c r="B10" s="5"/>
      <c r="C10" s="18" t="s">
        <v>140</v>
      </c>
      <c r="D10" s="29"/>
      <c r="E10" s="29"/>
      <c r="F10" s="29"/>
      <c r="G10" s="95"/>
    </row>
    <row r="11" spans="1:7" x14ac:dyDescent="0.25">
      <c r="B11" s="23">
        <v>2</v>
      </c>
      <c r="C11" s="27" t="s">
        <v>140</v>
      </c>
      <c r="D11" s="26" t="s">
        <v>36</v>
      </c>
      <c r="E11" s="23">
        <v>1</v>
      </c>
      <c r="F11" s="25">
        <v>0</v>
      </c>
      <c r="G11" s="94">
        <f>E11*F11</f>
        <v>0</v>
      </c>
    </row>
    <row r="12" spans="1:7" ht="15.75" x14ac:dyDescent="0.25">
      <c r="B12" s="63"/>
      <c r="C12" s="84" t="s">
        <v>140</v>
      </c>
      <c r="D12" s="64"/>
      <c r="E12" s="64"/>
      <c r="F12" s="91" t="s">
        <v>142</v>
      </c>
      <c r="G12" s="96">
        <f>G9+G11</f>
        <v>0</v>
      </c>
    </row>
    <row r="13" spans="1:7" ht="22.5" x14ac:dyDescent="0.25">
      <c r="B13" s="48"/>
      <c r="C13" s="49" t="s">
        <v>37</v>
      </c>
      <c r="D13" s="50"/>
      <c r="E13" s="50"/>
      <c r="F13" s="50"/>
      <c r="G13" s="97"/>
    </row>
    <row r="14" spans="1:7" x14ac:dyDescent="0.25">
      <c r="B14" s="52">
        <v>3</v>
      </c>
      <c r="C14" s="53" t="s">
        <v>38</v>
      </c>
      <c r="D14" s="58" t="s">
        <v>18</v>
      </c>
      <c r="E14" s="54">
        <v>23.06</v>
      </c>
      <c r="F14" s="55">
        <v>0</v>
      </c>
      <c r="G14" s="94">
        <f>E14*F14</f>
        <v>0</v>
      </c>
    </row>
    <row r="15" spans="1:7" ht="33.75" x14ac:dyDescent="0.25">
      <c r="B15" s="52">
        <v>4</v>
      </c>
      <c r="C15" s="53" t="s">
        <v>39</v>
      </c>
      <c r="D15" s="58" t="s">
        <v>18</v>
      </c>
      <c r="E15" s="56">
        <v>18.448</v>
      </c>
      <c r="F15" s="55">
        <v>0</v>
      </c>
      <c r="G15" s="94">
        <f t="shared" ref="G15:G31" si="0">E15*F15</f>
        <v>0</v>
      </c>
    </row>
    <row r="16" spans="1:7" ht="33.75" x14ac:dyDescent="0.25">
      <c r="B16" s="52">
        <v>5</v>
      </c>
      <c r="C16" s="53" t="s">
        <v>40</v>
      </c>
      <c r="D16" s="58" t="s">
        <v>18</v>
      </c>
      <c r="E16" s="56">
        <v>4.6120000000000001</v>
      </c>
      <c r="F16" s="55">
        <v>0</v>
      </c>
      <c r="G16" s="94">
        <f t="shared" si="0"/>
        <v>0</v>
      </c>
    </row>
    <row r="17" spans="2:7" ht="78.75" x14ac:dyDescent="0.25">
      <c r="B17" s="52">
        <v>6</v>
      </c>
      <c r="C17" s="53" t="s">
        <v>41</v>
      </c>
      <c r="D17" s="58" t="s">
        <v>42</v>
      </c>
      <c r="E17" s="57">
        <v>1</v>
      </c>
      <c r="F17" s="55">
        <v>0</v>
      </c>
      <c r="G17" s="94">
        <f t="shared" si="0"/>
        <v>0</v>
      </c>
    </row>
    <row r="18" spans="2:7" ht="22.5" x14ac:dyDescent="0.25">
      <c r="B18" s="52">
        <v>7</v>
      </c>
      <c r="C18" s="53" t="s">
        <v>43</v>
      </c>
      <c r="D18" s="58" t="s">
        <v>18</v>
      </c>
      <c r="E18" s="56">
        <v>1.004</v>
      </c>
      <c r="F18" s="55">
        <v>0</v>
      </c>
      <c r="G18" s="94">
        <f t="shared" si="0"/>
        <v>0</v>
      </c>
    </row>
    <row r="19" spans="2:7" x14ac:dyDescent="0.25">
      <c r="B19" s="52">
        <v>8</v>
      </c>
      <c r="C19" s="53" t="s">
        <v>44</v>
      </c>
      <c r="D19" s="58" t="s">
        <v>20</v>
      </c>
      <c r="E19" s="57">
        <v>1</v>
      </c>
      <c r="F19" s="55">
        <v>0</v>
      </c>
      <c r="G19" s="94">
        <f t="shared" si="0"/>
        <v>0</v>
      </c>
    </row>
    <row r="20" spans="2:7" ht="45" x14ac:dyDescent="0.25">
      <c r="B20" s="52">
        <v>9</v>
      </c>
      <c r="C20" s="53" t="s">
        <v>45</v>
      </c>
      <c r="D20" s="58" t="s">
        <v>36</v>
      </c>
      <c r="E20" s="57">
        <v>1</v>
      </c>
      <c r="F20" s="55">
        <v>0</v>
      </c>
      <c r="G20" s="94">
        <f t="shared" si="0"/>
        <v>0</v>
      </c>
    </row>
    <row r="21" spans="2:7" ht="22.5" x14ac:dyDescent="0.25">
      <c r="B21" s="52">
        <v>10</v>
      </c>
      <c r="C21" s="53" t="s">
        <v>46</v>
      </c>
      <c r="D21" s="58" t="s">
        <v>35</v>
      </c>
      <c r="E21" s="54">
        <v>11.54</v>
      </c>
      <c r="F21" s="55">
        <v>0</v>
      </c>
      <c r="G21" s="94">
        <f t="shared" si="0"/>
        <v>0</v>
      </c>
    </row>
    <row r="22" spans="2:7" x14ac:dyDescent="0.25">
      <c r="B22" s="52">
        <v>11</v>
      </c>
      <c r="C22" s="53" t="s">
        <v>47</v>
      </c>
      <c r="D22" s="58" t="s">
        <v>48</v>
      </c>
      <c r="E22" s="57">
        <v>2</v>
      </c>
      <c r="F22" s="55">
        <v>0</v>
      </c>
      <c r="G22" s="94">
        <f t="shared" si="0"/>
        <v>0</v>
      </c>
    </row>
    <row r="23" spans="2:7" x14ac:dyDescent="0.25">
      <c r="B23" s="52">
        <v>12</v>
      </c>
      <c r="C23" s="53" t="s">
        <v>49</v>
      </c>
      <c r="D23" s="58" t="s">
        <v>48</v>
      </c>
      <c r="E23" s="57">
        <v>2</v>
      </c>
      <c r="F23" s="55">
        <v>0</v>
      </c>
      <c r="G23" s="94">
        <f t="shared" si="0"/>
        <v>0</v>
      </c>
    </row>
    <row r="24" spans="2:7" ht="22.5" x14ac:dyDescent="0.25">
      <c r="B24" s="52">
        <v>13</v>
      </c>
      <c r="C24" s="53" t="s">
        <v>50</v>
      </c>
      <c r="D24" s="60" t="s">
        <v>18</v>
      </c>
      <c r="E24" s="61">
        <v>3.2989999999999999</v>
      </c>
      <c r="F24" s="62">
        <v>0</v>
      </c>
      <c r="G24" s="94">
        <f t="shared" si="0"/>
        <v>0</v>
      </c>
    </row>
    <row r="25" spans="2:7" ht="22.5" x14ac:dyDescent="0.25">
      <c r="B25" s="9">
        <v>14</v>
      </c>
      <c r="C25" s="47" t="s">
        <v>51</v>
      </c>
      <c r="D25" s="58" t="s">
        <v>35</v>
      </c>
      <c r="E25" s="54">
        <v>10.02</v>
      </c>
      <c r="F25" s="55">
        <v>0</v>
      </c>
      <c r="G25" s="98">
        <f t="shared" si="0"/>
        <v>0</v>
      </c>
    </row>
    <row r="26" spans="2:7" ht="22.5" x14ac:dyDescent="0.25">
      <c r="B26" s="52">
        <v>15</v>
      </c>
      <c r="C26" s="8" t="s">
        <v>52</v>
      </c>
      <c r="D26" s="58" t="s">
        <v>160</v>
      </c>
      <c r="E26" s="57">
        <v>10</v>
      </c>
      <c r="F26" s="55">
        <v>0</v>
      </c>
      <c r="G26" s="98">
        <f t="shared" si="0"/>
        <v>0</v>
      </c>
    </row>
    <row r="27" spans="2:7" ht="22.5" x14ac:dyDescent="0.25">
      <c r="B27" s="9">
        <v>16</v>
      </c>
      <c r="C27" s="8" t="s">
        <v>53</v>
      </c>
      <c r="D27" s="58" t="s">
        <v>161</v>
      </c>
      <c r="E27" s="57">
        <v>10</v>
      </c>
      <c r="F27" s="55">
        <v>0</v>
      </c>
      <c r="G27" s="98">
        <f t="shared" si="0"/>
        <v>0</v>
      </c>
    </row>
    <row r="28" spans="2:7" ht="22.5" x14ac:dyDescent="0.25">
      <c r="B28" s="52">
        <v>17</v>
      </c>
      <c r="C28" s="8" t="s">
        <v>54</v>
      </c>
      <c r="D28" s="58" t="s">
        <v>161</v>
      </c>
      <c r="E28" s="57">
        <v>10</v>
      </c>
      <c r="F28" s="55">
        <v>0</v>
      </c>
      <c r="G28" s="98">
        <f t="shared" si="0"/>
        <v>0</v>
      </c>
    </row>
    <row r="29" spans="2:7" ht="22.5" x14ac:dyDescent="0.25">
      <c r="B29" s="9">
        <v>18</v>
      </c>
      <c r="C29" s="8" t="s">
        <v>55</v>
      </c>
      <c r="D29" s="58" t="s">
        <v>18</v>
      </c>
      <c r="E29" s="56">
        <v>17.187000000000001</v>
      </c>
      <c r="F29" s="55">
        <v>0</v>
      </c>
      <c r="G29" s="98">
        <f t="shared" si="0"/>
        <v>0</v>
      </c>
    </row>
    <row r="30" spans="2:7" ht="22.5" x14ac:dyDescent="0.25">
      <c r="B30" s="52">
        <v>19</v>
      </c>
      <c r="C30" s="8" t="s">
        <v>56</v>
      </c>
      <c r="D30" s="58" t="s">
        <v>18</v>
      </c>
      <c r="E30" s="56">
        <v>20.486000000000001</v>
      </c>
      <c r="F30" s="55">
        <v>0</v>
      </c>
      <c r="G30" s="98">
        <f t="shared" si="0"/>
        <v>0</v>
      </c>
    </row>
    <row r="31" spans="2:7" ht="45" x14ac:dyDescent="0.25">
      <c r="B31" s="9">
        <v>20</v>
      </c>
      <c r="C31" s="8" t="s">
        <v>57</v>
      </c>
      <c r="D31" s="51" t="s">
        <v>18</v>
      </c>
      <c r="E31" s="30">
        <v>5.8730000000000002</v>
      </c>
      <c r="F31" s="40">
        <v>0</v>
      </c>
      <c r="G31" s="99">
        <f t="shared" si="0"/>
        <v>0</v>
      </c>
    </row>
    <row r="32" spans="2:7" ht="15.75" x14ac:dyDescent="0.25">
      <c r="B32" s="63"/>
      <c r="C32" s="86" t="s">
        <v>37</v>
      </c>
      <c r="D32" s="64"/>
      <c r="E32" s="64"/>
      <c r="F32" s="91" t="s">
        <v>142</v>
      </c>
      <c r="G32" s="96">
        <f>SUM(G14:G31)</f>
        <v>0</v>
      </c>
    </row>
    <row r="33" spans="2:7" x14ac:dyDescent="0.25">
      <c r="B33" s="48"/>
      <c r="C33" s="49" t="s">
        <v>58</v>
      </c>
      <c r="D33" s="50"/>
      <c r="E33" s="50"/>
      <c r="F33" s="50"/>
      <c r="G33" s="97"/>
    </row>
    <row r="34" spans="2:7" x14ac:dyDescent="0.25">
      <c r="B34" s="52">
        <v>21</v>
      </c>
      <c r="C34" s="53" t="s">
        <v>38</v>
      </c>
      <c r="D34" s="58" t="s">
        <v>18</v>
      </c>
      <c r="E34" s="56">
        <v>11.101000000000001</v>
      </c>
      <c r="F34" s="55">
        <v>0</v>
      </c>
      <c r="G34" s="98">
        <f t="shared" ref="G34" si="1">E34*F34</f>
        <v>0</v>
      </c>
    </row>
    <row r="35" spans="2:7" ht="22.5" x14ac:dyDescent="0.25">
      <c r="B35" s="52">
        <v>22</v>
      </c>
      <c r="C35" s="53" t="s">
        <v>59</v>
      </c>
      <c r="D35" s="58" t="s">
        <v>18</v>
      </c>
      <c r="E35" s="56">
        <v>8.8810000000000002</v>
      </c>
      <c r="F35" s="55">
        <v>0</v>
      </c>
      <c r="G35" s="98">
        <f>E35*F35</f>
        <v>0</v>
      </c>
    </row>
    <row r="36" spans="2:7" ht="33.75" x14ac:dyDescent="0.25">
      <c r="B36" s="52">
        <v>23</v>
      </c>
      <c r="C36" s="53" t="s">
        <v>40</v>
      </c>
      <c r="D36" s="58" t="s">
        <v>18</v>
      </c>
      <c r="E36" s="54">
        <v>2.2200000000000002</v>
      </c>
      <c r="F36" s="55">
        <v>0</v>
      </c>
      <c r="G36" s="98">
        <f t="shared" ref="G36:G46" si="2">E36*F36</f>
        <v>0</v>
      </c>
    </row>
    <row r="37" spans="2:7" ht="22.5" x14ac:dyDescent="0.25">
      <c r="B37" s="52">
        <v>24</v>
      </c>
      <c r="C37" s="47" t="s">
        <v>43</v>
      </c>
      <c r="D37" s="58" t="s">
        <v>18</v>
      </c>
      <c r="E37" s="56">
        <v>0.439</v>
      </c>
      <c r="F37" s="55">
        <v>0</v>
      </c>
      <c r="G37" s="98">
        <f t="shared" si="2"/>
        <v>0</v>
      </c>
    </row>
    <row r="38" spans="2:7" ht="22.5" x14ac:dyDescent="0.25">
      <c r="B38" s="52">
        <v>25</v>
      </c>
      <c r="C38" s="8" t="s">
        <v>60</v>
      </c>
      <c r="D38" s="60" t="s">
        <v>35</v>
      </c>
      <c r="E38" s="65">
        <v>5.89</v>
      </c>
      <c r="F38" s="62">
        <v>0</v>
      </c>
      <c r="G38" s="100">
        <f t="shared" si="2"/>
        <v>0</v>
      </c>
    </row>
    <row r="39" spans="2:7" x14ac:dyDescent="0.25">
      <c r="B39" s="52">
        <v>26</v>
      </c>
      <c r="C39" s="53" t="s">
        <v>61</v>
      </c>
      <c r="D39" s="66" t="s">
        <v>62</v>
      </c>
      <c r="E39" s="67">
        <v>1</v>
      </c>
      <c r="F39" s="68">
        <v>0</v>
      </c>
      <c r="G39" s="98">
        <f t="shared" si="2"/>
        <v>0</v>
      </c>
    </row>
    <row r="40" spans="2:7" ht="22.5" x14ac:dyDescent="0.25">
      <c r="B40" s="52">
        <v>27</v>
      </c>
      <c r="C40" s="53" t="s">
        <v>63</v>
      </c>
      <c r="D40" s="58" t="s">
        <v>18</v>
      </c>
      <c r="E40" s="56">
        <v>0.33900000000000002</v>
      </c>
      <c r="F40" s="55">
        <v>0</v>
      </c>
      <c r="G40" s="98">
        <f t="shared" si="2"/>
        <v>0</v>
      </c>
    </row>
    <row r="41" spans="2:7" ht="22.5" x14ac:dyDescent="0.25">
      <c r="B41" s="52">
        <v>28</v>
      </c>
      <c r="C41" s="53" t="s">
        <v>162</v>
      </c>
      <c r="D41" s="58" t="s">
        <v>42</v>
      </c>
      <c r="E41" s="57">
        <v>1</v>
      </c>
      <c r="F41" s="55">
        <v>0</v>
      </c>
      <c r="G41" s="98">
        <f t="shared" si="2"/>
        <v>0</v>
      </c>
    </row>
    <row r="42" spans="2:7" ht="22.5" x14ac:dyDescent="0.25">
      <c r="B42" s="52">
        <v>29</v>
      </c>
      <c r="C42" s="53" t="s">
        <v>64</v>
      </c>
      <c r="D42" s="58" t="s">
        <v>18</v>
      </c>
      <c r="E42" s="56">
        <v>1.931</v>
      </c>
      <c r="F42" s="55">
        <v>0</v>
      </c>
      <c r="G42" s="98">
        <f t="shared" si="2"/>
        <v>0</v>
      </c>
    </row>
    <row r="43" spans="2:7" x14ac:dyDescent="0.25">
      <c r="B43" s="52">
        <v>30</v>
      </c>
      <c r="C43" s="47" t="s">
        <v>65</v>
      </c>
      <c r="D43" s="58" t="s">
        <v>35</v>
      </c>
      <c r="E43" s="54">
        <v>4.3899999999999997</v>
      </c>
      <c r="F43" s="55">
        <v>0</v>
      </c>
      <c r="G43" s="98">
        <f t="shared" si="2"/>
        <v>0</v>
      </c>
    </row>
    <row r="44" spans="2:7" ht="22.5" x14ac:dyDescent="0.25">
      <c r="B44" s="52">
        <v>31</v>
      </c>
      <c r="C44" s="8" t="s">
        <v>66</v>
      </c>
      <c r="D44" s="58" t="s">
        <v>18</v>
      </c>
      <c r="E44" s="56">
        <v>5.6230000000000002</v>
      </c>
      <c r="F44" s="55">
        <v>0</v>
      </c>
      <c r="G44" s="98">
        <f>E44*F44</f>
        <v>0</v>
      </c>
    </row>
    <row r="45" spans="2:7" ht="22.5" x14ac:dyDescent="0.25">
      <c r="B45" s="52">
        <v>32</v>
      </c>
      <c r="C45" s="8" t="s">
        <v>56</v>
      </c>
      <c r="D45" s="58" t="s">
        <v>18</v>
      </c>
      <c r="E45" s="56">
        <v>7.5540000000000003</v>
      </c>
      <c r="F45" s="55">
        <v>0</v>
      </c>
      <c r="G45" s="98">
        <f t="shared" si="2"/>
        <v>0</v>
      </c>
    </row>
    <row r="46" spans="2:7" ht="45" x14ac:dyDescent="0.25">
      <c r="B46" s="52">
        <v>33</v>
      </c>
      <c r="C46" s="8" t="s">
        <v>67</v>
      </c>
      <c r="D46" s="58" t="s">
        <v>18</v>
      </c>
      <c r="E46" s="56">
        <v>5.4779999999999998</v>
      </c>
      <c r="F46" s="55">
        <v>0</v>
      </c>
      <c r="G46" s="98">
        <f t="shared" si="2"/>
        <v>0</v>
      </c>
    </row>
    <row r="47" spans="2:7" ht="15.75" x14ac:dyDescent="0.25">
      <c r="B47" s="10"/>
      <c r="C47" s="70" t="s">
        <v>58</v>
      </c>
      <c r="D47" s="69"/>
      <c r="E47" s="69"/>
      <c r="F47" s="91" t="s">
        <v>142</v>
      </c>
      <c r="G47" s="85">
        <f>SUM(G34:G46)</f>
        <v>0</v>
      </c>
    </row>
    <row r="48" spans="2:7" x14ac:dyDescent="0.25">
      <c r="B48" s="87"/>
      <c r="C48" s="88" t="s">
        <v>14</v>
      </c>
      <c r="D48" s="89"/>
      <c r="E48" s="89"/>
      <c r="F48" s="89"/>
      <c r="G48" s="92">
        <f>G47+G32+G12</f>
        <v>0</v>
      </c>
    </row>
    <row r="49" spans="2:7" x14ac:dyDescent="0.25">
      <c r="B49" s="3"/>
      <c r="C49" s="4" t="s">
        <v>68</v>
      </c>
      <c r="D49" s="28"/>
      <c r="E49" s="28"/>
      <c r="F49" s="28"/>
      <c r="G49" s="83"/>
    </row>
    <row r="50" spans="2:7" x14ac:dyDescent="0.25">
      <c r="B50" s="5"/>
      <c r="C50" s="6" t="s">
        <v>15</v>
      </c>
      <c r="D50" s="29"/>
      <c r="E50" s="29"/>
      <c r="F50" s="29"/>
      <c r="G50" s="29"/>
    </row>
    <row r="51" spans="2:7" x14ac:dyDescent="0.25">
      <c r="B51" s="5"/>
      <c r="C51" s="6" t="s">
        <v>16</v>
      </c>
      <c r="D51" s="29"/>
      <c r="E51" s="29"/>
      <c r="F51" s="29"/>
      <c r="G51" s="29"/>
    </row>
    <row r="52" spans="2:7" ht="33" customHeight="1" x14ac:dyDescent="0.25">
      <c r="B52" s="7">
        <v>34</v>
      </c>
      <c r="C52" s="8" t="s">
        <v>17</v>
      </c>
      <c r="D52" s="58" t="s">
        <v>18</v>
      </c>
      <c r="E52" s="57">
        <v>15</v>
      </c>
      <c r="F52" s="55">
        <v>0</v>
      </c>
      <c r="G52" s="98">
        <f t="shared" ref="G52:G60" si="3">E52*F52</f>
        <v>0</v>
      </c>
    </row>
    <row r="53" spans="2:7" ht="33.75" x14ac:dyDescent="0.25">
      <c r="B53" s="7">
        <v>35</v>
      </c>
      <c r="C53" s="8" t="s">
        <v>19</v>
      </c>
      <c r="D53" s="58" t="s">
        <v>20</v>
      </c>
      <c r="E53" s="57">
        <v>9</v>
      </c>
      <c r="F53" s="55">
        <v>0</v>
      </c>
      <c r="G53" s="98">
        <f t="shared" si="3"/>
        <v>0</v>
      </c>
    </row>
    <row r="54" spans="2:7" x14ac:dyDescent="0.25">
      <c r="B54" s="7">
        <v>36</v>
      </c>
      <c r="C54" s="8" t="s">
        <v>21</v>
      </c>
      <c r="D54" s="58" t="s">
        <v>20</v>
      </c>
      <c r="E54" s="57">
        <v>9</v>
      </c>
      <c r="F54" s="55">
        <v>0</v>
      </c>
      <c r="G54" s="98">
        <f t="shared" si="3"/>
        <v>0</v>
      </c>
    </row>
    <row r="55" spans="2:7" x14ac:dyDescent="0.25">
      <c r="B55" s="7">
        <v>37</v>
      </c>
      <c r="C55" s="8" t="s">
        <v>22</v>
      </c>
      <c r="D55" s="58" t="s">
        <v>23</v>
      </c>
      <c r="E55" s="54">
        <v>4.59</v>
      </c>
      <c r="F55" s="55">
        <v>0</v>
      </c>
      <c r="G55" s="98">
        <f t="shared" si="3"/>
        <v>0</v>
      </c>
    </row>
    <row r="56" spans="2:7" ht="33.75" x14ac:dyDescent="0.25">
      <c r="B56" s="7">
        <v>38</v>
      </c>
      <c r="C56" s="8" t="s">
        <v>24</v>
      </c>
      <c r="D56" s="58" t="s">
        <v>18</v>
      </c>
      <c r="E56" s="56">
        <v>1.093</v>
      </c>
      <c r="F56" s="55">
        <v>0</v>
      </c>
      <c r="G56" s="98">
        <f t="shared" si="3"/>
        <v>0</v>
      </c>
    </row>
    <row r="57" spans="2:7" x14ac:dyDescent="0.25">
      <c r="B57" s="7">
        <v>39</v>
      </c>
      <c r="C57" s="8" t="s">
        <v>25</v>
      </c>
      <c r="D57" s="58" t="s">
        <v>26</v>
      </c>
      <c r="E57" s="56">
        <v>10.933</v>
      </c>
      <c r="F57" s="55">
        <v>0</v>
      </c>
      <c r="G57" s="98">
        <f t="shared" si="3"/>
        <v>0</v>
      </c>
    </row>
    <row r="58" spans="2:7" ht="33.75" x14ac:dyDescent="0.25">
      <c r="B58" s="7">
        <v>40</v>
      </c>
      <c r="C58" s="8" t="s">
        <v>69</v>
      </c>
      <c r="D58" s="58" t="s">
        <v>18</v>
      </c>
      <c r="E58" s="72">
        <v>4.5999999999999996</v>
      </c>
      <c r="F58" s="55">
        <v>0</v>
      </c>
      <c r="G58" s="98">
        <f t="shared" si="3"/>
        <v>0</v>
      </c>
    </row>
    <row r="59" spans="2:7" ht="22.5" x14ac:dyDescent="0.25">
      <c r="B59" s="7">
        <v>41</v>
      </c>
      <c r="C59" s="8" t="s">
        <v>27</v>
      </c>
      <c r="D59" s="58" t="s">
        <v>18</v>
      </c>
      <c r="E59" s="56">
        <v>0.86699999999999999</v>
      </c>
      <c r="F59" s="55">
        <v>0</v>
      </c>
      <c r="G59" s="98">
        <f t="shared" si="3"/>
        <v>0</v>
      </c>
    </row>
    <row r="60" spans="2:7" x14ac:dyDescent="0.25">
      <c r="B60" s="7">
        <v>42</v>
      </c>
      <c r="C60" s="8" t="s">
        <v>28</v>
      </c>
      <c r="D60" s="58" t="s">
        <v>29</v>
      </c>
      <c r="E60" s="56">
        <v>0.59799999999999998</v>
      </c>
      <c r="F60" s="55">
        <v>0</v>
      </c>
      <c r="G60" s="98">
        <f t="shared" si="3"/>
        <v>0</v>
      </c>
    </row>
    <row r="61" spans="2:7" ht="15.75" x14ac:dyDescent="0.25">
      <c r="B61" s="63"/>
      <c r="C61" s="71" t="s">
        <v>16</v>
      </c>
      <c r="D61" s="64"/>
      <c r="E61" s="64"/>
      <c r="F61" s="91" t="s">
        <v>142</v>
      </c>
      <c r="G61" s="96">
        <f>SUM(G52:G60)</f>
        <v>0</v>
      </c>
    </row>
    <row r="62" spans="2:7" x14ac:dyDescent="0.25">
      <c r="B62" s="48"/>
      <c r="C62" s="49" t="s">
        <v>34</v>
      </c>
      <c r="D62" s="50"/>
      <c r="E62" s="50"/>
      <c r="F62" s="50"/>
      <c r="G62" s="97"/>
    </row>
    <row r="63" spans="2:7" ht="22.5" x14ac:dyDescent="0.25">
      <c r="B63" s="9">
        <v>43</v>
      </c>
      <c r="C63" s="47" t="s">
        <v>70</v>
      </c>
      <c r="D63" s="58" t="s">
        <v>26</v>
      </c>
      <c r="E63" s="56">
        <v>12.502000000000001</v>
      </c>
      <c r="F63" s="55">
        <v>0</v>
      </c>
      <c r="G63" s="98">
        <f t="shared" ref="G63:G69" si="4">E63*F63</f>
        <v>0</v>
      </c>
    </row>
    <row r="64" spans="2:7" ht="22.5" x14ac:dyDescent="0.25">
      <c r="B64" s="7">
        <v>44</v>
      </c>
      <c r="C64" s="8" t="s">
        <v>71</v>
      </c>
      <c r="D64" s="58" t="s">
        <v>35</v>
      </c>
      <c r="E64" s="72">
        <v>4.7</v>
      </c>
      <c r="F64" s="55">
        <v>0</v>
      </c>
      <c r="G64" s="98">
        <f t="shared" si="4"/>
        <v>0</v>
      </c>
    </row>
    <row r="65" spans="2:7" ht="22.5" x14ac:dyDescent="0.25">
      <c r="B65" s="9">
        <v>45</v>
      </c>
      <c r="C65" s="8" t="s">
        <v>72</v>
      </c>
      <c r="D65" s="58" t="s">
        <v>35</v>
      </c>
      <c r="E65" s="72">
        <v>9.4</v>
      </c>
      <c r="F65" s="55">
        <v>0</v>
      </c>
      <c r="G65" s="98">
        <f t="shared" si="4"/>
        <v>0</v>
      </c>
    </row>
    <row r="66" spans="2:7" ht="22.5" x14ac:dyDescent="0.25">
      <c r="B66" s="7">
        <v>46</v>
      </c>
      <c r="C66" s="8" t="s">
        <v>73</v>
      </c>
      <c r="D66" s="58" t="s">
        <v>18</v>
      </c>
      <c r="E66" s="54">
        <v>0.75</v>
      </c>
      <c r="F66" s="55">
        <v>0</v>
      </c>
      <c r="G66" s="98">
        <f t="shared" si="4"/>
        <v>0</v>
      </c>
    </row>
    <row r="67" spans="2:7" x14ac:dyDescent="0.25">
      <c r="B67" s="9">
        <v>47</v>
      </c>
      <c r="C67" s="8" t="s">
        <v>74</v>
      </c>
      <c r="D67" s="58" t="s">
        <v>26</v>
      </c>
      <c r="E67" s="56">
        <v>0.39700000000000002</v>
      </c>
      <c r="F67" s="55">
        <v>0</v>
      </c>
      <c r="G67" s="98">
        <f t="shared" si="4"/>
        <v>0</v>
      </c>
    </row>
    <row r="68" spans="2:7" x14ac:dyDescent="0.25">
      <c r="B68" s="7">
        <v>48</v>
      </c>
      <c r="C68" s="8" t="s">
        <v>75</v>
      </c>
      <c r="D68" s="58" t="s">
        <v>26</v>
      </c>
      <c r="E68" s="56">
        <v>39.103999999999999</v>
      </c>
      <c r="F68" s="55">
        <v>0</v>
      </c>
      <c r="G68" s="98">
        <f t="shared" si="4"/>
        <v>0</v>
      </c>
    </row>
    <row r="69" spans="2:7" x14ac:dyDescent="0.25">
      <c r="B69" s="9">
        <v>49</v>
      </c>
      <c r="C69" s="8" t="s">
        <v>76</v>
      </c>
      <c r="D69" s="58" t="s">
        <v>18</v>
      </c>
      <c r="E69" s="56">
        <v>1.155</v>
      </c>
      <c r="F69" s="55">
        <v>0</v>
      </c>
      <c r="G69" s="98">
        <f t="shared" si="4"/>
        <v>0</v>
      </c>
    </row>
    <row r="70" spans="2:7" ht="15.75" x14ac:dyDescent="0.25">
      <c r="B70" s="10"/>
      <c r="C70" s="70" t="s">
        <v>34</v>
      </c>
      <c r="D70" s="69"/>
      <c r="E70" s="69"/>
      <c r="F70" s="91" t="s">
        <v>142</v>
      </c>
      <c r="G70" s="105">
        <f>SUM(G63:G69)</f>
        <v>0</v>
      </c>
    </row>
    <row r="71" spans="2:7" x14ac:dyDescent="0.25">
      <c r="B71" s="5"/>
      <c r="C71" s="6" t="s">
        <v>30</v>
      </c>
      <c r="D71" s="29"/>
      <c r="E71" s="29"/>
      <c r="F71" s="29"/>
      <c r="G71" s="102"/>
    </row>
    <row r="72" spans="2:7" ht="22.5" x14ac:dyDescent="0.25">
      <c r="B72" s="52">
        <v>50</v>
      </c>
      <c r="C72" s="53" t="s">
        <v>77</v>
      </c>
      <c r="D72" s="58" t="s">
        <v>31</v>
      </c>
      <c r="E72" s="56">
        <v>1.3420000000000001</v>
      </c>
      <c r="F72" s="55">
        <v>0</v>
      </c>
      <c r="G72" s="98">
        <f t="shared" ref="G72:G75" si="5">E72*F72</f>
        <v>0</v>
      </c>
    </row>
    <row r="73" spans="2:7" ht="22.5" x14ac:dyDescent="0.25">
      <c r="B73" s="52">
        <v>51</v>
      </c>
      <c r="C73" s="53" t="s">
        <v>32</v>
      </c>
      <c r="D73" s="58" t="s">
        <v>18</v>
      </c>
      <c r="E73" s="56">
        <v>0.86399999999999999</v>
      </c>
      <c r="F73" s="55">
        <v>0</v>
      </c>
      <c r="G73" s="98">
        <f t="shared" si="5"/>
        <v>0</v>
      </c>
    </row>
    <row r="74" spans="2:7" ht="33.75" x14ac:dyDescent="0.25">
      <c r="B74" s="52">
        <v>52</v>
      </c>
      <c r="C74" s="53" t="s">
        <v>33</v>
      </c>
      <c r="D74" s="58" t="s">
        <v>26</v>
      </c>
      <c r="E74" s="56">
        <v>125.136</v>
      </c>
      <c r="F74" s="55">
        <v>0</v>
      </c>
      <c r="G74" s="98">
        <f t="shared" si="5"/>
        <v>0</v>
      </c>
    </row>
    <row r="75" spans="2:7" x14ac:dyDescent="0.25">
      <c r="B75" s="52">
        <v>53</v>
      </c>
      <c r="C75" s="53" t="s">
        <v>78</v>
      </c>
      <c r="D75" s="58" t="s">
        <v>26</v>
      </c>
      <c r="E75" s="56">
        <v>296.84100000000001</v>
      </c>
      <c r="F75" s="55">
        <v>0</v>
      </c>
      <c r="G75" s="98">
        <f t="shared" si="5"/>
        <v>0</v>
      </c>
    </row>
    <row r="76" spans="2:7" ht="15.75" x14ac:dyDescent="0.25">
      <c r="B76" s="75"/>
      <c r="C76" s="76" t="s">
        <v>30</v>
      </c>
      <c r="D76" s="69"/>
      <c r="E76" s="69"/>
      <c r="F76" s="91" t="s">
        <v>142</v>
      </c>
      <c r="G76" s="105">
        <f>SUM(G72:G75)</f>
        <v>0</v>
      </c>
    </row>
    <row r="77" spans="2:7" x14ac:dyDescent="0.25">
      <c r="B77" s="87"/>
      <c r="C77" s="88" t="s">
        <v>68</v>
      </c>
      <c r="D77" s="89"/>
      <c r="E77" s="89"/>
      <c r="F77" s="90"/>
      <c r="G77" s="92" t="e">
        <f>#REF!+G76+G70+G61</f>
        <v>#REF!</v>
      </c>
    </row>
    <row r="78" spans="2:7" x14ac:dyDescent="0.25">
      <c r="B78" s="3"/>
      <c r="C78" s="4" t="s">
        <v>79</v>
      </c>
      <c r="D78" s="28"/>
      <c r="E78" s="28"/>
      <c r="F78" s="73"/>
      <c r="G78" s="104"/>
    </row>
    <row r="79" spans="2:7" x14ac:dyDescent="0.25">
      <c r="B79" s="5"/>
      <c r="C79" s="6" t="s">
        <v>80</v>
      </c>
      <c r="D79" s="29"/>
      <c r="E79" s="29"/>
      <c r="F79" s="74"/>
      <c r="G79" s="102"/>
    </row>
    <row r="80" spans="2:7" ht="22.5" x14ac:dyDescent="0.25">
      <c r="B80" s="7">
        <v>54</v>
      </c>
      <c r="C80" s="8" t="s">
        <v>81</v>
      </c>
      <c r="D80" s="58" t="s">
        <v>82</v>
      </c>
      <c r="E80" s="56">
        <v>0.19600000000000001</v>
      </c>
      <c r="F80" s="55">
        <v>0</v>
      </c>
      <c r="G80" s="98">
        <f t="shared" ref="G80:G98" si="6">E80*F80</f>
        <v>0</v>
      </c>
    </row>
    <row r="81" spans="2:7" ht="22.5" x14ac:dyDescent="0.25">
      <c r="B81" s="7">
        <v>55</v>
      </c>
      <c r="C81" s="8" t="s">
        <v>83</v>
      </c>
      <c r="D81" s="58" t="s">
        <v>26</v>
      </c>
      <c r="E81" s="57">
        <v>1955</v>
      </c>
      <c r="F81" s="55">
        <v>0</v>
      </c>
      <c r="G81" s="98">
        <f t="shared" si="6"/>
        <v>0</v>
      </c>
    </row>
    <row r="82" spans="2:7" ht="33.75" x14ac:dyDescent="0.25">
      <c r="B82" s="7">
        <v>56</v>
      </c>
      <c r="C82" s="8" t="s">
        <v>84</v>
      </c>
      <c r="D82" s="58" t="s">
        <v>26</v>
      </c>
      <c r="E82" s="72">
        <v>11392.4</v>
      </c>
      <c r="F82" s="55">
        <v>0</v>
      </c>
      <c r="G82" s="98">
        <f t="shared" si="6"/>
        <v>0</v>
      </c>
    </row>
    <row r="83" spans="2:7" ht="22.5" x14ac:dyDescent="0.25">
      <c r="B83" s="7">
        <v>57</v>
      </c>
      <c r="C83" s="8" t="s">
        <v>85</v>
      </c>
      <c r="D83" s="58" t="s">
        <v>26</v>
      </c>
      <c r="E83" s="57">
        <v>1955</v>
      </c>
      <c r="F83" s="55">
        <v>0</v>
      </c>
      <c r="G83" s="98">
        <f t="shared" si="6"/>
        <v>0</v>
      </c>
    </row>
    <row r="84" spans="2:7" ht="22.5" x14ac:dyDescent="0.25">
      <c r="B84" s="7">
        <v>58</v>
      </c>
      <c r="C84" s="8" t="s">
        <v>86</v>
      </c>
      <c r="D84" s="58" t="s">
        <v>26</v>
      </c>
      <c r="E84" s="57">
        <v>517</v>
      </c>
      <c r="F84" s="55">
        <v>0</v>
      </c>
      <c r="G84" s="98">
        <f t="shared" si="6"/>
        <v>0</v>
      </c>
    </row>
    <row r="85" spans="2:7" ht="22.5" x14ac:dyDescent="0.25">
      <c r="B85" s="7">
        <v>59</v>
      </c>
      <c r="C85" s="8" t="s">
        <v>87</v>
      </c>
      <c r="D85" s="58" t="s">
        <v>26</v>
      </c>
      <c r="E85" s="57">
        <v>335</v>
      </c>
      <c r="F85" s="55">
        <v>0</v>
      </c>
      <c r="G85" s="98">
        <f t="shared" si="6"/>
        <v>0</v>
      </c>
    </row>
    <row r="86" spans="2:7" ht="22.5" x14ac:dyDescent="0.25">
      <c r="B86" s="7">
        <v>60</v>
      </c>
      <c r="C86" s="8" t="s">
        <v>88</v>
      </c>
      <c r="D86" s="58" t="s">
        <v>26</v>
      </c>
      <c r="E86" s="57">
        <v>325</v>
      </c>
      <c r="F86" s="55">
        <v>0</v>
      </c>
      <c r="G86" s="98">
        <f t="shared" si="6"/>
        <v>0</v>
      </c>
    </row>
    <row r="87" spans="2:7" ht="22.5" x14ac:dyDescent="0.25">
      <c r="B87" s="7">
        <v>61</v>
      </c>
      <c r="C87" s="8" t="s">
        <v>156</v>
      </c>
      <c r="D87" s="58" t="s">
        <v>26</v>
      </c>
      <c r="E87" s="57">
        <v>1408</v>
      </c>
      <c r="F87" s="55">
        <v>0</v>
      </c>
      <c r="G87" s="98">
        <f t="shared" si="6"/>
        <v>0</v>
      </c>
    </row>
    <row r="88" spans="2:7" ht="22.5" x14ac:dyDescent="0.25">
      <c r="B88" s="7">
        <v>62</v>
      </c>
      <c r="C88" s="143" t="s">
        <v>89</v>
      </c>
      <c r="D88" s="144" t="s">
        <v>26</v>
      </c>
      <c r="E88" s="145">
        <v>437</v>
      </c>
      <c r="F88" s="146">
        <v>0</v>
      </c>
      <c r="G88" s="147">
        <f t="shared" si="6"/>
        <v>0</v>
      </c>
    </row>
    <row r="89" spans="2:7" ht="33.75" x14ac:dyDescent="0.25">
      <c r="B89" s="7">
        <v>63</v>
      </c>
      <c r="C89" s="8" t="s">
        <v>154</v>
      </c>
      <c r="D89" s="58" t="s">
        <v>26</v>
      </c>
      <c r="E89" s="57">
        <v>1408</v>
      </c>
      <c r="F89" s="55">
        <v>0</v>
      </c>
      <c r="G89" s="98">
        <f t="shared" si="6"/>
        <v>0</v>
      </c>
    </row>
    <row r="90" spans="2:7" ht="22.5" x14ac:dyDescent="0.25">
      <c r="B90" s="7">
        <v>64</v>
      </c>
      <c r="C90" s="8" t="s">
        <v>90</v>
      </c>
      <c r="D90" s="58" t="s">
        <v>26</v>
      </c>
      <c r="E90" s="57">
        <v>46</v>
      </c>
      <c r="F90" s="55">
        <v>0</v>
      </c>
      <c r="G90" s="98">
        <f t="shared" si="6"/>
        <v>0</v>
      </c>
    </row>
    <row r="91" spans="2:7" x14ac:dyDescent="0.25">
      <c r="B91" s="7">
        <v>65</v>
      </c>
      <c r="C91" s="8" t="s">
        <v>155</v>
      </c>
      <c r="D91" s="58" t="s">
        <v>26</v>
      </c>
      <c r="E91" s="57">
        <v>1408</v>
      </c>
      <c r="F91" s="55">
        <v>0</v>
      </c>
      <c r="G91" s="98">
        <f>E91*F91</f>
        <v>0</v>
      </c>
    </row>
    <row r="92" spans="2:7" ht="22.5" x14ac:dyDescent="0.25">
      <c r="B92" s="7">
        <v>66</v>
      </c>
      <c r="C92" s="8" t="s">
        <v>158</v>
      </c>
      <c r="D92" s="58" t="s">
        <v>26</v>
      </c>
      <c r="E92" s="57">
        <v>687</v>
      </c>
      <c r="F92" s="55">
        <v>0</v>
      </c>
      <c r="G92" s="98">
        <f>E92*F92</f>
        <v>0</v>
      </c>
    </row>
    <row r="93" spans="2:7" ht="22.5" x14ac:dyDescent="0.25">
      <c r="B93" s="7">
        <v>67</v>
      </c>
      <c r="C93" s="8" t="s">
        <v>157</v>
      </c>
      <c r="D93" s="58" t="s">
        <v>26</v>
      </c>
      <c r="E93" s="57">
        <v>1408</v>
      </c>
      <c r="F93" s="55">
        <v>0</v>
      </c>
      <c r="G93" s="98">
        <f t="shared" si="6"/>
        <v>0</v>
      </c>
    </row>
    <row r="94" spans="2:7" ht="33.75" x14ac:dyDescent="0.25">
      <c r="B94" s="7">
        <v>68</v>
      </c>
      <c r="C94" s="8" t="s">
        <v>91</v>
      </c>
      <c r="D94" s="58" t="s">
        <v>35</v>
      </c>
      <c r="E94" s="57">
        <v>282</v>
      </c>
      <c r="F94" s="55">
        <v>0</v>
      </c>
      <c r="G94" s="98">
        <f t="shared" si="6"/>
        <v>0</v>
      </c>
    </row>
    <row r="95" spans="2:7" ht="33.75" x14ac:dyDescent="0.25">
      <c r="B95" s="7">
        <v>69</v>
      </c>
      <c r="C95" s="8" t="s">
        <v>92</v>
      </c>
      <c r="D95" s="58" t="s">
        <v>35</v>
      </c>
      <c r="E95" s="57">
        <v>698</v>
      </c>
      <c r="F95" s="55">
        <v>0</v>
      </c>
      <c r="G95" s="98">
        <f t="shared" si="6"/>
        <v>0</v>
      </c>
    </row>
    <row r="96" spans="2:7" ht="33.75" x14ac:dyDescent="0.25">
      <c r="B96" s="7">
        <v>70</v>
      </c>
      <c r="C96" s="8" t="s">
        <v>93</v>
      </c>
      <c r="D96" s="58" t="s">
        <v>35</v>
      </c>
      <c r="E96" s="57">
        <v>589</v>
      </c>
      <c r="F96" s="55">
        <v>0</v>
      </c>
      <c r="G96" s="98">
        <f t="shared" si="6"/>
        <v>0</v>
      </c>
    </row>
    <row r="97" spans="2:7" x14ac:dyDescent="0.25">
      <c r="B97" s="7">
        <v>71</v>
      </c>
      <c r="C97" s="143" t="s">
        <v>146</v>
      </c>
      <c r="D97" s="144" t="s">
        <v>26</v>
      </c>
      <c r="E97" s="145">
        <v>250</v>
      </c>
      <c r="F97" s="146">
        <v>0</v>
      </c>
      <c r="G97" s="147">
        <f t="shared" si="6"/>
        <v>0</v>
      </c>
    </row>
    <row r="98" spans="2:7" x14ac:dyDescent="0.25">
      <c r="B98" s="7">
        <v>72</v>
      </c>
      <c r="C98" s="143" t="s">
        <v>147</v>
      </c>
      <c r="D98" s="144" t="s">
        <v>26</v>
      </c>
      <c r="E98" s="145">
        <v>250</v>
      </c>
      <c r="F98" s="146">
        <v>0</v>
      </c>
      <c r="G98" s="147">
        <f t="shared" si="6"/>
        <v>0</v>
      </c>
    </row>
    <row r="99" spans="2:7" ht="15.75" x14ac:dyDescent="0.25">
      <c r="B99" s="7"/>
      <c r="C99" s="70" t="s">
        <v>80</v>
      </c>
      <c r="D99" s="64"/>
      <c r="E99" s="64"/>
      <c r="F99" s="91" t="s">
        <v>142</v>
      </c>
      <c r="G99" s="96">
        <f>SUM(G80:G98)</f>
        <v>0</v>
      </c>
    </row>
    <row r="100" spans="2:7" x14ac:dyDescent="0.25">
      <c r="B100" s="17"/>
      <c r="C100" s="18" t="s">
        <v>108</v>
      </c>
      <c r="D100" s="141"/>
      <c r="E100" s="141"/>
      <c r="F100" s="141"/>
      <c r="G100" s="142"/>
    </row>
    <row r="101" spans="2:7" x14ac:dyDescent="0.25">
      <c r="B101" s="19">
        <v>73</v>
      </c>
      <c r="C101" s="20" t="s">
        <v>109</v>
      </c>
      <c r="D101" s="78" t="s">
        <v>36</v>
      </c>
      <c r="E101" s="79">
        <v>1</v>
      </c>
      <c r="F101" s="80">
        <v>0</v>
      </c>
      <c r="G101" s="80">
        <f>E101*F101</f>
        <v>0</v>
      </c>
    </row>
    <row r="102" spans="2:7" ht="33.75" x14ac:dyDescent="0.25">
      <c r="B102" s="19">
        <v>74</v>
      </c>
      <c r="C102" s="20" t="s">
        <v>110</v>
      </c>
      <c r="D102" s="78" t="s">
        <v>20</v>
      </c>
      <c r="E102" s="79">
        <v>16</v>
      </c>
      <c r="F102" s="80">
        <v>0</v>
      </c>
      <c r="G102" s="80">
        <f t="shared" ref="G102:G122" si="7">E102*F102</f>
        <v>0</v>
      </c>
    </row>
    <row r="103" spans="2:7" ht="33.75" x14ac:dyDescent="0.25">
      <c r="B103" s="19">
        <v>75</v>
      </c>
      <c r="C103" s="20" t="s">
        <v>106</v>
      </c>
      <c r="D103" s="78" t="s">
        <v>20</v>
      </c>
      <c r="E103" s="79">
        <v>25</v>
      </c>
      <c r="F103" s="80">
        <v>0</v>
      </c>
      <c r="G103" s="80">
        <f t="shared" si="7"/>
        <v>0</v>
      </c>
    </row>
    <row r="104" spans="2:7" x14ac:dyDescent="0.25">
      <c r="B104" s="19">
        <v>76</v>
      </c>
      <c r="C104" s="20" t="s">
        <v>111</v>
      </c>
      <c r="D104" s="78" t="s">
        <v>36</v>
      </c>
      <c r="E104" s="79">
        <v>1</v>
      </c>
      <c r="F104" s="80">
        <v>0</v>
      </c>
      <c r="G104" s="80">
        <f t="shared" si="7"/>
        <v>0</v>
      </c>
    </row>
    <row r="105" spans="2:7" x14ac:dyDescent="0.25">
      <c r="B105" s="19">
        <v>77</v>
      </c>
      <c r="C105" s="20" t="s">
        <v>112</v>
      </c>
      <c r="D105" s="78" t="s">
        <v>20</v>
      </c>
      <c r="E105" s="79">
        <v>1</v>
      </c>
      <c r="F105" s="80">
        <v>0</v>
      </c>
      <c r="G105" s="80">
        <f t="shared" si="7"/>
        <v>0</v>
      </c>
    </row>
    <row r="106" spans="2:7" ht="22.5" x14ac:dyDescent="0.25">
      <c r="B106" s="19">
        <v>78</v>
      </c>
      <c r="C106" s="20" t="s">
        <v>113</v>
      </c>
      <c r="D106" s="78" t="s">
        <v>18</v>
      </c>
      <c r="E106" s="79">
        <v>288</v>
      </c>
      <c r="F106" s="80">
        <v>0</v>
      </c>
      <c r="G106" s="80">
        <f t="shared" si="7"/>
        <v>0</v>
      </c>
    </row>
    <row r="107" spans="2:7" x14ac:dyDescent="0.25">
      <c r="B107" s="19">
        <v>79</v>
      </c>
      <c r="C107" s="20" t="s">
        <v>114</v>
      </c>
      <c r="D107" s="78" t="s">
        <v>18</v>
      </c>
      <c r="E107" s="79">
        <v>72</v>
      </c>
      <c r="F107" s="80">
        <v>0</v>
      </c>
      <c r="G107" s="80">
        <f t="shared" si="7"/>
        <v>0</v>
      </c>
    </row>
    <row r="108" spans="2:7" ht="22.5" x14ac:dyDescent="0.25">
      <c r="B108" s="19">
        <v>80</v>
      </c>
      <c r="C108" s="20" t="s">
        <v>115</v>
      </c>
      <c r="D108" s="78" t="s">
        <v>35</v>
      </c>
      <c r="E108" s="79">
        <v>216</v>
      </c>
      <c r="F108" s="80">
        <v>0</v>
      </c>
      <c r="G108" s="80">
        <f t="shared" si="7"/>
        <v>0</v>
      </c>
    </row>
    <row r="109" spans="2:7" ht="22.5" x14ac:dyDescent="0.25">
      <c r="B109" s="19">
        <v>81</v>
      </c>
      <c r="C109" s="20" t="s">
        <v>116</v>
      </c>
      <c r="D109" s="78" t="s">
        <v>35</v>
      </c>
      <c r="E109" s="79">
        <v>84</v>
      </c>
      <c r="F109" s="80">
        <v>0</v>
      </c>
      <c r="G109" s="80">
        <f t="shared" si="7"/>
        <v>0</v>
      </c>
    </row>
    <row r="110" spans="2:7" ht="22.5" x14ac:dyDescent="0.25">
      <c r="B110" s="19">
        <v>82</v>
      </c>
      <c r="C110" s="20" t="s">
        <v>117</v>
      </c>
      <c r="D110" s="78" t="s">
        <v>35</v>
      </c>
      <c r="E110" s="79">
        <v>200</v>
      </c>
      <c r="F110" s="80">
        <v>0</v>
      </c>
      <c r="G110" s="80">
        <f t="shared" si="7"/>
        <v>0</v>
      </c>
    </row>
    <row r="111" spans="2:7" ht="22.5" x14ac:dyDescent="0.25">
      <c r="B111" s="19">
        <v>83</v>
      </c>
      <c r="C111" s="20" t="s">
        <v>118</v>
      </c>
      <c r="D111" s="78" t="s">
        <v>35</v>
      </c>
      <c r="E111" s="79">
        <v>58</v>
      </c>
      <c r="F111" s="80">
        <v>0</v>
      </c>
      <c r="G111" s="80">
        <f t="shared" si="7"/>
        <v>0</v>
      </c>
    </row>
    <row r="112" spans="2:7" ht="22.5" x14ac:dyDescent="0.25">
      <c r="B112" s="19">
        <v>84</v>
      </c>
      <c r="C112" s="20" t="s">
        <v>119</v>
      </c>
      <c r="D112" s="78" t="s">
        <v>35</v>
      </c>
      <c r="E112" s="79">
        <v>152</v>
      </c>
      <c r="F112" s="80">
        <v>0</v>
      </c>
      <c r="G112" s="80">
        <f t="shared" si="7"/>
        <v>0</v>
      </c>
    </row>
    <row r="113" spans="2:7" ht="22.5" x14ac:dyDescent="0.25">
      <c r="B113" s="19">
        <v>85</v>
      </c>
      <c r="C113" s="20" t="s">
        <v>120</v>
      </c>
      <c r="D113" s="78" t="s">
        <v>35</v>
      </c>
      <c r="E113" s="79">
        <v>38</v>
      </c>
      <c r="F113" s="80">
        <v>0</v>
      </c>
      <c r="G113" s="80">
        <f t="shared" si="7"/>
        <v>0</v>
      </c>
    </row>
    <row r="114" spans="2:7" ht="33.75" x14ac:dyDescent="0.25">
      <c r="B114" s="19">
        <v>86</v>
      </c>
      <c r="C114" s="20" t="s">
        <v>121</v>
      </c>
      <c r="D114" s="78" t="s">
        <v>35</v>
      </c>
      <c r="E114" s="79">
        <v>300</v>
      </c>
      <c r="F114" s="80">
        <v>0</v>
      </c>
      <c r="G114" s="80">
        <f t="shared" si="7"/>
        <v>0</v>
      </c>
    </row>
    <row r="115" spans="2:7" x14ac:dyDescent="0.25">
      <c r="B115" s="19">
        <v>87</v>
      </c>
      <c r="C115" s="20" t="s">
        <v>122</v>
      </c>
      <c r="D115" s="78" t="s">
        <v>35</v>
      </c>
      <c r="E115" s="79">
        <v>4</v>
      </c>
      <c r="F115" s="80">
        <v>0</v>
      </c>
      <c r="G115" s="80">
        <f t="shared" si="7"/>
        <v>0</v>
      </c>
    </row>
    <row r="116" spans="2:7" ht="45" x14ac:dyDescent="0.25">
      <c r="B116" s="19">
        <v>88</v>
      </c>
      <c r="C116" s="20" t="s">
        <v>123</v>
      </c>
      <c r="D116" s="78" t="s">
        <v>20</v>
      </c>
      <c r="E116" s="79">
        <v>5</v>
      </c>
      <c r="F116" s="80">
        <v>0</v>
      </c>
      <c r="G116" s="80">
        <f t="shared" si="7"/>
        <v>0</v>
      </c>
    </row>
    <row r="117" spans="2:7" ht="45" x14ac:dyDescent="0.25">
      <c r="B117" s="19">
        <v>89</v>
      </c>
      <c r="C117" s="20" t="s">
        <v>124</v>
      </c>
      <c r="D117" s="78" t="s">
        <v>20</v>
      </c>
      <c r="E117" s="79">
        <v>1</v>
      </c>
      <c r="F117" s="80">
        <v>0</v>
      </c>
      <c r="G117" s="80">
        <f t="shared" si="7"/>
        <v>0</v>
      </c>
    </row>
    <row r="118" spans="2:7" ht="33.75" x14ac:dyDescent="0.25">
      <c r="B118" s="19">
        <v>90</v>
      </c>
      <c r="C118" s="20" t="s">
        <v>125</v>
      </c>
      <c r="D118" s="78" t="s">
        <v>126</v>
      </c>
      <c r="E118" s="79">
        <v>7</v>
      </c>
      <c r="F118" s="80">
        <v>0</v>
      </c>
      <c r="G118" s="80">
        <f t="shared" si="7"/>
        <v>0</v>
      </c>
    </row>
    <row r="119" spans="2:7" ht="45" x14ac:dyDescent="0.25">
      <c r="B119" s="19">
        <v>91</v>
      </c>
      <c r="C119" s="20" t="s">
        <v>127</v>
      </c>
      <c r="D119" s="78" t="s">
        <v>20</v>
      </c>
      <c r="E119" s="79">
        <v>7</v>
      </c>
      <c r="F119" s="80">
        <v>0</v>
      </c>
      <c r="G119" s="80">
        <f t="shared" si="7"/>
        <v>0</v>
      </c>
    </row>
    <row r="120" spans="2:7" ht="22.5" x14ac:dyDescent="0.25">
      <c r="B120" s="19">
        <v>92</v>
      </c>
      <c r="C120" s="20" t="s">
        <v>128</v>
      </c>
      <c r="D120" s="78" t="s">
        <v>35</v>
      </c>
      <c r="E120" s="79">
        <v>28</v>
      </c>
      <c r="F120" s="80">
        <v>0</v>
      </c>
      <c r="G120" s="80">
        <f t="shared" si="7"/>
        <v>0</v>
      </c>
    </row>
    <row r="121" spans="2:7" ht="22.5" x14ac:dyDescent="0.25">
      <c r="B121" s="19">
        <v>93</v>
      </c>
      <c r="C121" s="20" t="s">
        <v>129</v>
      </c>
      <c r="D121" s="78" t="s">
        <v>18</v>
      </c>
      <c r="E121" s="79">
        <v>288</v>
      </c>
      <c r="F121" s="80">
        <v>0</v>
      </c>
      <c r="G121" s="80">
        <f t="shared" si="7"/>
        <v>0</v>
      </c>
    </row>
    <row r="122" spans="2:7" ht="22.5" x14ac:dyDescent="0.25">
      <c r="B122" s="19">
        <v>94</v>
      </c>
      <c r="C122" s="20" t="s">
        <v>130</v>
      </c>
      <c r="D122" s="59" t="s">
        <v>18</v>
      </c>
      <c r="E122" s="37">
        <v>72</v>
      </c>
      <c r="F122" s="46">
        <v>0</v>
      </c>
      <c r="G122" s="80">
        <f t="shared" si="7"/>
        <v>0</v>
      </c>
    </row>
    <row r="123" spans="2:7" ht="15.75" x14ac:dyDescent="0.25">
      <c r="B123" s="21"/>
      <c r="C123" s="82" t="s">
        <v>108</v>
      </c>
      <c r="D123" s="38"/>
      <c r="E123" s="38"/>
      <c r="F123" s="91" t="s">
        <v>142</v>
      </c>
      <c r="G123" s="112">
        <f>SUM(G101:G122)</f>
        <v>0</v>
      </c>
    </row>
    <row r="124" spans="2:7" x14ac:dyDescent="0.25">
      <c r="B124" s="17"/>
      <c r="C124" s="18" t="s">
        <v>131</v>
      </c>
      <c r="D124" s="36"/>
      <c r="E124" s="36"/>
      <c r="F124" s="36"/>
      <c r="G124" s="45"/>
    </row>
    <row r="125" spans="2:7" x14ac:dyDescent="0.25">
      <c r="B125" s="19">
        <v>95</v>
      </c>
      <c r="C125" s="20" t="s">
        <v>114</v>
      </c>
      <c r="D125" s="78" t="s">
        <v>18</v>
      </c>
      <c r="E125" s="81">
        <v>13.2</v>
      </c>
      <c r="F125" s="80">
        <v>0</v>
      </c>
      <c r="G125" s="80">
        <f>E125*F125</f>
        <v>0</v>
      </c>
    </row>
    <row r="126" spans="2:7" ht="22.5" x14ac:dyDescent="0.25">
      <c r="B126" s="19">
        <v>96</v>
      </c>
      <c r="C126" s="20" t="s">
        <v>132</v>
      </c>
      <c r="D126" s="78" t="s">
        <v>35</v>
      </c>
      <c r="E126" s="81">
        <v>13.2</v>
      </c>
      <c r="F126" s="80">
        <v>0</v>
      </c>
      <c r="G126" s="80">
        <f t="shared" ref="G126:G127" si="8">E126*F126</f>
        <v>0</v>
      </c>
    </row>
    <row r="127" spans="2:7" ht="22.5" x14ac:dyDescent="0.25">
      <c r="B127" s="19">
        <v>97</v>
      </c>
      <c r="C127" s="20" t="s">
        <v>130</v>
      </c>
      <c r="D127" s="78" t="s">
        <v>18</v>
      </c>
      <c r="E127" s="81">
        <v>13.2</v>
      </c>
      <c r="F127" s="80">
        <v>0</v>
      </c>
      <c r="G127" s="80">
        <f t="shared" si="8"/>
        <v>0</v>
      </c>
    </row>
    <row r="128" spans="2:7" ht="15.75" x14ac:dyDescent="0.25">
      <c r="B128" s="21"/>
      <c r="C128" s="82" t="s">
        <v>131</v>
      </c>
      <c r="D128" s="77"/>
      <c r="E128" s="77"/>
      <c r="F128" s="91" t="s">
        <v>142</v>
      </c>
      <c r="G128" s="103">
        <f>SUM(G125:G127)</f>
        <v>0</v>
      </c>
    </row>
    <row r="129" spans="2:7" x14ac:dyDescent="0.25">
      <c r="B129" s="17"/>
      <c r="C129" s="18" t="s">
        <v>133</v>
      </c>
      <c r="D129" s="36"/>
      <c r="E129" s="36"/>
      <c r="F129" s="36"/>
      <c r="G129" s="45"/>
    </row>
    <row r="130" spans="2:7" s="110" customFormat="1" x14ac:dyDescent="0.25">
      <c r="B130" s="19">
        <v>98</v>
      </c>
      <c r="C130" s="20" t="s">
        <v>134</v>
      </c>
      <c r="D130" s="78" t="s">
        <v>135</v>
      </c>
      <c r="E130" s="79">
        <v>1</v>
      </c>
      <c r="F130" s="80">
        <v>0</v>
      </c>
      <c r="G130" s="80">
        <f>E130*F130</f>
        <v>0</v>
      </c>
    </row>
    <row r="131" spans="2:7" s="110" customFormat="1" x14ac:dyDescent="0.25">
      <c r="B131" s="19">
        <v>99</v>
      </c>
      <c r="C131" s="20" t="s">
        <v>136</v>
      </c>
      <c r="D131" s="78" t="s">
        <v>36</v>
      </c>
      <c r="E131" s="79">
        <v>1</v>
      </c>
      <c r="F131" s="80">
        <v>0</v>
      </c>
      <c r="G131" s="80">
        <f t="shared" ref="G131:G132" si="9">E131*F131</f>
        <v>0</v>
      </c>
    </row>
    <row r="132" spans="2:7" s="110" customFormat="1" x14ac:dyDescent="0.25">
      <c r="B132" s="19">
        <v>100</v>
      </c>
      <c r="C132" s="20" t="s">
        <v>137</v>
      </c>
      <c r="D132" s="113" t="s">
        <v>135</v>
      </c>
      <c r="E132" s="114">
        <v>1</v>
      </c>
      <c r="F132" s="115">
        <v>0</v>
      </c>
      <c r="G132" s="80">
        <f t="shared" si="9"/>
        <v>0</v>
      </c>
    </row>
    <row r="133" spans="2:7" ht="15.75" x14ac:dyDescent="0.25">
      <c r="B133" s="116"/>
      <c r="C133" s="84" t="s">
        <v>133</v>
      </c>
      <c r="D133" s="101"/>
      <c r="E133" s="101"/>
      <c r="F133" s="91" t="s">
        <v>142</v>
      </c>
      <c r="G133" s="119">
        <f>SUM(G130:G132)</f>
        <v>0</v>
      </c>
    </row>
    <row r="134" spans="2:7" x14ac:dyDescent="0.25">
      <c r="B134" s="106"/>
      <c r="C134" s="107" t="s">
        <v>94</v>
      </c>
      <c r="D134" s="108"/>
      <c r="E134" s="108"/>
      <c r="F134" s="108"/>
      <c r="G134" s="109"/>
    </row>
    <row r="135" spans="2:7" ht="22.5" x14ac:dyDescent="0.25">
      <c r="B135" s="7">
        <v>101</v>
      </c>
      <c r="C135" s="8" t="s">
        <v>95</v>
      </c>
      <c r="D135" s="58" t="s">
        <v>20</v>
      </c>
      <c r="E135" s="57">
        <v>195</v>
      </c>
      <c r="F135" s="55">
        <v>0</v>
      </c>
      <c r="G135" s="98">
        <f t="shared" ref="G135:G138" si="10">E135*F135</f>
        <v>0</v>
      </c>
    </row>
    <row r="136" spans="2:7" ht="33.75" x14ac:dyDescent="0.25">
      <c r="B136" s="7">
        <v>102</v>
      </c>
      <c r="C136" s="8" t="s">
        <v>96</v>
      </c>
      <c r="D136" s="58" t="s">
        <v>20</v>
      </c>
      <c r="E136" s="57">
        <v>12</v>
      </c>
      <c r="F136" s="55">
        <v>0</v>
      </c>
      <c r="G136" s="98">
        <f t="shared" si="10"/>
        <v>0</v>
      </c>
    </row>
    <row r="137" spans="2:7" ht="22.5" x14ac:dyDescent="0.25">
      <c r="B137" s="7">
        <v>103</v>
      </c>
      <c r="C137" s="8" t="s">
        <v>97</v>
      </c>
      <c r="D137" s="58" t="s">
        <v>82</v>
      </c>
      <c r="E137" s="56">
        <v>7.1999999999999995E-2</v>
      </c>
      <c r="F137" s="55">
        <v>0</v>
      </c>
      <c r="G137" s="98">
        <f t="shared" si="10"/>
        <v>0</v>
      </c>
    </row>
    <row r="138" spans="2:7" ht="22.5" x14ac:dyDescent="0.25">
      <c r="B138" s="7">
        <v>104</v>
      </c>
      <c r="C138" s="8" t="s">
        <v>98</v>
      </c>
      <c r="D138" s="58" t="s">
        <v>26</v>
      </c>
      <c r="E138" s="72">
        <v>716.4</v>
      </c>
      <c r="F138" s="55">
        <v>0</v>
      </c>
      <c r="G138" s="98">
        <f t="shared" si="10"/>
        <v>0</v>
      </c>
    </row>
    <row r="139" spans="2:7" x14ac:dyDescent="0.25">
      <c r="B139" s="7">
        <v>105</v>
      </c>
      <c r="C139" s="8" t="s">
        <v>99</v>
      </c>
      <c r="D139" s="58" t="s">
        <v>20</v>
      </c>
      <c r="E139" s="57">
        <v>12</v>
      </c>
      <c r="F139" s="55">
        <v>0</v>
      </c>
      <c r="G139" s="98">
        <f t="shared" ref="G139" si="11">E139*F139</f>
        <v>0</v>
      </c>
    </row>
    <row r="140" spans="2:7" ht="15.75" x14ac:dyDescent="0.25">
      <c r="B140" s="10"/>
      <c r="C140" s="70" t="s">
        <v>94</v>
      </c>
      <c r="D140" s="64"/>
      <c r="E140" s="64"/>
      <c r="F140" s="91" t="s">
        <v>142</v>
      </c>
      <c r="G140" s="96">
        <f>SUM(G135:G139)</f>
        <v>0</v>
      </c>
    </row>
    <row r="141" spans="2:7" x14ac:dyDescent="0.25">
      <c r="B141" s="5"/>
      <c r="C141" s="6" t="s">
        <v>100</v>
      </c>
      <c r="D141" s="50"/>
      <c r="E141" s="50"/>
      <c r="F141" s="50"/>
      <c r="G141" s="97"/>
    </row>
    <row r="142" spans="2:7" ht="45" x14ac:dyDescent="0.25">
      <c r="B142" s="7">
        <v>106</v>
      </c>
      <c r="C142" s="8" t="s">
        <v>141</v>
      </c>
      <c r="D142" s="51" t="s">
        <v>62</v>
      </c>
      <c r="E142" s="31">
        <v>5</v>
      </c>
      <c r="F142" s="40">
        <v>0</v>
      </c>
      <c r="G142" s="94">
        <f t="shared" ref="G142:G147" si="12">E142*F142</f>
        <v>0</v>
      </c>
    </row>
    <row r="143" spans="2:7" ht="90" x14ac:dyDescent="0.25">
      <c r="B143" s="7">
        <v>107</v>
      </c>
      <c r="C143" s="8" t="s">
        <v>159</v>
      </c>
      <c r="D143" s="58" t="s">
        <v>62</v>
      </c>
      <c r="E143" s="57">
        <v>3</v>
      </c>
      <c r="F143" s="55">
        <v>0</v>
      </c>
      <c r="G143" s="98">
        <f t="shared" si="12"/>
        <v>0</v>
      </c>
    </row>
    <row r="144" spans="2:7" ht="33.75" x14ac:dyDescent="0.25">
      <c r="B144" s="7">
        <v>108</v>
      </c>
      <c r="C144" s="8" t="s">
        <v>101</v>
      </c>
      <c r="D144" s="58" t="s">
        <v>62</v>
      </c>
      <c r="E144" s="57">
        <v>5</v>
      </c>
      <c r="F144" s="55">
        <v>0</v>
      </c>
      <c r="G144" s="98">
        <f t="shared" si="12"/>
        <v>0</v>
      </c>
    </row>
    <row r="145" spans="2:7" ht="45" x14ac:dyDescent="0.25">
      <c r="B145" s="7">
        <v>109</v>
      </c>
      <c r="C145" s="8" t="s">
        <v>151</v>
      </c>
      <c r="D145" s="58" t="s">
        <v>62</v>
      </c>
      <c r="E145" s="57">
        <v>7</v>
      </c>
      <c r="F145" s="55">
        <v>0</v>
      </c>
      <c r="G145" s="98">
        <f t="shared" si="12"/>
        <v>0</v>
      </c>
    </row>
    <row r="146" spans="2:7" ht="78.75" x14ac:dyDescent="0.25">
      <c r="B146" s="7">
        <v>110</v>
      </c>
      <c r="C146" s="8" t="s">
        <v>150</v>
      </c>
      <c r="D146" s="58" t="s">
        <v>62</v>
      </c>
      <c r="E146" s="57">
        <v>1</v>
      </c>
      <c r="F146" s="55">
        <v>0</v>
      </c>
      <c r="G146" s="98">
        <f t="shared" si="12"/>
        <v>0</v>
      </c>
    </row>
    <row r="147" spans="2:7" ht="56.25" x14ac:dyDescent="0.25">
      <c r="B147" s="7">
        <v>111</v>
      </c>
      <c r="C147" s="20" t="s">
        <v>152</v>
      </c>
      <c r="D147" s="51" t="s">
        <v>35</v>
      </c>
      <c r="E147" s="31">
        <v>60</v>
      </c>
      <c r="F147" s="40">
        <v>0</v>
      </c>
      <c r="G147" s="99">
        <f t="shared" si="12"/>
        <v>0</v>
      </c>
    </row>
    <row r="148" spans="2:7" ht="15.75" x14ac:dyDescent="0.25">
      <c r="B148" s="10"/>
      <c r="C148" s="70" t="s">
        <v>100</v>
      </c>
      <c r="D148" s="22"/>
      <c r="E148" s="22"/>
      <c r="F148" s="91" t="s">
        <v>142</v>
      </c>
      <c r="G148" s="41">
        <f>SUM(G142:G147)</f>
        <v>0</v>
      </c>
    </row>
    <row r="149" spans="2:7" x14ac:dyDescent="0.25">
      <c r="B149" s="87"/>
      <c r="C149" s="88" t="s">
        <v>79</v>
      </c>
      <c r="D149" s="89"/>
      <c r="E149" s="89"/>
      <c r="F149" s="89"/>
      <c r="G149" s="111">
        <f>G148+G140+G133+G128+G123+G99</f>
        <v>0</v>
      </c>
    </row>
    <row r="150" spans="2:7" x14ac:dyDescent="0.25">
      <c r="B150" s="3"/>
      <c r="C150" s="4" t="s">
        <v>145</v>
      </c>
      <c r="D150" s="28"/>
      <c r="E150" s="28"/>
      <c r="F150" s="73"/>
      <c r="G150" s="104"/>
    </row>
    <row r="151" spans="2:7" ht="22.5" x14ac:dyDescent="0.25">
      <c r="B151" s="48"/>
      <c r="C151" s="49" t="s">
        <v>143</v>
      </c>
      <c r="D151" s="50"/>
      <c r="E151" s="50"/>
      <c r="F151" s="50"/>
      <c r="G151" s="97"/>
    </row>
    <row r="152" spans="2:7" ht="22.5" x14ac:dyDescent="0.25">
      <c r="B152" s="19">
        <v>112</v>
      </c>
      <c r="C152" s="20" t="s">
        <v>144</v>
      </c>
      <c r="D152" s="78" t="s">
        <v>29</v>
      </c>
      <c r="E152" s="117">
        <v>0.37</v>
      </c>
      <c r="F152" s="80">
        <v>0</v>
      </c>
      <c r="G152" s="80">
        <f>E152*F152</f>
        <v>0</v>
      </c>
    </row>
    <row r="153" spans="2:7" ht="22.5" x14ac:dyDescent="0.25">
      <c r="B153" s="19">
        <v>113</v>
      </c>
      <c r="C153" s="20" t="s">
        <v>153</v>
      </c>
      <c r="D153" s="78" t="s">
        <v>29</v>
      </c>
      <c r="E153" s="117">
        <v>0.37</v>
      </c>
      <c r="F153" s="80">
        <v>0</v>
      </c>
      <c r="G153" s="80">
        <f t="shared" ref="G153:G156" si="13">E153*F153</f>
        <v>0</v>
      </c>
    </row>
    <row r="154" spans="2:7" ht="22.5" x14ac:dyDescent="0.25">
      <c r="B154" s="19">
        <v>114</v>
      </c>
      <c r="C154" s="20" t="s">
        <v>138</v>
      </c>
      <c r="D154" s="78" t="s">
        <v>20</v>
      </c>
      <c r="E154" s="79">
        <v>5</v>
      </c>
      <c r="F154" s="80">
        <v>0</v>
      </c>
      <c r="G154" s="80">
        <f t="shared" si="13"/>
        <v>0</v>
      </c>
    </row>
    <row r="155" spans="2:7" ht="33.75" x14ac:dyDescent="0.25">
      <c r="B155" s="19">
        <v>115</v>
      </c>
      <c r="C155" s="20" t="s">
        <v>148</v>
      </c>
      <c r="D155" s="78" t="s">
        <v>26</v>
      </c>
      <c r="E155" s="81">
        <v>8.8000000000000007</v>
      </c>
      <c r="F155" s="80">
        <v>0</v>
      </c>
      <c r="G155" s="80">
        <f t="shared" si="13"/>
        <v>0</v>
      </c>
    </row>
    <row r="156" spans="2:7" ht="33.75" x14ac:dyDescent="0.25">
      <c r="B156" s="19">
        <v>116</v>
      </c>
      <c r="C156" s="20" t="s">
        <v>149</v>
      </c>
      <c r="D156" s="78" t="s">
        <v>26</v>
      </c>
      <c r="E156" s="81">
        <v>8.8000000000000007</v>
      </c>
      <c r="F156" s="80">
        <v>0</v>
      </c>
      <c r="G156" s="80">
        <f t="shared" si="13"/>
        <v>0</v>
      </c>
    </row>
    <row r="157" spans="2:7" ht="15.75" thickBot="1" x14ac:dyDescent="0.3">
      <c r="B157" s="87"/>
      <c r="C157" s="88" t="s">
        <v>145</v>
      </c>
      <c r="D157" s="89"/>
      <c r="E157" s="89"/>
      <c r="F157" s="89"/>
      <c r="G157" s="111">
        <f>SUM(G152:G156)</f>
        <v>0</v>
      </c>
    </row>
    <row r="158" spans="2:7" x14ac:dyDescent="0.25">
      <c r="B158" s="11"/>
      <c r="C158" s="12" t="s">
        <v>102</v>
      </c>
      <c r="D158" s="32"/>
      <c r="E158" s="32"/>
      <c r="F158" s="32"/>
      <c r="G158" s="42"/>
    </row>
    <row r="159" spans="2:7" x14ac:dyDescent="0.25">
      <c r="B159" s="13"/>
      <c r="C159" s="14" t="s">
        <v>103</v>
      </c>
      <c r="D159" s="33"/>
      <c r="E159" s="33"/>
      <c r="F159" s="33"/>
      <c r="G159" s="43">
        <v>23</v>
      </c>
    </row>
    <row r="160" spans="2:7" x14ac:dyDescent="0.25">
      <c r="B160" s="15"/>
      <c r="C160" s="16" t="s">
        <v>104</v>
      </c>
      <c r="D160" s="34"/>
      <c r="E160" s="34"/>
      <c r="F160" s="34"/>
      <c r="G160" s="44"/>
    </row>
  </sheetData>
  <mergeCells count="1">
    <mergeCell ref="B2:G2"/>
  </mergeCells>
  <printOptions horizontalCentered="1"/>
  <pageMargins left="0.51181102362204722" right="0.51181102362204722" top="0.55118110236220474" bottom="0.55118110236220474" header="0.31496062992125984" footer="0.31496062992125984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RowHeight="15" x14ac:dyDescent="0.25"/>
  <cols>
    <col min="1" max="1" width="8.140625" customWidth="1"/>
    <col min="2" max="2" width="14.85546875" customWidth="1"/>
    <col min="3" max="3" width="37.5703125" customWidth="1"/>
    <col min="4" max="4" width="11" customWidth="1"/>
    <col min="5" max="5" width="13.140625" customWidth="1"/>
    <col min="6" max="7" width="18.42578125" customWidth="1"/>
  </cols>
  <sheetData>
    <row r="1" spans="1:7" x14ac:dyDescent="0.25">
      <c r="A1" s="148"/>
      <c r="B1" s="148"/>
      <c r="C1" s="148"/>
      <c r="D1" s="148"/>
      <c r="E1" s="148"/>
      <c r="F1" s="148"/>
      <c r="G1" s="148"/>
    </row>
    <row r="2" spans="1:7" x14ac:dyDescent="0.25">
      <c r="D2" s="35"/>
      <c r="E2" s="35"/>
      <c r="F2" s="35"/>
      <c r="G2" s="35"/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1:7" x14ac:dyDescent="0.25">
      <c r="A5" s="3"/>
      <c r="B5" s="3"/>
      <c r="C5" s="4" t="s">
        <v>14</v>
      </c>
      <c r="D5" s="28"/>
      <c r="E5" s="28"/>
      <c r="F5" s="28"/>
      <c r="G5" s="39"/>
    </row>
    <row r="6" spans="1:7" ht="15.75" x14ac:dyDescent="0.25">
      <c r="A6" s="63"/>
      <c r="B6" s="63"/>
      <c r="C6" s="84" t="s">
        <v>140</v>
      </c>
      <c r="D6" s="64"/>
      <c r="E6" s="64"/>
      <c r="F6" s="91"/>
      <c r="G6" s="96">
        <v>114000</v>
      </c>
    </row>
    <row r="7" spans="1:7" ht="22.5" x14ac:dyDescent="0.25">
      <c r="A7" s="63"/>
      <c r="B7" s="63"/>
      <c r="C7" s="86" t="s">
        <v>37</v>
      </c>
      <c r="D7" s="131"/>
      <c r="E7" s="64"/>
      <c r="F7" s="91"/>
      <c r="G7" s="122">
        <v>18000</v>
      </c>
    </row>
    <row r="8" spans="1:7" ht="22.5" x14ac:dyDescent="0.25">
      <c r="A8" s="63"/>
      <c r="B8" s="63"/>
      <c r="C8" s="71" t="s">
        <v>58</v>
      </c>
      <c r="D8" s="131"/>
      <c r="E8" s="64"/>
      <c r="F8" s="91"/>
      <c r="G8" s="123">
        <v>7000</v>
      </c>
    </row>
    <row r="9" spans="1:7" x14ac:dyDescent="0.25">
      <c r="A9" s="137"/>
      <c r="B9" s="137"/>
      <c r="C9" s="138" t="s">
        <v>14</v>
      </c>
      <c r="D9" s="132"/>
      <c r="E9" s="90"/>
      <c r="F9" s="90"/>
      <c r="G9" s="124">
        <f>G8+G7+G6</f>
        <v>139000</v>
      </c>
    </row>
    <row r="10" spans="1:7" x14ac:dyDescent="0.25">
      <c r="A10" s="139"/>
      <c r="B10" s="139"/>
      <c r="C10" s="140" t="s">
        <v>68</v>
      </c>
      <c r="D10" s="133"/>
      <c r="E10" s="73"/>
      <c r="F10" s="73"/>
      <c r="G10" s="125"/>
    </row>
    <row r="11" spans="1:7" ht="15.75" x14ac:dyDescent="0.25">
      <c r="A11" s="63"/>
      <c r="B11" s="63"/>
      <c r="C11" s="71" t="s">
        <v>16</v>
      </c>
      <c r="D11" s="131"/>
      <c r="E11" s="64"/>
      <c r="F11" s="91"/>
      <c r="G11" s="122">
        <v>56000</v>
      </c>
    </row>
    <row r="12" spans="1:7" ht="15.75" x14ac:dyDescent="0.25">
      <c r="A12" s="63"/>
      <c r="B12" s="63"/>
      <c r="C12" s="71" t="s">
        <v>34</v>
      </c>
      <c r="D12" s="131"/>
      <c r="E12" s="64"/>
      <c r="F12" s="91"/>
      <c r="G12" s="126">
        <v>22000</v>
      </c>
    </row>
    <row r="13" spans="1:7" ht="15.75" x14ac:dyDescent="0.25">
      <c r="A13" s="63"/>
      <c r="B13" s="63"/>
      <c r="C13" s="71" t="s">
        <v>30</v>
      </c>
      <c r="D13" s="131"/>
      <c r="E13" s="64"/>
      <c r="F13" s="91"/>
      <c r="G13" s="126">
        <v>30000</v>
      </c>
    </row>
    <row r="14" spans="1:7" ht="15.75" x14ac:dyDescent="0.25">
      <c r="A14" s="116"/>
      <c r="B14" s="116"/>
      <c r="C14" s="84" t="s">
        <v>107</v>
      </c>
      <c r="D14" s="134"/>
      <c r="E14" s="101"/>
      <c r="F14" s="91"/>
      <c r="G14" s="127">
        <v>4500</v>
      </c>
    </row>
    <row r="15" spans="1:7" x14ac:dyDescent="0.25">
      <c r="A15" s="137"/>
      <c r="B15" s="137"/>
      <c r="C15" s="138" t="s">
        <v>68</v>
      </c>
      <c r="D15" s="132"/>
      <c r="E15" s="90"/>
      <c r="F15" s="90"/>
      <c r="G15" s="124">
        <f>G14+G13+G12+G11</f>
        <v>112500</v>
      </c>
    </row>
    <row r="16" spans="1:7" x14ac:dyDescent="0.25">
      <c r="A16" s="139"/>
      <c r="B16" s="139"/>
      <c r="C16" s="140" t="s">
        <v>79</v>
      </c>
      <c r="D16" s="133"/>
      <c r="E16" s="73"/>
      <c r="F16" s="73"/>
      <c r="G16" s="128"/>
    </row>
    <row r="17" spans="1:7" ht="15.75" x14ac:dyDescent="0.25">
      <c r="A17" s="63"/>
      <c r="B17" s="63"/>
      <c r="C17" s="71" t="s">
        <v>80</v>
      </c>
      <c r="D17" s="131"/>
      <c r="E17" s="64"/>
      <c r="F17" s="91"/>
      <c r="G17" s="129">
        <v>430000</v>
      </c>
    </row>
    <row r="18" spans="1:7" ht="15.75" x14ac:dyDescent="0.25">
      <c r="A18" s="116"/>
      <c r="B18" s="116"/>
      <c r="C18" s="84" t="s">
        <v>108</v>
      </c>
      <c r="D18" s="134"/>
      <c r="E18" s="101"/>
      <c r="F18" s="91"/>
      <c r="G18" s="119">
        <v>75000</v>
      </c>
    </row>
    <row r="19" spans="1:7" ht="15.75" x14ac:dyDescent="0.25">
      <c r="A19" s="116"/>
      <c r="B19" s="116"/>
      <c r="C19" s="84" t="s">
        <v>131</v>
      </c>
      <c r="D19" s="134"/>
      <c r="E19" s="101"/>
      <c r="F19" s="91"/>
      <c r="G19" s="127">
        <v>6000</v>
      </c>
    </row>
    <row r="20" spans="1:7" ht="15.75" x14ac:dyDescent="0.25">
      <c r="A20" s="116"/>
      <c r="B20" s="116"/>
      <c r="C20" s="84" t="s">
        <v>133</v>
      </c>
      <c r="D20" s="134"/>
      <c r="E20" s="101"/>
      <c r="F20" s="91"/>
      <c r="G20" s="130">
        <v>3000</v>
      </c>
    </row>
    <row r="21" spans="1:7" ht="15.75" x14ac:dyDescent="0.25">
      <c r="A21" s="63"/>
      <c r="B21" s="63"/>
      <c r="C21" s="71" t="s">
        <v>94</v>
      </c>
      <c r="D21" s="131"/>
      <c r="E21" s="64"/>
      <c r="F21" s="91"/>
      <c r="G21" s="122">
        <v>32000</v>
      </c>
    </row>
    <row r="22" spans="1:7" ht="15.75" x14ac:dyDescent="0.25">
      <c r="A22" s="63"/>
      <c r="B22" s="63"/>
      <c r="C22" s="71" t="s">
        <v>100</v>
      </c>
      <c r="D22" s="135"/>
      <c r="E22" s="69"/>
      <c r="F22" s="118"/>
      <c r="G22" s="112">
        <v>105000</v>
      </c>
    </row>
    <row r="23" spans="1:7" x14ac:dyDescent="0.25">
      <c r="A23" s="137"/>
      <c r="B23" s="137"/>
      <c r="C23" s="138" t="s">
        <v>79</v>
      </c>
      <c r="D23" s="136"/>
      <c r="E23" s="89"/>
      <c r="F23" s="89"/>
      <c r="G23" s="111">
        <f>SUM(G17:G22)</f>
        <v>651000</v>
      </c>
    </row>
    <row r="24" spans="1:7" ht="15.75" thickBot="1" x14ac:dyDescent="0.3">
      <c r="A24" s="120"/>
      <c r="B24" s="120"/>
      <c r="C24" s="121" t="s">
        <v>145</v>
      </c>
      <c r="D24" s="89"/>
      <c r="E24" s="89"/>
      <c r="F24" s="89"/>
      <c r="G24" s="111">
        <v>13000</v>
      </c>
    </row>
    <row r="25" spans="1:7" x14ac:dyDescent="0.25">
      <c r="A25" s="11"/>
      <c r="B25" s="11"/>
      <c r="C25" s="12" t="s">
        <v>102</v>
      </c>
      <c r="D25" s="32"/>
      <c r="E25" s="32"/>
      <c r="F25" s="32"/>
      <c r="G25" s="42">
        <f>G23+G15+G9+G24</f>
        <v>915500</v>
      </c>
    </row>
    <row r="26" spans="1:7" x14ac:dyDescent="0.25">
      <c r="A26" s="13"/>
      <c r="B26" s="13"/>
      <c r="C26" s="14" t="s">
        <v>103</v>
      </c>
      <c r="D26" s="33"/>
      <c r="E26" s="33"/>
      <c r="F26" s="33"/>
      <c r="G26" s="43">
        <v>23</v>
      </c>
    </row>
    <row r="27" spans="1:7" x14ac:dyDescent="0.25">
      <c r="A27" s="15"/>
      <c r="B27" s="15"/>
      <c r="C27" s="16" t="s">
        <v>104</v>
      </c>
      <c r="D27" s="34"/>
      <c r="E27" s="34"/>
      <c r="F27" s="34"/>
      <c r="G27" s="44">
        <f>G25+G26/100*G25</f>
        <v>1126065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lbanak</dc:creator>
  <cp:lastModifiedBy>Bimkiewicz Ewa</cp:lastModifiedBy>
  <cp:lastPrinted>2021-04-08T11:38:45Z</cp:lastPrinted>
  <dcterms:created xsi:type="dcterms:W3CDTF">2020-03-13T07:17:47Z</dcterms:created>
  <dcterms:modified xsi:type="dcterms:W3CDTF">2021-04-08T11:42:24Z</dcterms:modified>
</cp:coreProperties>
</file>