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! Przetargi\! 2024\! 2024 ZP 02 opatrunki\9. Raport wyboru\"/>
    </mc:Choice>
  </mc:AlternateContent>
  <xr:revisionPtr revIDLastSave="0" documentId="13_ncr:1_{9BEE5C5D-8A48-4BF7-BD6F-E60B42C605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ort Wyboru Ofert (913507)" sheetId="6" r:id="rId1"/>
    <sheet name="punktacja wg kryterium ocen" sheetId="10" r:id="rId2"/>
    <sheet name="szacunkowa i wybór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6" l="1"/>
  <c r="G68" i="6"/>
  <c r="E68" i="6"/>
  <c r="C68" i="6"/>
  <c r="E18" i="11"/>
  <c r="H27" i="11"/>
  <c r="F27" i="11"/>
  <c r="H25" i="11"/>
  <c r="F25" i="11"/>
  <c r="H23" i="11"/>
  <c r="F23" i="11"/>
  <c r="I18" i="11"/>
  <c r="G18" i="11"/>
  <c r="V52" i="6"/>
  <c r="L52" i="6"/>
  <c r="V46" i="6"/>
  <c r="L46" i="6"/>
  <c r="V43" i="6"/>
  <c r="L43" i="6"/>
  <c r="V40" i="6"/>
  <c r="P40" i="6"/>
  <c r="P28" i="6"/>
  <c r="L28" i="6"/>
  <c r="V25" i="6"/>
  <c r="P25" i="6"/>
  <c r="L25" i="6"/>
  <c r="V22" i="6"/>
  <c r="R39" i="10"/>
  <c r="H39" i="10"/>
  <c r="H33" i="10"/>
  <c r="R33" i="10"/>
  <c r="R30" i="10"/>
  <c r="H30" i="10"/>
  <c r="R27" i="10"/>
  <c r="L27" i="10"/>
  <c r="L15" i="10"/>
  <c r="H15" i="10"/>
  <c r="R12" i="10"/>
  <c r="L12" i="10"/>
  <c r="H12" i="10"/>
  <c r="R9" i="10"/>
  <c r="H80" i="6" l="1"/>
  <c r="F80" i="6"/>
  <c r="F31" i="11"/>
  <c r="H31" i="11"/>
  <c r="C18" i="11"/>
</calcChain>
</file>

<file path=xl/sharedStrings.xml><?xml version="1.0" encoding="utf-8"?>
<sst xmlns="http://schemas.openxmlformats.org/spreadsheetml/2006/main" count="472" uniqueCount="153">
  <si>
    <t>Daria Zaniewska</t>
  </si>
  <si>
    <t>Danuta Miszczyszyn</t>
  </si>
  <si>
    <t>Mirosława Jastrzębska</t>
  </si>
  <si>
    <t>TAK</t>
  </si>
  <si>
    <t>netto</t>
  </si>
  <si>
    <t>2024-04-11 11:45:00</t>
  </si>
  <si>
    <t>2024-04-19 10:00:00</t>
  </si>
  <si>
    <t>Lp.</t>
  </si>
  <si>
    <t>Data wygenerowania Raportu:</t>
  </si>
  <si>
    <t>Zamawiający:</t>
  </si>
  <si>
    <t>Samodzielny Publiczny Zakład Opieki Zdrowotnej w Człuchowie</t>
  </si>
  <si>
    <t>Numer postępowania:</t>
  </si>
  <si>
    <t>2024/BZP 00280753</t>
  </si>
  <si>
    <t>Typ postępowania:</t>
  </si>
  <si>
    <t>Data wystawienia postępowania:</t>
  </si>
  <si>
    <t>2024-04-11 11:45:04</t>
  </si>
  <si>
    <t>Data rozpoczęcia postępowania:</t>
  </si>
  <si>
    <t>Data otwarcia ofert:</t>
  </si>
  <si>
    <t>2024-04-19 10:05:00</t>
  </si>
  <si>
    <t>Data zakończenia zbierania ofert:</t>
  </si>
  <si>
    <t>ZARYS International Group sp. z o.o. sp. k.</t>
  </si>
  <si>
    <t>Imię i nazwisko:</t>
  </si>
  <si>
    <t>Rola w zespole:</t>
  </si>
  <si>
    <t>Ocenił (kryteria):</t>
  </si>
  <si>
    <t>Podpis:</t>
  </si>
  <si>
    <t>Przewodniczący Zespołu</t>
  </si>
  <si>
    <t>Członek Zespołu</t>
  </si>
  <si>
    <t>Zatwierdzenie raportu</t>
  </si>
  <si>
    <t>Data zatwierdzenia:</t>
  </si>
  <si>
    <t>Mercator Medical S.A.</t>
  </si>
  <si>
    <t>OTWARTE, OGŁOSZENIE O ZAMOWIENIU -  Tryb Podstawowy art. 275</t>
  </si>
  <si>
    <t>Liczba zaproszonych dostawców (wykonawców):</t>
  </si>
  <si>
    <t xml:space="preserve"> ID 913507: 2024/BZP 00280753 Dostawa opatrunków ZP/02/SPZOZ/2024.</t>
  </si>
  <si>
    <t>https://platformazakupowa.pl/transakcja/913507</t>
  </si>
  <si>
    <t>Lp</t>
  </si>
  <si>
    <t>Nazwa (firma) Wykonawcy i adres siedziby Wykonawcy</t>
  </si>
  <si>
    <t>Cena brutto</t>
  </si>
  <si>
    <t>1.</t>
  </si>
  <si>
    <t xml:space="preserve">INTRA-MED Sp. z o.o. </t>
  </si>
  <si>
    <t>ul. Sielecka 61c</t>
  </si>
  <si>
    <t>42-500 Będzin</t>
  </si>
  <si>
    <t xml:space="preserve">Pakiet nr 2: 31 974,48 zł; </t>
  </si>
  <si>
    <t>Pakiet nr 11: 8 831,81 zł</t>
  </si>
  <si>
    <t>2.</t>
  </si>
  <si>
    <t xml:space="preserve">TORUŃSKIE ZAKŁADY MATERIAŁÓW OPATRUNKOWYCH - SPÓŁKA AKCYJNA </t>
  </si>
  <si>
    <t>ul. Żółkiewskiego 20/26; 87-100 Toruń</t>
  </si>
  <si>
    <t xml:space="preserve">Pakiet nr 1: 14 890,50 zł; Pakiet nr 2: 44 346,96 zł; </t>
  </si>
  <si>
    <t xml:space="preserve">Pakiet nr 7: 5 337,90; Pakiet nr 8: 3 861,56 zł; </t>
  </si>
  <si>
    <t>Pakiet nr 9: 3 078,00 zł; Pakiet nr 11: 8 847,36 zł</t>
  </si>
  <si>
    <t>3.</t>
  </si>
  <si>
    <t xml:space="preserve">Neoset Profi Sp. z o.o. </t>
  </si>
  <si>
    <t>Szymanów 9E</t>
  </si>
  <si>
    <t>05-532 Góra Kalwaria</t>
  </si>
  <si>
    <t xml:space="preserve">Pakiet nr 10: 13 217,94 zł </t>
  </si>
  <si>
    <t>4.</t>
  </si>
  <si>
    <t xml:space="preserve">SKAMEX S. A. </t>
  </si>
  <si>
    <t>ul. Częstochowska 38/52</t>
  </si>
  <si>
    <t>93-121 Łódź</t>
  </si>
  <si>
    <t>Pakiet nr 5: 39 139,20 zł</t>
  </si>
  <si>
    <t>5.</t>
  </si>
  <si>
    <t xml:space="preserve">Lohmann &amp; Rauscher Polska Sp. z o.o. </t>
  </si>
  <si>
    <t>ul. Moniuszki 14</t>
  </si>
  <si>
    <t>95-200 Pabianice</t>
  </si>
  <si>
    <t>Pakiet nr 3: 7 536,78 zł</t>
  </si>
  <si>
    <t>6.</t>
  </si>
  <si>
    <t xml:space="preserve">MERCATOR MEDICAL SPÓŁKA AKCYJNA </t>
  </si>
  <si>
    <t>ul. Heleny Modrzejewskiej 30</t>
  </si>
  <si>
    <t>31-327 Kraków</t>
  </si>
  <si>
    <t>Pakiet nr 9: 2 667,60 zł</t>
  </si>
  <si>
    <t>7.</t>
  </si>
  <si>
    <t xml:space="preserve">PAUL HARTMANN Polska Sp. z o.o. </t>
  </si>
  <si>
    <t>ul. Stefana Żeromskiego 17</t>
  </si>
  <si>
    <t xml:space="preserve">Pakiet nr 1: 18 164,41 zł; Pakiet nr 2: 41 256,00 zł; </t>
  </si>
  <si>
    <t xml:space="preserve">Pakiet nr 3: 10 560,24; Pakiet nr 4: 27 101,52 zł; </t>
  </si>
  <si>
    <t>Pakiet nr 7: 5 220,67 zł; Pakiet nr 8: 3 830,11 zł</t>
  </si>
  <si>
    <t>8.</t>
  </si>
  <si>
    <t xml:space="preserve">Creatus sp.z o.o. </t>
  </si>
  <si>
    <t>ul. Kaszubska 17/2</t>
  </si>
  <si>
    <t>70-402 Szczecin</t>
  </si>
  <si>
    <t>Pakiet nr 6: 14 828,40 zł</t>
  </si>
  <si>
    <t>9.</t>
  </si>
  <si>
    <t xml:space="preserve"> ZARYS International Group sp. z o.o. sp. k.</t>
  </si>
  <si>
    <t>ul. Pod Borem 18</t>
  </si>
  <si>
    <t>41-808 Zabrze</t>
  </si>
  <si>
    <t xml:space="preserve">Pakiet nr 1: 13 470,30 zł; Pakiet nr 2: 160 678,08; </t>
  </si>
  <si>
    <t xml:space="preserve">Pakiet nr 3: 10 451,75 zł; Pakiet nr 7: 4 798,12 zł; </t>
  </si>
  <si>
    <t>Pakiet 8: 3 897,50;  Pakiet nr 9: 3 180,60; Pakiet nr 11: 8 847,36 zł</t>
  </si>
  <si>
    <t>PUNKTACJA WG KRYTERIUM OCEN</t>
  </si>
  <si>
    <t>TORUŃSKIE ZAKŁADY MATERIAŁÓW OPATRUNKOWYCH S.A.</t>
  </si>
  <si>
    <t>wartość</t>
  </si>
  <si>
    <t>ilość pkt</t>
  </si>
  <si>
    <t>Pakiet 1</t>
  </si>
  <si>
    <t>cena netto</t>
  </si>
  <si>
    <t>cena brutto</t>
  </si>
  <si>
    <t>Ilość pkt RAZEM: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</si>
  <si>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</si>
  <si>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</si>
  <si>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</si>
  <si>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</si>
  <si>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</si>
  <si>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</si>
  <si>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</si>
  <si>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</si>
  <si>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</si>
  <si>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</si>
  <si>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INTRA MED Sp. z o. o. NIP: 625-247-89-97</t>
  </si>
  <si>
    <t>Skamex S. A.               NIP: 554-298-08-36</t>
  </si>
  <si>
    <t>Kryterium oceny</t>
  </si>
  <si>
    <t>Waga pkt</t>
  </si>
  <si>
    <t>cena brutto za realizację zamówienia</t>
  </si>
  <si>
    <t>Uzasadnienie wyboru najkorzystniejszych ofert: Oferty  Wykonawców spełniają wszystkie warunki wymagane przez Zamawiającego określone w SWZ i uzyskały największą liczbę punktów na podstawie kryteriów oceny.</t>
  </si>
  <si>
    <t>Szacunkowa wartość</t>
  </si>
  <si>
    <t>Najkorzystniejsza wartość netto uzyskana</t>
  </si>
  <si>
    <t>Najkorzystniejsza wartość brutto uzyskana</t>
  </si>
  <si>
    <t>Wybrany Wykonawca</t>
  </si>
  <si>
    <t>Pozostali Oferenci</t>
  </si>
  <si>
    <t>brutto</t>
  </si>
  <si>
    <t>SKAMEX Sp. z o. o. Sp. k</t>
  </si>
  <si>
    <t>CREATUS SP. Z O. O.</t>
  </si>
  <si>
    <t>RAZEM:</t>
  </si>
  <si>
    <t>Wybrani Wykonawcy i wartości ofert do realizacji</t>
  </si>
  <si>
    <t>Nr Pakietu/ów do realizacji</t>
  </si>
  <si>
    <t>Razem wartość netto</t>
  </si>
  <si>
    <t>Razem wartość brutto</t>
  </si>
  <si>
    <t>Creatus Sp. z o. o. NIP: 955-256-81-28</t>
  </si>
  <si>
    <t>ZARYS International Group Sp. z o. o. Sp. k. NIP: 648-199-77-18</t>
  </si>
  <si>
    <t>Mercator Medical S. A. NIP: 677-103-64-24</t>
  </si>
  <si>
    <t>PAUL HARTMANN POLSKA Sp. z o. o.    NIP: 731-000-49-93</t>
  </si>
  <si>
    <t>LOHMANN$RAUSCHER POLSKA Sp. z o. o. NIP: 525-251-72-02</t>
  </si>
  <si>
    <t>Creatus Sp. z o. o.       NIP: 955-256-81-28</t>
  </si>
  <si>
    <t>Toruńskie Zakłady Materiałów Opatrunkowych S. A. NIP: 879-016-67-90</t>
  </si>
  <si>
    <t>NEOSET PROFI Sp. z o. o. NIP: 123-137-12-34</t>
  </si>
  <si>
    <t>X</t>
  </si>
  <si>
    <t>Raport Wyboru Ofert ZP/02/SPZOZ/2024</t>
  </si>
  <si>
    <t>Skamex S. A.                  NIP: 554-298-08-36</t>
  </si>
  <si>
    <t>PAUL HARTMANN POLSKA Sp. z o. o.       NIP: 731-000-49-93</t>
  </si>
  <si>
    <t>LOHMANN&amp;RAUSCHER POLSKA Sp. z o. o. NIP: 525-251-72-02</t>
  </si>
  <si>
    <t>5</t>
  </si>
  <si>
    <t>1,7</t>
  </si>
  <si>
    <t>9</t>
  </si>
  <si>
    <t>4,8</t>
  </si>
  <si>
    <t>6</t>
  </si>
  <si>
    <t>3</t>
  </si>
  <si>
    <t>10</t>
  </si>
  <si>
    <t>2,11</t>
  </si>
  <si>
    <t xml:space="preserve">PAUL HARTMANN POLSKA Sp. z o. o.       </t>
  </si>
  <si>
    <t>INTRA MED. Sp. z o. o.</t>
  </si>
  <si>
    <t xml:space="preserve">PAUL HARTMANN POLSKA Sp. z o. o.     </t>
  </si>
  <si>
    <t xml:space="preserve">LOHMANN&amp;RAUSCHER POLSKA Sp. z o. o. </t>
  </si>
  <si>
    <t>NEOSET PROFI Sp. z o. o.</t>
  </si>
  <si>
    <t>Skamex S. A. NIP: 554-298-08-36</t>
  </si>
  <si>
    <t>PAUL HARTMANN POLSKA Sp. z o. o. NIP: 731-000-49-93</t>
  </si>
  <si>
    <t>SKŁAD KOMISJI PRZETARGOWEJ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</si>
</sst>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</font>
    <font>
      <sz val="9"/>
      <color rgb="FF000000"/>
      <name val="Poppins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3F3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3D3D3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9" fontId="5" fillId="4" borderId="10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/>
    <xf numFmtId="4" fontId="11" fillId="0" borderId="26" xfId="0" applyNumberFormat="1" applyFont="1" applyBorder="1"/>
    <xf numFmtId="0" fontId="11" fillId="0" borderId="27" xfId="0" applyFont="1" applyBorder="1" applyAlignment="1">
      <alignment horizontal="center"/>
    </xf>
    <xf numFmtId="4" fontId="11" fillId="0" borderId="28" xfId="0" applyNumberFormat="1" applyFont="1" applyBorder="1"/>
    <xf numFmtId="0" fontId="11" fillId="0" borderId="25" xfId="0" applyFont="1" applyBorder="1" applyAlignment="1">
      <alignment horizontal="center"/>
    </xf>
    <xf numFmtId="4" fontId="12" fillId="0" borderId="28" xfId="0" applyNumberFormat="1" applyFont="1" applyBorder="1"/>
    <xf numFmtId="0" fontId="12" fillId="0" borderId="25" xfId="0" applyFont="1" applyBorder="1" applyAlignment="1">
      <alignment horizontal="center"/>
    </xf>
    <xf numFmtId="4" fontId="12" fillId="0" borderId="26" xfId="0" applyNumberFormat="1" applyFont="1" applyBorder="1"/>
    <xf numFmtId="0" fontId="12" fillId="0" borderId="27" xfId="0" applyFont="1" applyBorder="1" applyAlignment="1">
      <alignment horizontal="center"/>
    </xf>
    <xf numFmtId="0" fontId="10" fillId="0" borderId="30" xfId="0" applyFont="1" applyBorder="1"/>
    <xf numFmtId="4" fontId="11" fillId="0" borderId="31" xfId="0" applyNumberFormat="1" applyFont="1" applyBorder="1"/>
    <xf numFmtId="2" fontId="11" fillId="0" borderId="32" xfId="0" applyNumberFormat="1" applyFont="1" applyBorder="1" applyAlignment="1">
      <alignment horizontal="right" vertical="center" wrapText="1"/>
    </xf>
    <xf numFmtId="4" fontId="11" fillId="0" borderId="33" xfId="0" applyNumberFormat="1" applyFont="1" applyBorder="1"/>
    <xf numFmtId="2" fontId="11" fillId="0" borderId="30" xfId="0" applyNumberFormat="1" applyFont="1" applyBorder="1" applyAlignment="1">
      <alignment horizontal="right" vertical="center" wrapText="1"/>
    </xf>
    <xf numFmtId="4" fontId="12" fillId="0" borderId="33" xfId="0" applyNumberFormat="1" applyFont="1" applyBorder="1"/>
    <xf numFmtId="2" fontId="12" fillId="0" borderId="30" xfId="0" applyNumberFormat="1" applyFont="1" applyBorder="1" applyAlignment="1">
      <alignment horizontal="right" vertical="center" wrapText="1"/>
    </xf>
    <xf numFmtId="4" fontId="12" fillId="0" borderId="31" xfId="0" applyNumberFormat="1" applyFont="1" applyBorder="1"/>
    <xf numFmtId="2" fontId="12" fillId="0" borderId="32" xfId="0" applyNumberFormat="1" applyFont="1" applyBorder="1" applyAlignment="1">
      <alignment horizontal="right" vertical="center" wrapText="1"/>
    </xf>
    <xf numFmtId="0" fontId="0" fillId="0" borderId="35" xfId="0" applyBorder="1"/>
    <xf numFmtId="0" fontId="13" fillId="0" borderId="36" xfId="0" applyFont="1" applyBorder="1" applyAlignment="1">
      <alignment horizontal="right"/>
    </xf>
    <xf numFmtId="0" fontId="14" fillId="0" borderId="35" xfId="0" applyFont="1" applyBorder="1" applyAlignment="1">
      <alignment horizontal="center"/>
    </xf>
    <xf numFmtId="4" fontId="14" fillId="0" borderId="37" xfId="0" applyNumberFormat="1" applyFont="1" applyBorder="1"/>
    <xf numFmtId="0" fontId="14" fillId="0" borderId="38" xfId="0" applyFont="1" applyBorder="1" applyAlignment="1">
      <alignment horizontal="center"/>
    </xf>
    <xf numFmtId="4" fontId="14" fillId="0" borderId="36" xfId="0" applyNumberFormat="1" applyFont="1" applyBorder="1"/>
    <xf numFmtId="0" fontId="15" fillId="0" borderId="38" xfId="0" applyFont="1" applyBorder="1" applyAlignment="1">
      <alignment horizontal="center"/>
    </xf>
    <xf numFmtId="4" fontId="15" fillId="0" borderId="36" xfId="0" applyNumberFormat="1" applyFont="1" applyBorder="1"/>
    <xf numFmtId="0" fontId="15" fillId="0" borderId="35" xfId="0" applyFont="1" applyBorder="1" applyAlignment="1">
      <alignment horizontal="center"/>
    </xf>
    <xf numFmtId="4" fontId="16" fillId="0" borderId="37" xfId="0" applyNumberFormat="1" applyFont="1" applyBorder="1"/>
    <xf numFmtId="0" fontId="10" fillId="0" borderId="39" xfId="0" applyFont="1" applyBorder="1"/>
    <xf numFmtId="0" fontId="0" fillId="0" borderId="42" xfId="0" applyBorder="1"/>
    <xf numFmtId="0" fontId="13" fillId="0" borderId="43" xfId="0" applyFont="1" applyBorder="1" applyAlignment="1">
      <alignment horizontal="right"/>
    </xf>
    <xf numFmtId="0" fontId="15" fillId="0" borderId="45" xfId="0" applyFont="1" applyBorder="1" applyAlignment="1">
      <alignment horizontal="center"/>
    </xf>
    <xf numFmtId="4" fontId="15" fillId="0" borderId="37" xfId="0" applyNumberFormat="1" applyFont="1" applyBorder="1"/>
    <xf numFmtId="4" fontId="11" fillId="0" borderId="34" xfId="0" applyNumberFormat="1" applyFont="1" applyBorder="1"/>
    <xf numFmtId="0" fontId="11" fillId="0" borderId="40" xfId="0" applyFont="1" applyBorder="1" applyAlignment="1">
      <alignment horizontal="center"/>
    </xf>
    <xf numFmtId="4" fontId="11" fillId="0" borderId="41" xfId="0" applyNumberFormat="1" applyFont="1" applyBorder="1"/>
    <xf numFmtId="0" fontId="11" fillId="0" borderId="39" xfId="0" applyFont="1" applyBorder="1" applyAlignment="1">
      <alignment horizontal="center"/>
    </xf>
    <xf numFmtId="4" fontId="12" fillId="0" borderId="41" xfId="0" applyNumberFormat="1" applyFont="1" applyBorder="1"/>
    <xf numFmtId="0" fontId="12" fillId="0" borderId="39" xfId="0" applyFont="1" applyBorder="1" applyAlignment="1">
      <alignment horizontal="center"/>
    </xf>
    <xf numFmtId="4" fontId="12" fillId="0" borderId="34" xfId="0" applyNumberFormat="1" applyFont="1" applyBorder="1"/>
    <xf numFmtId="0" fontId="12" fillId="0" borderId="40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4" fontId="14" fillId="0" borderId="44" xfId="0" applyNumberFormat="1" applyFont="1" applyBorder="1"/>
    <xf numFmtId="0" fontId="14" fillId="0" borderId="45" xfId="0" applyFont="1" applyBorder="1" applyAlignment="1">
      <alignment horizontal="center"/>
    </xf>
    <xf numFmtId="4" fontId="14" fillId="0" borderId="43" xfId="0" applyNumberFormat="1" applyFont="1" applyBorder="1"/>
    <xf numFmtId="4" fontId="15" fillId="0" borderId="43" xfId="0" applyNumberFormat="1" applyFont="1" applyBorder="1"/>
    <xf numFmtId="0" fontId="15" fillId="0" borderId="42" xfId="0" applyFont="1" applyBorder="1" applyAlignment="1">
      <alignment horizontal="center"/>
    </xf>
    <xf numFmtId="4" fontId="16" fillId="0" borderId="44" xfId="0" applyNumberFormat="1" applyFont="1" applyBorder="1"/>
    <xf numFmtId="4" fontId="16" fillId="0" borderId="43" xfId="0" applyNumberFormat="1" applyFont="1" applyBorder="1"/>
    <xf numFmtId="4" fontId="15" fillId="0" borderId="44" xfId="0" applyNumberFormat="1" applyFont="1" applyBorder="1"/>
    <xf numFmtId="4" fontId="17" fillId="0" borderId="36" xfId="0" applyNumberFormat="1" applyFont="1" applyBorder="1"/>
    <xf numFmtId="4" fontId="16" fillId="0" borderId="36" xfId="0" applyNumberFormat="1" applyFont="1" applyBorder="1"/>
    <xf numFmtId="4" fontId="17" fillId="0" borderId="37" xfId="0" applyNumberFormat="1" applyFont="1" applyBorder="1"/>
    <xf numFmtId="0" fontId="21" fillId="0" borderId="30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right" vertical="center"/>
    </xf>
    <xf numFmtId="4" fontId="27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26" fillId="0" borderId="0" xfId="0" applyNumberFormat="1" applyFont="1"/>
    <xf numFmtId="0" fontId="26" fillId="0" borderId="0" xfId="0" applyFont="1"/>
    <xf numFmtId="0" fontId="25" fillId="0" borderId="0" xfId="0" applyFont="1" applyAlignment="1">
      <alignment horizontal="right" vertical="center"/>
    </xf>
    <xf numFmtId="4" fontId="10" fillId="0" borderId="0" xfId="0" applyNumberFormat="1" applyFont="1"/>
    <xf numFmtId="0" fontId="0" fillId="4" borderId="32" xfId="0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4" fontId="0" fillId="0" borderId="0" xfId="0" applyNumberFormat="1"/>
    <xf numFmtId="2" fontId="12" fillId="0" borderId="43" xfId="0" applyNumberFormat="1" applyFont="1" applyBorder="1" applyAlignment="1">
      <alignment horizontal="right" vertical="center" wrapText="1"/>
    </xf>
    <xf numFmtId="2" fontId="12" fillId="0" borderId="37" xfId="0" applyNumberFormat="1" applyFont="1" applyBorder="1" applyAlignment="1">
      <alignment horizontal="right" vertical="center" wrapText="1"/>
    </xf>
    <xf numFmtId="4" fontId="34" fillId="0" borderId="26" xfId="0" applyNumberFormat="1" applyFont="1" applyBorder="1"/>
    <xf numFmtId="0" fontId="34" fillId="0" borderId="27" xfId="0" applyFont="1" applyBorder="1" applyAlignment="1">
      <alignment horizontal="center"/>
    </xf>
    <xf numFmtId="4" fontId="34" fillId="4" borderId="31" xfId="0" applyNumberFormat="1" applyFont="1" applyFill="1" applyBorder="1"/>
    <xf numFmtId="2" fontId="34" fillId="0" borderId="32" xfId="0" applyNumberFormat="1" applyFont="1" applyBorder="1" applyAlignment="1">
      <alignment horizontal="right" vertical="center" wrapText="1"/>
    </xf>
    <xf numFmtId="0" fontId="34" fillId="0" borderId="35" xfId="0" applyFont="1" applyBorder="1" applyAlignment="1">
      <alignment horizontal="center"/>
    </xf>
    <xf numFmtId="4" fontId="34" fillId="4" borderId="37" xfId="0" applyNumberFormat="1" applyFont="1" applyFill="1" applyBorder="1"/>
    <xf numFmtId="4" fontId="34" fillId="0" borderId="34" xfId="0" applyNumberFormat="1" applyFont="1" applyBorder="1"/>
    <xf numFmtId="0" fontId="34" fillId="0" borderId="40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4" fontId="34" fillId="4" borderId="44" xfId="0" applyNumberFormat="1" applyFont="1" applyFill="1" applyBorder="1"/>
    <xf numFmtId="4" fontId="34" fillId="0" borderId="28" xfId="0" applyNumberFormat="1" applyFont="1" applyBorder="1"/>
    <xf numFmtId="0" fontId="34" fillId="0" borderId="25" xfId="0" applyFont="1" applyBorder="1" applyAlignment="1">
      <alignment horizontal="center"/>
    </xf>
    <xf numFmtId="4" fontId="34" fillId="4" borderId="33" xfId="0" applyNumberFormat="1" applyFont="1" applyFill="1" applyBorder="1"/>
    <xf numFmtId="2" fontId="34" fillId="0" borderId="30" xfId="0" applyNumberFormat="1" applyFont="1" applyBorder="1" applyAlignment="1">
      <alignment horizontal="right" vertical="center" wrapText="1"/>
    </xf>
    <xf numFmtId="0" fontId="34" fillId="0" borderId="38" xfId="0" applyFont="1" applyBorder="1" applyAlignment="1">
      <alignment horizontal="center"/>
    </xf>
    <xf numFmtId="4" fontId="34" fillId="4" borderId="36" xfId="0" applyNumberFormat="1" applyFont="1" applyFill="1" applyBorder="1"/>
    <xf numFmtId="4" fontId="35" fillId="0" borderId="41" xfId="0" applyNumberFormat="1" applyFont="1" applyBorder="1"/>
    <xf numFmtId="0" fontId="35" fillId="0" borderId="39" xfId="0" applyFont="1" applyBorder="1" applyAlignment="1">
      <alignment horizontal="center"/>
    </xf>
    <xf numFmtId="4" fontId="35" fillId="4" borderId="33" xfId="0" applyNumberFormat="1" applyFont="1" applyFill="1" applyBorder="1"/>
    <xf numFmtId="2" fontId="35" fillId="0" borderId="30" xfId="0" applyNumberFormat="1" applyFont="1" applyBorder="1" applyAlignment="1">
      <alignment horizontal="right" vertical="center" wrapText="1"/>
    </xf>
    <xf numFmtId="0" fontId="35" fillId="0" borderId="45" xfId="0" applyFont="1" applyBorder="1" applyAlignment="1">
      <alignment horizontal="center"/>
    </xf>
    <xf numFmtId="4" fontId="35" fillId="4" borderId="43" xfId="0" applyNumberFormat="1" applyFont="1" applyFill="1" applyBorder="1"/>
    <xf numFmtId="0" fontId="2" fillId="6" borderId="1" xfId="0" applyFont="1" applyFill="1" applyBorder="1" applyAlignment="1">
      <alignment horizontal="left" vertical="center"/>
    </xf>
    <xf numFmtId="0" fontId="4" fillId="6" borderId="1" xfId="1" applyFill="1" applyBorder="1" applyAlignment="1">
      <alignment horizontal="left"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4" fontId="12" fillId="0" borderId="26" xfId="0" applyNumberFormat="1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12" fillId="0" borderId="55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4" fontId="18" fillId="4" borderId="26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4" fontId="19" fillId="0" borderId="33" xfId="0" applyNumberFormat="1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20" fillId="0" borderId="56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" fontId="20" fillId="0" borderId="30" xfId="0" applyNumberFormat="1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4" fontId="19" fillId="0" borderId="31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right" vertical="center" wrapText="1"/>
    </xf>
    <xf numFmtId="4" fontId="19" fillId="0" borderId="5" xfId="0" applyNumberFormat="1" applyFont="1" applyBorder="1" applyAlignment="1">
      <alignment horizontal="right" vertical="center" wrapText="1"/>
    </xf>
    <xf numFmtId="0" fontId="22" fillId="0" borderId="32" xfId="0" applyFont="1" applyBorder="1" applyAlignment="1">
      <alignment horizontal="right"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4" fontId="24" fillId="0" borderId="33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4" fontId="24" fillId="0" borderId="33" xfId="0" applyNumberFormat="1" applyFont="1" applyBorder="1" applyAlignment="1">
      <alignment horizontal="right" vertical="center" wrapText="1"/>
    </xf>
    <xf numFmtId="4" fontId="26" fillId="0" borderId="21" xfId="0" applyNumberFormat="1" applyFont="1" applyBorder="1"/>
    <xf numFmtId="0" fontId="26" fillId="0" borderId="59" xfId="0" applyFont="1" applyBorder="1"/>
    <xf numFmtId="4" fontId="26" fillId="0" borderId="59" xfId="0" applyNumberFormat="1" applyFont="1" applyBorder="1"/>
    <xf numFmtId="0" fontId="26" fillId="0" borderId="22" xfId="0" applyFont="1" applyBorder="1"/>
    <xf numFmtId="4" fontId="26" fillId="4" borderId="21" xfId="0" applyNumberFormat="1" applyFont="1" applyFill="1" applyBorder="1"/>
    <xf numFmtId="0" fontId="26" fillId="4" borderId="59" xfId="0" applyFont="1" applyFill="1" applyBorder="1"/>
    <xf numFmtId="4" fontId="26" fillId="4" borderId="59" xfId="0" applyNumberFormat="1" applyFont="1" applyFill="1" applyBorder="1"/>
    <xf numFmtId="0" fontId="26" fillId="4" borderId="22" xfId="0" applyFont="1" applyFill="1" applyBorder="1"/>
    <xf numFmtId="4" fontId="27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26" fillId="0" borderId="0" xfId="0" applyNumberFormat="1" applyFont="1"/>
    <xf numFmtId="0" fontId="26" fillId="0" borderId="0" xfId="0" applyFont="1"/>
    <xf numFmtId="4" fontId="8" fillId="0" borderId="35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55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 wrapText="1"/>
    </xf>
    <xf numFmtId="4" fontId="18" fillId="5" borderId="31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" fontId="36" fillId="4" borderId="31" xfId="0" applyNumberFormat="1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4" fontId="36" fillId="4" borderId="56" xfId="0" applyNumberFormat="1" applyFont="1" applyFill="1" applyBorder="1" applyAlignment="1">
      <alignment horizontal="center" vertical="center" wrapText="1"/>
    </xf>
    <xf numFmtId="4" fontId="36" fillId="4" borderId="33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4" fontId="19" fillId="0" borderId="30" xfId="0" applyNumberFormat="1" applyFont="1" applyBorder="1" applyAlignment="1">
      <alignment horizontal="center" vertical="center" wrapText="1"/>
    </xf>
    <xf numFmtId="4" fontId="19" fillId="0" borderId="5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4" fontId="36" fillId="4" borderId="35" xfId="0" applyNumberFormat="1" applyFont="1" applyFill="1" applyBorder="1" applyAlignment="1">
      <alignment horizontal="center" vertical="center" wrapText="1"/>
    </xf>
    <xf numFmtId="0" fontId="37" fillId="4" borderId="48" xfId="0" applyFont="1" applyFill="1" applyBorder="1" applyAlignment="1">
      <alignment horizontal="center" vertical="center" wrapText="1"/>
    </xf>
    <xf numFmtId="49" fontId="16" fillId="0" borderId="48" xfId="0" applyNumberFormat="1" applyFont="1" applyBorder="1" applyAlignment="1">
      <alignment horizontal="center" vertical="center" wrapText="1"/>
    </xf>
    <xf numFmtId="49" fontId="31" fillId="0" borderId="48" xfId="0" applyNumberFormat="1" applyFont="1" applyBorder="1" applyAlignment="1">
      <alignment horizontal="center" vertical="center" wrapText="1"/>
    </xf>
    <xf numFmtId="4" fontId="19" fillId="0" borderId="48" xfId="0" applyNumberFormat="1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4" fontId="29" fillId="4" borderId="60" xfId="0" applyNumberFormat="1" applyFont="1" applyFill="1" applyBorder="1" applyAlignment="1">
      <alignment horizontal="center" vertical="center" wrapText="1"/>
    </xf>
    <xf numFmtId="0" fontId="30" fillId="4" borderId="6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0" fillId="0" borderId="62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" fontId="29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" fontId="19" fillId="0" borderId="48" xfId="0" applyNumberFormat="1" applyFont="1" applyBorder="1" applyAlignment="1">
      <alignment horizontal="right" vertical="center" wrapText="1"/>
    </xf>
    <xf numFmtId="0" fontId="22" fillId="0" borderId="48" xfId="0" applyFont="1" applyBorder="1" applyAlignment="1">
      <alignment horizontal="right" vertical="center" wrapText="1"/>
    </xf>
    <xf numFmtId="0" fontId="22" fillId="0" borderId="37" xfId="0" applyFont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tformazakupowa.pl/transakcja/91350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92"/>
  <sheetViews>
    <sheetView tabSelected="1" topLeftCell="A14" workbookViewId="0">
      <selection activeCell="K75" sqref="K75"/>
    </sheetView>
  </sheetViews>
  <sheetFormatPr defaultColWidth="15" defaultRowHeight="15" x14ac:dyDescent="0.25"/>
  <cols>
    <col min="1" max="1" width="5" customWidth="1"/>
    <col min="2" max="2" width="28" customWidth="1"/>
    <col min="3" max="3" width="40.28515625" customWidth="1"/>
    <col min="4" max="4" width="10.42578125" customWidth="1"/>
    <col min="5" max="5" width="12" customWidth="1"/>
    <col min="6" max="6" width="17.85546875" customWidth="1"/>
  </cols>
  <sheetData>
    <row r="1" spans="1:24" ht="20.100000000000001" customHeight="1" x14ac:dyDescent="0.25"/>
    <row r="2" spans="1:24" ht="20.100000000000001" customHeight="1" x14ac:dyDescent="0.25"/>
    <row r="3" spans="1:24" ht="20.100000000000001" customHeight="1" x14ac:dyDescent="0.25">
      <c r="F3" s="155" t="s">
        <v>133</v>
      </c>
      <c r="G3" s="155"/>
      <c r="H3" s="155"/>
      <c r="I3" s="155"/>
      <c r="J3" s="155"/>
    </row>
    <row r="4" spans="1:24" ht="20.100000000000001" customHeight="1" x14ac:dyDescent="0.25"/>
    <row r="5" spans="1:24" ht="20.100000000000001" customHeight="1" x14ac:dyDescent="0.25">
      <c r="A5" s="118" t="s">
        <v>8</v>
      </c>
      <c r="B5" s="118"/>
      <c r="C5" s="118"/>
      <c r="D5" s="118"/>
      <c r="E5" s="151">
        <v>45411</v>
      </c>
      <c r="F5" s="118"/>
      <c r="G5" s="118" t="s">
        <v>32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x14ac:dyDescent="0.25">
      <c r="A6" s="118" t="s">
        <v>9</v>
      </c>
      <c r="B6" s="118"/>
      <c r="C6" s="118" t="s">
        <v>10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x14ac:dyDescent="0.25">
      <c r="A7" s="118" t="s">
        <v>11</v>
      </c>
      <c r="B7" s="118"/>
      <c r="C7" s="118" t="s">
        <v>12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7.25" customHeight="1" x14ac:dyDescent="0.25">
      <c r="A8" s="118" t="s">
        <v>13</v>
      </c>
      <c r="B8" s="118"/>
      <c r="C8" s="156" t="s">
        <v>30</v>
      </c>
      <c r="D8" s="156"/>
      <c r="E8" s="156"/>
      <c r="F8" s="156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x14ac:dyDescent="0.25">
      <c r="A9" s="118" t="s">
        <v>14</v>
      </c>
      <c r="B9" s="118"/>
      <c r="C9" s="118" t="s">
        <v>15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x14ac:dyDescent="0.25">
      <c r="A10" s="118" t="s">
        <v>16</v>
      </c>
      <c r="B10" s="118"/>
      <c r="C10" s="118" t="s">
        <v>5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x14ac:dyDescent="0.25">
      <c r="A11" s="118" t="s">
        <v>17</v>
      </c>
      <c r="B11" s="118"/>
      <c r="C11" s="118" t="s">
        <v>18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x14ac:dyDescent="0.25">
      <c r="A12" s="118" t="s">
        <v>19</v>
      </c>
      <c r="B12" s="118"/>
      <c r="C12" s="118" t="s">
        <v>6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x14ac:dyDescent="0.25">
      <c r="A13" s="118" t="s">
        <v>31</v>
      </c>
      <c r="B13" s="118"/>
      <c r="C13" s="118"/>
      <c r="D13" s="118"/>
      <c r="E13" s="118">
        <v>10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x14ac:dyDescent="0.25">
      <c r="A14" s="111" t="s">
        <v>33</v>
      </c>
      <c r="B14" s="110"/>
      <c r="C14" s="112"/>
      <c r="D14" s="113"/>
      <c r="E14" s="113"/>
      <c r="F14" s="114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x14ac:dyDescent="0.25">
      <c r="A15" s="2"/>
      <c r="B15" s="3"/>
      <c r="C15" s="4"/>
      <c r="D15" s="4"/>
      <c r="E15" s="4"/>
      <c r="F15" s="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thickBot="1" x14ac:dyDescent="0.3">
      <c r="A16" s="2"/>
      <c r="B16" s="3"/>
      <c r="C16" s="4"/>
      <c r="D16" s="4"/>
      <c r="E16" s="4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6.75" customHeight="1" x14ac:dyDescent="0.25">
      <c r="A17" s="173" t="s">
        <v>34</v>
      </c>
      <c r="B17" s="173" t="s">
        <v>35</v>
      </c>
      <c r="C17" s="16" t="s">
        <v>36</v>
      </c>
      <c r="E17" s="157" t="s">
        <v>87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9"/>
    </row>
    <row r="18" spans="1:24" ht="19.5" thickBot="1" x14ac:dyDescent="0.3">
      <c r="A18" s="174"/>
      <c r="B18" s="174"/>
      <c r="C18" s="17">
        <v>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2"/>
    </row>
    <row r="19" spans="1:24" ht="31.5" customHeight="1" thickBot="1" x14ac:dyDescent="0.3">
      <c r="A19" s="6" t="s">
        <v>37</v>
      </c>
      <c r="B19" s="8" t="s">
        <v>38</v>
      </c>
      <c r="C19" s="10" t="s">
        <v>41</v>
      </c>
      <c r="E19" s="163"/>
      <c r="F19" s="164"/>
      <c r="G19" s="167" t="s">
        <v>105</v>
      </c>
      <c r="H19" s="168"/>
      <c r="I19" s="169" t="s">
        <v>106</v>
      </c>
      <c r="J19" s="170"/>
      <c r="K19" s="167" t="s">
        <v>125</v>
      </c>
      <c r="L19" s="168"/>
      <c r="M19" s="169" t="s">
        <v>126</v>
      </c>
      <c r="N19" s="170"/>
      <c r="O19" s="167" t="s">
        <v>127</v>
      </c>
      <c r="P19" s="168"/>
      <c r="Q19" s="171" t="s">
        <v>129</v>
      </c>
      <c r="R19" s="172"/>
      <c r="S19" s="167" t="s">
        <v>128</v>
      </c>
      <c r="T19" s="168"/>
      <c r="U19" s="169" t="s">
        <v>130</v>
      </c>
      <c r="V19" s="170"/>
      <c r="W19" s="167" t="s">
        <v>131</v>
      </c>
      <c r="X19" s="168"/>
    </row>
    <row r="20" spans="1:24" ht="23.25" customHeight="1" thickBot="1" x14ac:dyDescent="0.3">
      <c r="A20" s="7"/>
      <c r="B20" s="8" t="s">
        <v>39</v>
      </c>
      <c r="C20" s="10" t="s">
        <v>42</v>
      </c>
      <c r="E20" s="165"/>
      <c r="F20" s="166"/>
      <c r="G20" s="18" t="s">
        <v>89</v>
      </c>
      <c r="H20" s="19" t="s">
        <v>90</v>
      </c>
      <c r="I20" s="20" t="s">
        <v>89</v>
      </c>
      <c r="J20" s="21" t="s">
        <v>90</v>
      </c>
      <c r="K20" s="18" t="s">
        <v>89</v>
      </c>
      <c r="L20" s="19" t="s">
        <v>90</v>
      </c>
      <c r="M20" s="20" t="s">
        <v>89</v>
      </c>
      <c r="N20" s="21" t="s">
        <v>90</v>
      </c>
      <c r="O20" s="18" t="s">
        <v>89</v>
      </c>
      <c r="P20" s="19" t="s">
        <v>90</v>
      </c>
      <c r="Q20" s="20" t="s">
        <v>89</v>
      </c>
      <c r="R20" s="21" t="s">
        <v>90</v>
      </c>
      <c r="S20" s="18" t="s">
        <v>89</v>
      </c>
      <c r="T20" s="19" t="s">
        <v>90</v>
      </c>
      <c r="U20" s="20" t="s">
        <v>89</v>
      </c>
      <c r="V20" s="21" t="s">
        <v>90</v>
      </c>
      <c r="W20" s="18" t="s">
        <v>89</v>
      </c>
      <c r="X20" s="19" t="s">
        <v>90</v>
      </c>
    </row>
    <row r="21" spans="1:24" ht="12" customHeight="1" thickBot="1" x14ac:dyDescent="0.3">
      <c r="A21" s="13"/>
      <c r="B21" s="9" t="s">
        <v>40</v>
      </c>
      <c r="C21" s="11"/>
      <c r="E21" s="130" t="s">
        <v>91</v>
      </c>
      <c r="F21" s="22" t="s">
        <v>92</v>
      </c>
      <c r="G21" s="23"/>
      <c r="H21" s="24"/>
      <c r="I21" s="25"/>
      <c r="J21" s="26"/>
      <c r="K21" s="88">
        <v>12472.5</v>
      </c>
      <c r="L21" s="89" t="s">
        <v>132</v>
      </c>
      <c r="M21" s="25"/>
      <c r="N21" s="26"/>
      <c r="O21" s="29">
        <v>16818.900000000001</v>
      </c>
      <c r="P21" s="30" t="s">
        <v>132</v>
      </c>
      <c r="Q21" s="27"/>
      <c r="R21" s="28"/>
      <c r="S21" s="29"/>
      <c r="T21" s="30"/>
      <c r="U21" s="27">
        <v>13787.5</v>
      </c>
      <c r="V21" s="28" t="s">
        <v>132</v>
      </c>
      <c r="W21" s="23"/>
      <c r="X21" s="24"/>
    </row>
    <row r="22" spans="1:24" ht="57.75" customHeight="1" x14ac:dyDescent="0.25">
      <c r="A22" s="152" t="s">
        <v>43</v>
      </c>
      <c r="B22" s="8" t="s">
        <v>44</v>
      </c>
      <c r="C22" s="10" t="s">
        <v>46</v>
      </c>
      <c r="E22" s="129"/>
      <c r="F22" s="31" t="s">
        <v>93</v>
      </c>
      <c r="G22" s="32"/>
      <c r="H22" s="33"/>
      <c r="I22" s="34"/>
      <c r="J22" s="35"/>
      <c r="K22" s="90">
        <v>13470.3</v>
      </c>
      <c r="L22" s="91">
        <v>100</v>
      </c>
      <c r="M22" s="34"/>
      <c r="N22" s="35"/>
      <c r="O22" s="38">
        <v>18164.41</v>
      </c>
      <c r="P22" s="39">
        <v>74.16</v>
      </c>
      <c r="Q22" s="36"/>
      <c r="R22" s="37"/>
      <c r="S22" s="38"/>
      <c r="T22" s="39"/>
      <c r="U22" s="36">
        <v>14890.5</v>
      </c>
      <c r="V22" s="37">
        <f>K22/U22*100</f>
        <v>90.462375339981861</v>
      </c>
      <c r="W22" s="32"/>
      <c r="X22" s="33"/>
    </row>
    <row r="23" spans="1:24" ht="37.5" customHeight="1" thickBot="1" x14ac:dyDescent="0.3">
      <c r="A23" s="153"/>
      <c r="B23" s="8" t="s">
        <v>45</v>
      </c>
      <c r="C23" s="10" t="s">
        <v>47</v>
      </c>
      <c r="E23" s="40"/>
      <c r="F23" s="41" t="s">
        <v>94</v>
      </c>
      <c r="G23" s="42"/>
      <c r="H23" s="43"/>
      <c r="I23" s="44"/>
      <c r="J23" s="45"/>
      <c r="K23" s="92" t="s">
        <v>132</v>
      </c>
      <c r="L23" s="93">
        <v>100</v>
      </c>
      <c r="M23" s="44"/>
      <c r="N23" s="45"/>
      <c r="O23" s="48" t="s">
        <v>132</v>
      </c>
      <c r="P23" s="54">
        <v>74.16</v>
      </c>
      <c r="Q23" s="46"/>
      <c r="R23" s="47"/>
      <c r="S23" s="48"/>
      <c r="T23" s="49"/>
      <c r="U23" s="53" t="s">
        <v>132</v>
      </c>
      <c r="V23" s="86">
        <v>90.462375339981861</v>
      </c>
      <c r="W23" s="42"/>
      <c r="X23" s="43"/>
    </row>
    <row r="24" spans="1:24" ht="18.75" customHeight="1" thickBot="1" x14ac:dyDescent="0.3">
      <c r="A24" s="154"/>
      <c r="B24" s="11"/>
      <c r="C24" s="12" t="s">
        <v>48</v>
      </c>
      <c r="E24" s="129" t="s">
        <v>95</v>
      </c>
      <c r="F24" s="50" t="s">
        <v>92</v>
      </c>
      <c r="G24" s="94">
        <v>29606</v>
      </c>
      <c r="H24" s="95" t="s">
        <v>132</v>
      </c>
      <c r="I24" s="57"/>
      <c r="J24" s="58"/>
      <c r="K24" s="61">
        <v>30936</v>
      </c>
      <c r="L24" s="62" t="s">
        <v>132</v>
      </c>
      <c r="M24" s="59"/>
      <c r="N24" s="60"/>
      <c r="O24" s="61">
        <v>38200</v>
      </c>
      <c r="P24" s="62" t="s">
        <v>132</v>
      </c>
      <c r="Q24" s="59"/>
      <c r="R24" s="60"/>
      <c r="S24" s="61"/>
      <c r="T24" s="62"/>
      <c r="U24" s="29">
        <v>41062</v>
      </c>
      <c r="V24" s="30"/>
      <c r="W24" s="61"/>
      <c r="X24" s="62"/>
    </row>
    <row r="25" spans="1:24" ht="18.75" customHeight="1" x14ac:dyDescent="0.25">
      <c r="A25" s="152" t="s">
        <v>49</v>
      </c>
      <c r="B25" s="8" t="s">
        <v>50</v>
      </c>
      <c r="C25" s="126" t="s">
        <v>53</v>
      </c>
      <c r="E25" s="129"/>
      <c r="F25" s="31" t="s">
        <v>93</v>
      </c>
      <c r="G25" s="90">
        <v>31974.48</v>
      </c>
      <c r="H25" s="91">
        <v>100</v>
      </c>
      <c r="I25" s="34"/>
      <c r="J25" s="35"/>
      <c r="K25" s="38">
        <v>33410.879999999997</v>
      </c>
      <c r="L25" s="39">
        <f>G25/K25*100</f>
        <v>95.70080165502975</v>
      </c>
      <c r="M25" s="36"/>
      <c r="N25" s="37"/>
      <c r="O25" s="38">
        <v>41256</v>
      </c>
      <c r="P25" s="39">
        <f>G25/O25*100</f>
        <v>77.502617801047123</v>
      </c>
      <c r="Q25" s="36"/>
      <c r="R25" s="37"/>
      <c r="S25" s="38"/>
      <c r="T25" s="39"/>
      <c r="U25" s="38">
        <v>44346.96</v>
      </c>
      <c r="V25" s="39">
        <f>G25/U25*100</f>
        <v>72.100725731820177</v>
      </c>
      <c r="W25" s="38"/>
      <c r="X25" s="39"/>
    </row>
    <row r="26" spans="1:24" ht="19.5" thickBot="1" x14ac:dyDescent="0.3">
      <c r="A26" s="153"/>
      <c r="B26" s="8" t="s">
        <v>51</v>
      </c>
      <c r="C26" s="127"/>
      <c r="E26" s="51"/>
      <c r="F26" s="52" t="s">
        <v>94</v>
      </c>
      <c r="G26" s="96" t="s">
        <v>132</v>
      </c>
      <c r="H26" s="97">
        <v>100</v>
      </c>
      <c r="I26" s="65"/>
      <c r="J26" s="66"/>
      <c r="K26" s="68" t="s">
        <v>132</v>
      </c>
      <c r="L26" s="39">
        <v>95.70080165502975</v>
      </c>
      <c r="M26" s="53"/>
      <c r="N26" s="67"/>
      <c r="O26" s="68" t="s">
        <v>132</v>
      </c>
      <c r="P26" s="69">
        <v>77.502617801047123</v>
      </c>
      <c r="Q26" s="53"/>
      <c r="R26" s="70"/>
      <c r="S26" s="68"/>
      <c r="T26" s="69"/>
      <c r="U26" s="48"/>
      <c r="V26" s="87">
        <v>72.100725731820177</v>
      </c>
      <c r="W26" s="68"/>
      <c r="X26" s="71"/>
    </row>
    <row r="27" spans="1:24" ht="19.5" thickBot="1" x14ac:dyDescent="0.3">
      <c r="A27" s="154"/>
      <c r="B27" s="9" t="s">
        <v>52</v>
      </c>
      <c r="C27" s="128"/>
      <c r="E27" s="130" t="s">
        <v>96</v>
      </c>
      <c r="F27" s="22" t="s">
        <v>92</v>
      </c>
      <c r="G27" s="23"/>
      <c r="H27" s="24"/>
      <c r="I27" s="25"/>
      <c r="J27" s="26"/>
      <c r="K27" s="29">
        <v>9677.5499999999993</v>
      </c>
      <c r="L27" s="30" t="s">
        <v>132</v>
      </c>
      <c r="M27" s="25"/>
      <c r="N27" s="26"/>
      <c r="O27" s="29">
        <v>9778</v>
      </c>
      <c r="P27" s="30" t="s">
        <v>132</v>
      </c>
      <c r="Q27" s="25"/>
      <c r="R27" s="26"/>
      <c r="S27" s="88">
        <v>6978.5</v>
      </c>
      <c r="T27" s="89" t="s">
        <v>132</v>
      </c>
      <c r="U27" s="27"/>
      <c r="V27" s="28"/>
      <c r="W27" s="23"/>
      <c r="X27" s="24"/>
    </row>
    <row r="28" spans="1:24" ht="18.75" customHeight="1" x14ac:dyDescent="0.25">
      <c r="A28" s="152" t="s">
        <v>54</v>
      </c>
      <c r="B28" s="8" t="s">
        <v>55</v>
      </c>
      <c r="C28" s="126" t="s">
        <v>58</v>
      </c>
      <c r="E28" s="129"/>
      <c r="F28" s="31" t="s">
        <v>93</v>
      </c>
      <c r="G28" s="32"/>
      <c r="H28" s="33"/>
      <c r="I28" s="34"/>
      <c r="J28" s="35"/>
      <c r="K28" s="38">
        <v>10451.75</v>
      </c>
      <c r="L28" s="39">
        <f>S28/K28*100</f>
        <v>72.110220776424995</v>
      </c>
      <c r="M28" s="34"/>
      <c r="N28" s="35"/>
      <c r="O28" s="38">
        <v>10560.24</v>
      </c>
      <c r="P28" s="39">
        <f>S28/O28*100</f>
        <v>71.369400695438728</v>
      </c>
      <c r="Q28" s="34"/>
      <c r="R28" s="35"/>
      <c r="S28" s="90">
        <v>7536.78</v>
      </c>
      <c r="T28" s="91">
        <v>100</v>
      </c>
      <c r="U28" s="36"/>
      <c r="V28" s="37"/>
      <c r="W28" s="32"/>
      <c r="X28" s="33"/>
    </row>
    <row r="29" spans="1:24" ht="24.75" customHeight="1" thickBot="1" x14ac:dyDescent="0.3">
      <c r="A29" s="153"/>
      <c r="B29" s="8" t="s">
        <v>56</v>
      </c>
      <c r="C29" s="127"/>
      <c r="E29" s="40"/>
      <c r="F29" s="41" t="s">
        <v>94</v>
      </c>
      <c r="G29" s="42"/>
      <c r="H29" s="43"/>
      <c r="I29" s="44"/>
      <c r="J29" s="45"/>
      <c r="K29" s="48" t="s">
        <v>132</v>
      </c>
      <c r="L29" s="54">
        <v>72.110220776424995</v>
      </c>
      <c r="M29" s="44"/>
      <c r="N29" s="72"/>
      <c r="O29" s="48" t="s">
        <v>132</v>
      </c>
      <c r="P29" s="54">
        <v>71.369400695438728</v>
      </c>
      <c r="Q29" s="44"/>
      <c r="R29" s="45"/>
      <c r="S29" s="92" t="s">
        <v>132</v>
      </c>
      <c r="T29" s="93">
        <v>100</v>
      </c>
      <c r="U29" s="46"/>
      <c r="V29" s="47"/>
      <c r="W29" s="42"/>
      <c r="X29" s="43"/>
    </row>
    <row r="30" spans="1:24" ht="16.5" customHeight="1" thickBot="1" x14ac:dyDescent="0.3">
      <c r="A30" s="154"/>
      <c r="B30" s="9" t="s">
        <v>57</v>
      </c>
      <c r="C30" s="128"/>
      <c r="E30" s="129" t="s">
        <v>97</v>
      </c>
      <c r="F30" s="50" t="s">
        <v>92</v>
      </c>
      <c r="G30" s="55"/>
      <c r="H30" s="56"/>
      <c r="I30" s="57"/>
      <c r="J30" s="58"/>
      <c r="K30" s="61"/>
      <c r="L30" s="62"/>
      <c r="M30" s="57"/>
      <c r="N30" s="58"/>
      <c r="O30" s="94">
        <v>25094</v>
      </c>
      <c r="P30" s="95" t="s">
        <v>132</v>
      </c>
      <c r="Q30" s="59"/>
      <c r="R30" s="60"/>
      <c r="S30" s="61"/>
      <c r="T30" s="62"/>
      <c r="U30" s="59"/>
      <c r="V30" s="60"/>
      <c r="W30" s="55"/>
      <c r="X30" s="56"/>
    </row>
    <row r="31" spans="1:24" ht="37.5" x14ac:dyDescent="0.25">
      <c r="A31" s="152" t="s">
        <v>59</v>
      </c>
      <c r="B31" s="8" t="s">
        <v>60</v>
      </c>
      <c r="C31" s="126" t="s">
        <v>63</v>
      </c>
      <c r="E31" s="129"/>
      <c r="F31" s="31" t="s">
        <v>93</v>
      </c>
      <c r="G31" s="32"/>
      <c r="H31" s="33"/>
      <c r="I31" s="34"/>
      <c r="J31" s="35"/>
      <c r="K31" s="38"/>
      <c r="L31" s="39"/>
      <c r="M31" s="34"/>
      <c r="N31" s="35"/>
      <c r="O31" s="90">
        <v>27101.52</v>
      </c>
      <c r="P31" s="91">
        <v>100</v>
      </c>
      <c r="Q31" s="36"/>
      <c r="R31" s="37"/>
      <c r="S31" s="38"/>
      <c r="T31" s="39"/>
      <c r="U31" s="36"/>
      <c r="V31" s="37"/>
      <c r="W31" s="32"/>
      <c r="X31" s="33"/>
    </row>
    <row r="32" spans="1:24" ht="19.5" thickBot="1" x14ac:dyDescent="0.3">
      <c r="A32" s="153"/>
      <c r="B32" s="8" t="s">
        <v>61</v>
      </c>
      <c r="C32" s="127"/>
      <c r="E32" s="51"/>
      <c r="F32" s="52" t="s">
        <v>94</v>
      </c>
      <c r="G32" s="63"/>
      <c r="H32" s="64"/>
      <c r="I32" s="65"/>
      <c r="J32" s="66"/>
      <c r="K32" s="68"/>
      <c r="L32" s="71"/>
      <c r="M32" s="65"/>
      <c r="N32" s="66"/>
      <c r="O32" s="96" t="s">
        <v>132</v>
      </c>
      <c r="P32" s="97">
        <v>100</v>
      </c>
      <c r="Q32" s="53"/>
      <c r="R32" s="70"/>
      <c r="S32" s="68"/>
      <c r="T32" s="69"/>
      <c r="U32" s="53"/>
      <c r="V32" s="67"/>
      <c r="W32" s="63"/>
      <c r="X32" s="64"/>
    </row>
    <row r="33" spans="1:24" ht="19.5" thickBot="1" x14ac:dyDescent="0.3">
      <c r="A33" s="154"/>
      <c r="B33" s="9" t="s">
        <v>62</v>
      </c>
      <c r="C33" s="128"/>
      <c r="E33" s="130" t="s">
        <v>98</v>
      </c>
      <c r="F33" s="22" t="s">
        <v>92</v>
      </c>
      <c r="G33" s="23"/>
      <c r="H33" s="24"/>
      <c r="I33" s="98">
        <v>36240</v>
      </c>
      <c r="J33" s="99" t="s">
        <v>132</v>
      </c>
      <c r="K33" s="29"/>
      <c r="L33" s="30"/>
      <c r="M33" s="25"/>
      <c r="N33" s="26"/>
      <c r="O33" s="23"/>
      <c r="P33" s="24"/>
      <c r="Q33" s="25"/>
      <c r="R33" s="26"/>
      <c r="S33" s="23"/>
      <c r="T33" s="24"/>
      <c r="U33" s="27"/>
      <c r="V33" s="28"/>
      <c r="W33" s="23"/>
      <c r="X33" s="24"/>
    </row>
    <row r="34" spans="1:24" ht="33.75" customHeight="1" x14ac:dyDescent="0.25">
      <c r="A34" s="152" t="s">
        <v>64</v>
      </c>
      <c r="B34" s="8" t="s">
        <v>65</v>
      </c>
      <c r="C34" s="126" t="s">
        <v>68</v>
      </c>
      <c r="E34" s="129"/>
      <c r="F34" s="31" t="s">
        <v>93</v>
      </c>
      <c r="G34" s="32"/>
      <c r="H34" s="33"/>
      <c r="I34" s="100">
        <v>39139.199999999997</v>
      </c>
      <c r="J34" s="101">
        <v>100</v>
      </c>
      <c r="K34" s="38"/>
      <c r="L34" s="39"/>
      <c r="M34" s="34"/>
      <c r="N34" s="35"/>
      <c r="O34" s="32"/>
      <c r="P34" s="33"/>
      <c r="Q34" s="34"/>
      <c r="R34" s="35"/>
      <c r="S34" s="32"/>
      <c r="T34" s="33"/>
      <c r="U34" s="36"/>
      <c r="V34" s="37"/>
      <c r="W34" s="32"/>
      <c r="X34" s="33"/>
    </row>
    <row r="35" spans="1:24" ht="27.75" customHeight="1" thickBot="1" x14ac:dyDescent="0.3">
      <c r="A35" s="153"/>
      <c r="B35" s="8" t="s">
        <v>66</v>
      </c>
      <c r="C35" s="127"/>
      <c r="E35" s="40"/>
      <c r="F35" s="41" t="s">
        <v>94</v>
      </c>
      <c r="G35" s="42"/>
      <c r="H35" s="43"/>
      <c r="I35" s="102" t="s">
        <v>132</v>
      </c>
      <c r="J35" s="103">
        <v>100</v>
      </c>
      <c r="K35" s="48"/>
      <c r="L35" s="49"/>
      <c r="M35" s="44"/>
      <c r="N35" s="45"/>
      <c r="O35" s="42"/>
      <c r="P35" s="43"/>
      <c r="Q35" s="44"/>
      <c r="R35" s="45"/>
      <c r="S35" s="42"/>
      <c r="T35" s="43"/>
      <c r="U35" s="46"/>
      <c r="V35" s="47"/>
      <c r="W35" s="42"/>
      <c r="X35" s="43"/>
    </row>
    <row r="36" spans="1:24" ht="14.25" customHeight="1" thickBot="1" x14ac:dyDescent="0.3">
      <c r="A36" s="154"/>
      <c r="B36" s="9" t="s">
        <v>67</v>
      </c>
      <c r="C36" s="128"/>
      <c r="E36" s="129" t="s">
        <v>99</v>
      </c>
      <c r="F36" s="50" t="s">
        <v>92</v>
      </c>
      <c r="G36" s="61"/>
      <c r="H36" s="62"/>
      <c r="I36" s="57"/>
      <c r="J36" s="58"/>
      <c r="K36" s="61"/>
      <c r="L36" s="62"/>
      <c r="M36" s="57"/>
      <c r="N36" s="58"/>
      <c r="O36" s="55"/>
      <c r="P36" s="56"/>
      <c r="Q36" s="104">
        <v>13730</v>
      </c>
      <c r="R36" s="105" t="s">
        <v>132</v>
      </c>
      <c r="S36" s="55"/>
      <c r="T36" s="56"/>
      <c r="U36" s="59"/>
      <c r="V36" s="60"/>
      <c r="W36" s="55"/>
      <c r="X36" s="56"/>
    </row>
    <row r="37" spans="1:24" ht="42" customHeight="1" x14ac:dyDescent="0.25">
      <c r="A37" s="152" t="s">
        <v>69</v>
      </c>
      <c r="B37" s="8" t="s">
        <v>70</v>
      </c>
      <c r="C37" s="10" t="s">
        <v>72</v>
      </c>
      <c r="E37" s="129"/>
      <c r="F37" s="31" t="s">
        <v>93</v>
      </c>
      <c r="G37" s="38"/>
      <c r="H37" s="39"/>
      <c r="I37" s="34"/>
      <c r="J37" s="35"/>
      <c r="K37" s="38"/>
      <c r="L37" s="39"/>
      <c r="M37" s="34"/>
      <c r="N37" s="35"/>
      <c r="O37" s="32"/>
      <c r="P37" s="33"/>
      <c r="Q37" s="106">
        <v>14828.4</v>
      </c>
      <c r="R37" s="107">
        <v>100</v>
      </c>
      <c r="S37" s="32"/>
      <c r="T37" s="33"/>
      <c r="U37" s="36"/>
      <c r="V37" s="37"/>
      <c r="W37" s="32"/>
      <c r="X37" s="33"/>
    </row>
    <row r="38" spans="1:24" ht="27.75" customHeight="1" thickBot="1" x14ac:dyDescent="0.3">
      <c r="A38" s="153"/>
      <c r="B38" s="8" t="s">
        <v>71</v>
      </c>
      <c r="C38" s="10" t="s">
        <v>73</v>
      </c>
      <c r="E38" s="51"/>
      <c r="F38" s="52" t="s">
        <v>94</v>
      </c>
      <c r="G38" s="68"/>
      <c r="H38" s="69"/>
      <c r="I38" s="65"/>
      <c r="J38" s="66"/>
      <c r="K38" s="68"/>
      <c r="L38" s="71"/>
      <c r="M38" s="65"/>
      <c r="N38" s="66"/>
      <c r="O38" s="63"/>
      <c r="P38" s="64"/>
      <c r="Q38" s="108" t="s">
        <v>132</v>
      </c>
      <c r="R38" s="109">
        <v>100</v>
      </c>
      <c r="S38" s="63"/>
      <c r="T38" s="64"/>
      <c r="U38" s="53"/>
      <c r="V38" s="67"/>
      <c r="W38" s="63"/>
      <c r="X38" s="64"/>
    </row>
    <row r="39" spans="1:24" ht="36.75" customHeight="1" thickBot="1" x14ac:dyDescent="0.3">
      <c r="A39" s="154"/>
      <c r="B39" s="9" t="s">
        <v>62</v>
      </c>
      <c r="C39" s="12" t="s">
        <v>74</v>
      </c>
      <c r="E39" s="130" t="s">
        <v>100</v>
      </c>
      <c r="F39" s="22" t="s">
        <v>92</v>
      </c>
      <c r="G39" s="23"/>
      <c r="H39" s="24"/>
      <c r="I39" s="25"/>
      <c r="J39" s="26"/>
      <c r="K39" s="88">
        <v>4442.7</v>
      </c>
      <c r="L39" s="89" t="s">
        <v>132</v>
      </c>
      <c r="M39" s="25"/>
      <c r="N39" s="26"/>
      <c r="O39" s="29">
        <v>4833.95</v>
      </c>
      <c r="P39" s="30" t="s">
        <v>132</v>
      </c>
      <c r="Q39" s="27"/>
      <c r="R39" s="28"/>
      <c r="S39" s="23"/>
      <c r="T39" s="24"/>
      <c r="U39" s="27">
        <v>4942.5</v>
      </c>
      <c r="V39" s="28" t="s">
        <v>132</v>
      </c>
      <c r="W39" s="23"/>
      <c r="X39" s="24"/>
    </row>
    <row r="40" spans="1:24" ht="18.75" customHeight="1" x14ac:dyDescent="0.25">
      <c r="A40" s="152" t="s">
        <v>75</v>
      </c>
      <c r="B40" s="8" t="s">
        <v>76</v>
      </c>
      <c r="C40" s="126" t="s">
        <v>79</v>
      </c>
      <c r="E40" s="129"/>
      <c r="F40" s="31" t="s">
        <v>93</v>
      </c>
      <c r="G40" s="32"/>
      <c r="H40" s="33"/>
      <c r="I40" s="34"/>
      <c r="J40" s="35"/>
      <c r="K40" s="90">
        <v>4798.12</v>
      </c>
      <c r="L40" s="91">
        <v>100</v>
      </c>
      <c r="M40" s="34"/>
      <c r="N40" s="35"/>
      <c r="O40" s="38">
        <v>5220.67</v>
      </c>
      <c r="P40" s="39">
        <f>K40/O40*100</f>
        <v>91.906211271733312</v>
      </c>
      <c r="Q40" s="36"/>
      <c r="R40" s="37"/>
      <c r="S40" s="32"/>
      <c r="T40" s="33"/>
      <c r="U40" s="36">
        <v>5337.9</v>
      </c>
      <c r="V40" s="37">
        <f>K40/U40*100</f>
        <v>89.887783585305087</v>
      </c>
      <c r="W40" s="32"/>
      <c r="X40" s="33"/>
    </row>
    <row r="41" spans="1:24" ht="19.5" thickBot="1" x14ac:dyDescent="0.3">
      <c r="A41" s="153"/>
      <c r="B41" s="8" t="s">
        <v>77</v>
      </c>
      <c r="C41" s="127"/>
      <c r="E41" s="40"/>
      <c r="F41" s="41" t="s">
        <v>94</v>
      </c>
      <c r="G41" s="42"/>
      <c r="H41" s="43"/>
      <c r="I41" s="44"/>
      <c r="J41" s="45"/>
      <c r="K41" s="92" t="s">
        <v>132</v>
      </c>
      <c r="L41" s="93">
        <v>100</v>
      </c>
      <c r="M41" s="44"/>
      <c r="N41" s="45"/>
      <c r="O41" s="48" t="s">
        <v>132</v>
      </c>
      <c r="P41" s="54">
        <v>91.906211271733312</v>
      </c>
      <c r="Q41" s="46"/>
      <c r="R41" s="73"/>
      <c r="S41" s="42"/>
      <c r="T41" s="74"/>
      <c r="U41" s="46" t="s">
        <v>132</v>
      </c>
      <c r="V41" s="47">
        <v>89.887783585305087</v>
      </c>
      <c r="W41" s="42"/>
      <c r="X41" s="43"/>
    </row>
    <row r="42" spans="1:24" ht="19.5" thickBot="1" x14ac:dyDescent="0.3">
      <c r="A42" s="154"/>
      <c r="B42" s="9" t="s">
        <v>78</v>
      </c>
      <c r="C42" s="128"/>
      <c r="E42" s="129" t="s">
        <v>101</v>
      </c>
      <c r="F42" s="50" t="s">
        <v>92</v>
      </c>
      <c r="G42" s="55"/>
      <c r="H42" s="56"/>
      <c r="I42" s="57"/>
      <c r="J42" s="58"/>
      <c r="K42" s="61">
        <v>3608.8</v>
      </c>
      <c r="L42" s="62" t="s">
        <v>132</v>
      </c>
      <c r="M42" s="57"/>
      <c r="N42" s="58"/>
      <c r="O42" s="94">
        <v>3546.4</v>
      </c>
      <c r="P42" s="95" t="s">
        <v>132</v>
      </c>
      <c r="Q42" s="59"/>
      <c r="R42" s="60"/>
      <c r="S42" s="61"/>
      <c r="T42" s="62"/>
      <c r="U42" s="59">
        <v>3575.52</v>
      </c>
      <c r="V42" s="60" t="s">
        <v>132</v>
      </c>
      <c r="W42" s="55"/>
      <c r="X42" s="56"/>
    </row>
    <row r="43" spans="1:24" ht="43.5" customHeight="1" x14ac:dyDescent="0.25">
      <c r="A43" s="152" t="s">
        <v>80</v>
      </c>
      <c r="B43" s="8" t="s">
        <v>81</v>
      </c>
      <c r="C43" s="10" t="s">
        <v>84</v>
      </c>
      <c r="E43" s="129"/>
      <c r="F43" s="31" t="s">
        <v>93</v>
      </c>
      <c r="G43" s="32"/>
      <c r="H43" s="33"/>
      <c r="I43" s="34"/>
      <c r="J43" s="35"/>
      <c r="K43" s="38">
        <v>3897.5</v>
      </c>
      <c r="L43" s="39">
        <f>O43/K43*100</f>
        <v>98.270942912123161</v>
      </c>
      <c r="M43" s="34"/>
      <c r="N43" s="35"/>
      <c r="O43" s="90">
        <v>3830.11</v>
      </c>
      <c r="P43" s="91">
        <v>100</v>
      </c>
      <c r="Q43" s="36"/>
      <c r="R43" s="37"/>
      <c r="S43" s="38"/>
      <c r="T43" s="39"/>
      <c r="U43" s="36">
        <v>3861.56</v>
      </c>
      <c r="V43" s="37">
        <f>O43/U43*100</f>
        <v>99.185562311604642</v>
      </c>
      <c r="W43" s="32"/>
      <c r="X43" s="33"/>
    </row>
    <row r="44" spans="1:24" ht="26.25" customHeight="1" thickBot="1" x14ac:dyDescent="0.3">
      <c r="A44" s="153"/>
      <c r="B44" s="8" t="s">
        <v>82</v>
      </c>
      <c r="C44" s="10" t="s">
        <v>85</v>
      </c>
      <c r="E44" s="51"/>
      <c r="F44" s="52" t="s">
        <v>94</v>
      </c>
      <c r="G44" s="63"/>
      <c r="H44" s="64"/>
      <c r="I44" s="65"/>
      <c r="J44" s="66"/>
      <c r="K44" s="68" t="s">
        <v>132</v>
      </c>
      <c r="L44" s="71">
        <v>98.270942912123161</v>
      </c>
      <c r="M44" s="65"/>
      <c r="N44" s="66"/>
      <c r="O44" s="96" t="s">
        <v>132</v>
      </c>
      <c r="P44" s="97">
        <v>100</v>
      </c>
      <c r="Q44" s="53"/>
      <c r="R44" s="70"/>
      <c r="S44" s="68"/>
      <c r="T44" s="71"/>
      <c r="U44" s="53" t="s">
        <v>132</v>
      </c>
      <c r="V44" s="67">
        <v>99.185562311604642</v>
      </c>
      <c r="W44" s="63"/>
      <c r="X44" s="64"/>
    </row>
    <row r="45" spans="1:24" ht="42" customHeight="1" thickBot="1" x14ac:dyDescent="0.3">
      <c r="A45" s="154"/>
      <c r="B45" s="9" t="s">
        <v>83</v>
      </c>
      <c r="C45" s="12" t="s">
        <v>86</v>
      </c>
      <c r="E45" s="130" t="s">
        <v>102</v>
      </c>
      <c r="F45" s="22" t="s">
        <v>92</v>
      </c>
      <c r="G45" s="23"/>
      <c r="H45" s="24"/>
      <c r="I45" s="25"/>
      <c r="J45" s="26"/>
      <c r="K45" s="29">
        <v>2945</v>
      </c>
      <c r="L45" s="30" t="s">
        <v>132</v>
      </c>
      <c r="M45" s="98">
        <v>2470</v>
      </c>
      <c r="N45" s="99" t="s">
        <v>132</v>
      </c>
      <c r="O45" s="23"/>
      <c r="P45" s="24"/>
      <c r="Q45" s="27"/>
      <c r="R45" s="28"/>
      <c r="S45" s="23"/>
      <c r="T45" s="24"/>
      <c r="U45" s="27">
        <v>2850</v>
      </c>
      <c r="V45" s="28" t="s">
        <v>132</v>
      </c>
      <c r="W45" s="23"/>
      <c r="X45" s="24"/>
    </row>
    <row r="46" spans="1:24" ht="19.5" thickBot="1" x14ac:dyDescent="0.3">
      <c r="B46" s="14"/>
      <c r="C46" s="15"/>
      <c r="D46" s="14"/>
      <c r="E46" s="129"/>
      <c r="F46" s="31" t="s">
        <v>93</v>
      </c>
      <c r="G46" s="32"/>
      <c r="H46" s="33"/>
      <c r="I46" s="34"/>
      <c r="J46" s="35"/>
      <c r="K46" s="38">
        <v>3180.6</v>
      </c>
      <c r="L46" s="39">
        <f>M46/K46*100</f>
        <v>83.870967741935488</v>
      </c>
      <c r="M46" s="100">
        <v>2667.6</v>
      </c>
      <c r="N46" s="101">
        <v>100</v>
      </c>
      <c r="O46" s="32"/>
      <c r="P46" s="33"/>
      <c r="Q46" s="36"/>
      <c r="R46" s="37"/>
      <c r="S46" s="32"/>
      <c r="T46" s="33"/>
      <c r="U46" s="36">
        <v>3078</v>
      </c>
      <c r="V46" s="37">
        <f>M46/U46*100</f>
        <v>86.666666666666657</v>
      </c>
      <c r="W46" s="32"/>
      <c r="X46" s="33"/>
    </row>
    <row r="47" spans="1:24" ht="15.75" thickBot="1" x14ac:dyDescent="0.3">
      <c r="B47" s="142" t="s">
        <v>107</v>
      </c>
      <c r="C47" s="143"/>
      <c r="D47" s="84" t="s">
        <v>108</v>
      </c>
      <c r="E47" s="40"/>
      <c r="F47" s="41" t="s">
        <v>94</v>
      </c>
      <c r="G47" s="42"/>
      <c r="H47" s="43"/>
      <c r="I47" s="44"/>
      <c r="J47" s="45"/>
      <c r="K47" s="48" t="s">
        <v>132</v>
      </c>
      <c r="L47" s="54">
        <v>83.870967741935488</v>
      </c>
      <c r="M47" s="102" t="s">
        <v>132</v>
      </c>
      <c r="N47" s="103">
        <v>100</v>
      </c>
      <c r="O47" s="42"/>
      <c r="P47" s="43"/>
      <c r="Q47" s="46"/>
      <c r="R47" s="47"/>
      <c r="S47" s="42"/>
      <c r="T47" s="43"/>
      <c r="U47" s="46" t="s">
        <v>132</v>
      </c>
      <c r="V47" s="73">
        <v>86.666666666666657</v>
      </c>
      <c r="W47" s="42"/>
      <c r="X47" s="43"/>
    </row>
    <row r="48" spans="1:24" ht="15.75" thickBot="1" x14ac:dyDescent="0.3">
      <c r="B48" s="140" t="s">
        <v>109</v>
      </c>
      <c r="C48" s="141"/>
      <c r="D48" s="83">
        <v>100</v>
      </c>
      <c r="E48" s="129" t="s">
        <v>103</v>
      </c>
      <c r="F48" s="50" t="s">
        <v>92</v>
      </c>
      <c r="G48" s="55"/>
      <c r="H48" s="56"/>
      <c r="I48" s="59"/>
      <c r="J48" s="60"/>
      <c r="K48" s="61"/>
      <c r="L48" s="62"/>
      <c r="M48" s="57"/>
      <c r="N48" s="58"/>
      <c r="O48" s="55"/>
      <c r="P48" s="56"/>
      <c r="Q48" s="57"/>
      <c r="R48" s="58"/>
      <c r="S48" s="55"/>
      <c r="T48" s="56"/>
      <c r="U48" s="59"/>
      <c r="V48" s="60"/>
      <c r="W48" s="94">
        <v>12230.5</v>
      </c>
      <c r="X48" s="95" t="s">
        <v>132</v>
      </c>
    </row>
    <row r="49" spans="2:24" ht="15" customHeight="1" x14ac:dyDescent="0.25">
      <c r="B49" s="131" t="s">
        <v>110</v>
      </c>
      <c r="C49" s="132"/>
      <c r="D49" s="133"/>
      <c r="E49" s="129"/>
      <c r="F49" s="31" t="s">
        <v>93</v>
      </c>
      <c r="G49" s="32"/>
      <c r="H49" s="33"/>
      <c r="I49" s="36"/>
      <c r="J49" s="37"/>
      <c r="K49" s="38"/>
      <c r="L49" s="39"/>
      <c r="M49" s="34"/>
      <c r="N49" s="35"/>
      <c r="O49" s="32"/>
      <c r="P49" s="33"/>
      <c r="Q49" s="34"/>
      <c r="R49" s="35"/>
      <c r="S49" s="32"/>
      <c r="T49" s="33"/>
      <c r="U49" s="36"/>
      <c r="V49" s="37"/>
      <c r="W49" s="90">
        <v>13208.94</v>
      </c>
      <c r="X49" s="91">
        <v>100</v>
      </c>
    </row>
    <row r="50" spans="2:24" ht="15.75" thickBot="1" x14ac:dyDescent="0.3">
      <c r="B50" s="134"/>
      <c r="C50" s="135"/>
      <c r="D50" s="136"/>
      <c r="E50" s="51"/>
      <c r="F50" s="52" t="s">
        <v>94</v>
      </c>
      <c r="G50" s="63"/>
      <c r="H50" s="64"/>
      <c r="I50" s="53"/>
      <c r="J50" s="70"/>
      <c r="K50" s="68"/>
      <c r="L50" s="69"/>
      <c r="M50" s="65"/>
      <c r="N50" s="66"/>
      <c r="O50" s="63"/>
      <c r="P50" s="64"/>
      <c r="Q50" s="65"/>
      <c r="R50" s="66"/>
      <c r="S50" s="63"/>
      <c r="T50" s="64"/>
      <c r="U50" s="53"/>
      <c r="V50" s="70"/>
      <c r="W50" s="96" t="s">
        <v>132</v>
      </c>
      <c r="X50" s="97">
        <v>100</v>
      </c>
    </row>
    <row r="51" spans="2:24" x14ac:dyDescent="0.25">
      <c r="B51" s="134"/>
      <c r="C51" s="135"/>
      <c r="D51" s="136"/>
      <c r="E51" s="130" t="s">
        <v>104</v>
      </c>
      <c r="F51" s="22" t="s">
        <v>92</v>
      </c>
      <c r="G51" s="88">
        <v>8177.6</v>
      </c>
      <c r="H51" s="89" t="s">
        <v>132</v>
      </c>
      <c r="I51" s="25"/>
      <c r="J51" s="26"/>
      <c r="K51" s="29">
        <v>8192</v>
      </c>
      <c r="L51" s="30" t="s">
        <v>132</v>
      </c>
      <c r="M51" s="25"/>
      <c r="N51" s="26"/>
      <c r="O51" s="23"/>
      <c r="P51" s="24"/>
      <c r="Q51" s="25"/>
      <c r="R51" s="26"/>
      <c r="S51" s="23"/>
      <c r="T51" s="24"/>
      <c r="U51" s="27">
        <v>8192</v>
      </c>
      <c r="V51" s="28" t="s">
        <v>132</v>
      </c>
      <c r="W51" s="23"/>
      <c r="X51" s="24"/>
    </row>
    <row r="52" spans="2:24" x14ac:dyDescent="0.25">
      <c r="B52" s="134"/>
      <c r="C52" s="135"/>
      <c r="D52" s="136"/>
      <c r="E52" s="129"/>
      <c r="F52" s="31" t="s">
        <v>93</v>
      </c>
      <c r="G52" s="90">
        <v>8831.81</v>
      </c>
      <c r="H52" s="91">
        <v>100</v>
      </c>
      <c r="I52" s="34"/>
      <c r="J52" s="35"/>
      <c r="K52" s="38">
        <v>8847.36</v>
      </c>
      <c r="L52" s="39">
        <f>G52/K52*100</f>
        <v>99.824241355613424</v>
      </c>
      <c r="M52" s="34"/>
      <c r="N52" s="35"/>
      <c r="O52" s="32"/>
      <c r="P52" s="33"/>
      <c r="Q52" s="34"/>
      <c r="R52" s="35"/>
      <c r="S52" s="32"/>
      <c r="T52" s="33"/>
      <c r="U52" s="36">
        <v>8847.36</v>
      </c>
      <c r="V52" s="37">
        <f>G52/U52*100</f>
        <v>99.824241355613424</v>
      </c>
      <c r="W52" s="32"/>
      <c r="X52" s="33"/>
    </row>
    <row r="53" spans="2:24" ht="15.75" thickBot="1" x14ac:dyDescent="0.3">
      <c r="B53" s="137"/>
      <c r="C53" s="138"/>
      <c r="D53" s="139"/>
      <c r="E53" s="40"/>
      <c r="F53" s="41" t="s">
        <v>94</v>
      </c>
      <c r="G53" s="92" t="s">
        <v>132</v>
      </c>
      <c r="H53" s="93">
        <v>100</v>
      </c>
      <c r="I53" s="44"/>
      <c r="J53" s="72"/>
      <c r="K53" s="48" t="s">
        <v>132</v>
      </c>
      <c r="L53" s="54">
        <v>99.824241355613424</v>
      </c>
      <c r="M53" s="44"/>
      <c r="N53" s="45"/>
      <c r="O53" s="42"/>
      <c r="P53" s="43"/>
      <c r="Q53" s="44"/>
      <c r="R53" s="45"/>
      <c r="S53" s="42"/>
      <c r="T53" s="43"/>
      <c r="U53" s="46" t="s">
        <v>132</v>
      </c>
      <c r="V53" s="47">
        <v>99.824241355613424</v>
      </c>
      <c r="W53" s="42"/>
      <c r="X53" s="74"/>
    </row>
    <row r="54" spans="2:24" ht="9.75" customHeight="1" thickBot="1" x14ac:dyDescent="0.3">
      <c r="B54" s="14"/>
      <c r="C54" s="15"/>
      <c r="D54" s="14"/>
    </row>
    <row r="55" spans="2:24" ht="15" customHeight="1" x14ac:dyDescent="0.25">
      <c r="C55" s="144" t="s">
        <v>111</v>
      </c>
      <c r="D55" s="145"/>
      <c r="E55" s="145"/>
      <c r="F55" s="146"/>
      <c r="G55" s="147" t="s">
        <v>112</v>
      </c>
      <c r="H55" s="148"/>
      <c r="I55" s="175" t="s">
        <v>113</v>
      </c>
      <c r="J55" s="176"/>
      <c r="K55" s="178" t="s">
        <v>114</v>
      </c>
      <c r="L55" s="179"/>
      <c r="M55" s="182" t="s">
        <v>115</v>
      </c>
      <c r="N55" s="183"/>
      <c r="O55" s="183"/>
      <c r="P55" s="183"/>
      <c r="Q55" s="183"/>
      <c r="R55" s="183"/>
    </row>
    <row r="56" spans="2:24" ht="15.75" customHeight="1" x14ac:dyDescent="0.25">
      <c r="C56" s="184" t="s">
        <v>4</v>
      </c>
      <c r="D56" s="185"/>
      <c r="E56" s="186" t="s">
        <v>116</v>
      </c>
      <c r="F56" s="187"/>
      <c r="G56" s="149"/>
      <c r="H56" s="150"/>
      <c r="I56" s="150"/>
      <c r="J56" s="177"/>
      <c r="K56" s="180"/>
      <c r="L56" s="181"/>
      <c r="M56" s="182"/>
      <c r="N56" s="183"/>
      <c r="O56" s="183"/>
      <c r="P56" s="183"/>
      <c r="Q56" s="183"/>
      <c r="R56" s="183"/>
    </row>
    <row r="57" spans="2:24" ht="28.5" customHeight="1" x14ac:dyDescent="0.25">
      <c r="B57" s="75" t="s">
        <v>91</v>
      </c>
      <c r="C57" s="188">
        <v>12385</v>
      </c>
      <c r="D57" s="189"/>
      <c r="E57" s="190">
        <v>13375.81</v>
      </c>
      <c r="F57" s="191"/>
      <c r="G57" s="188">
        <v>12472.5</v>
      </c>
      <c r="H57" s="189"/>
      <c r="I57" s="190">
        <v>13470.3</v>
      </c>
      <c r="J57" s="191"/>
      <c r="K57" s="192" t="s">
        <v>20</v>
      </c>
      <c r="L57" s="193"/>
      <c r="M57" s="194" t="s">
        <v>88</v>
      </c>
      <c r="N57" s="195"/>
      <c r="O57" s="196" t="s">
        <v>145</v>
      </c>
      <c r="P57" s="195"/>
      <c r="Q57" s="196"/>
      <c r="R57" s="195"/>
    </row>
    <row r="58" spans="2:24" ht="30.75" customHeight="1" x14ac:dyDescent="0.25">
      <c r="B58" s="75" t="s">
        <v>95</v>
      </c>
      <c r="C58" s="188">
        <v>34165.300000000003</v>
      </c>
      <c r="D58" s="189"/>
      <c r="E58" s="190">
        <v>36898.519999999997</v>
      </c>
      <c r="F58" s="191"/>
      <c r="G58" s="188">
        <v>29606</v>
      </c>
      <c r="H58" s="189"/>
      <c r="I58" s="190">
        <v>31974.48</v>
      </c>
      <c r="J58" s="191"/>
      <c r="K58" s="192" t="s">
        <v>146</v>
      </c>
      <c r="L58" s="193"/>
      <c r="M58" s="194" t="s">
        <v>20</v>
      </c>
      <c r="N58" s="195"/>
      <c r="O58" s="196" t="s">
        <v>147</v>
      </c>
      <c r="P58" s="195"/>
      <c r="Q58" s="194" t="s">
        <v>88</v>
      </c>
      <c r="R58" s="195"/>
    </row>
    <row r="59" spans="2:24" ht="30" customHeight="1" x14ac:dyDescent="0.25">
      <c r="B59" s="75" t="s">
        <v>96</v>
      </c>
      <c r="C59" s="188">
        <v>7376.99</v>
      </c>
      <c r="D59" s="189"/>
      <c r="E59" s="190">
        <v>7967.15</v>
      </c>
      <c r="F59" s="191"/>
      <c r="G59" s="188">
        <v>6978.5</v>
      </c>
      <c r="H59" s="189"/>
      <c r="I59" s="190">
        <v>7536.78</v>
      </c>
      <c r="J59" s="191"/>
      <c r="K59" s="192" t="s">
        <v>148</v>
      </c>
      <c r="L59" s="193"/>
      <c r="M59" s="194" t="s">
        <v>20</v>
      </c>
      <c r="N59" s="195"/>
      <c r="O59" s="196" t="s">
        <v>147</v>
      </c>
      <c r="P59" s="195"/>
      <c r="Q59" s="197"/>
      <c r="R59" s="198"/>
    </row>
    <row r="60" spans="2:24" ht="24.75" customHeight="1" x14ac:dyDescent="0.25">
      <c r="B60" s="75" t="s">
        <v>97</v>
      </c>
      <c r="C60" s="188">
        <v>23990.33</v>
      </c>
      <c r="D60" s="189"/>
      <c r="E60" s="190">
        <v>25909.56</v>
      </c>
      <c r="F60" s="191"/>
      <c r="G60" s="188">
        <v>25094</v>
      </c>
      <c r="H60" s="189"/>
      <c r="I60" s="190">
        <v>27101.52</v>
      </c>
      <c r="J60" s="191"/>
      <c r="K60" s="199" t="s">
        <v>147</v>
      </c>
      <c r="L60" s="200"/>
      <c r="M60" s="194"/>
      <c r="N60" s="195"/>
      <c r="O60" s="196"/>
      <c r="P60" s="195"/>
      <c r="Q60" s="197"/>
      <c r="R60" s="198"/>
    </row>
    <row r="61" spans="2:24" ht="15" customHeight="1" x14ac:dyDescent="0.25">
      <c r="B61" s="75" t="s">
        <v>98</v>
      </c>
      <c r="C61" s="188">
        <v>38028.480000000003</v>
      </c>
      <c r="D61" s="189"/>
      <c r="E61" s="190">
        <v>41070.76</v>
      </c>
      <c r="F61" s="191"/>
      <c r="G61" s="188">
        <v>36240</v>
      </c>
      <c r="H61" s="189"/>
      <c r="I61" s="190">
        <v>39139.199999999997</v>
      </c>
      <c r="J61" s="191"/>
      <c r="K61" s="192" t="s">
        <v>117</v>
      </c>
      <c r="L61" s="193"/>
      <c r="M61" s="201"/>
      <c r="N61" s="198"/>
      <c r="O61" s="197"/>
      <c r="P61" s="198"/>
      <c r="Q61" s="197"/>
      <c r="R61" s="198"/>
    </row>
    <row r="62" spans="2:24" ht="15" customHeight="1" x14ac:dyDescent="0.25">
      <c r="B62" s="75" t="s">
        <v>99</v>
      </c>
      <c r="C62" s="188">
        <v>13237.59</v>
      </c>
      <c r="D62" s="189"/>
      <c r="E62" s="190">
        <v>14296.59</v>
      </c>
      <c r="F62" s="191"/>
      <c r="G62" s="188">
        <v>13730</v>
      </c>
      <c r="H62" s="189"/>
      <c r="I62" s="190">
        <v>14828.4</v>
      </c>
      <c r="J62" s="191"/>
      <c r="K62" s="192" t="s">
        <v>118</v>
      </c>
      <c r="L62" s="193"/>
      <c r="M62" s="201"/>
      <c r="N62" s="198"/>
      <c r="O62" s="197"/>
      <c r="P62" s="198"/>
      <c r="Q62" s="197"/>
      <c r="R62" s="198"/>
    </row>
    <row r="63" spans="2:24" ht="27.75" customHeight="1" x14ac:dyDescent="0.25">
      <c r="B63" s="75" t="s">
        <v>100</v>
      </c>
      <c r="C63" s="188">
        <v>4645.3599999999997</v>
      </c>
      <c r="D63" s="189"/>
      <c r="E63" s="190">
        <v>5016.99</v>
      </c>
      <c r="F63" s="191"/>
      <c r="G63" s="188">
        <v>4442.7</v>
      </c>
      <c r="H63" s="189"/>
      <c r="I63" s="190">
        <v>4798.12</v>
      </c>
      <c r="J63" s="191"/>
      <c r="K63" s="192" t="s">
        <v>20</v>
      </c>
      <c r="L63" s="193"/>
      <c r="M63" s="194" t="s">
        <v>147</v>
      </c>
      <c r="N63" s="195"/>
      <c r="O63" s="194" t="s">
        <v>88</v>
      </c>
      <c r="P63" s="195"/>
      <c r="Q63" s="197"/>
      <c r="R63" s="198"/>
    </row>
    <row r="64" spans="2:24" ht="27.75" customHeight="1" x14ac:dyDescent="0.25">
      <c r="B64" s="75" t="s">
        <v>101</v>
      </c>
      <c r="C64" s="188">
        <v>3838.11</v>
      </c>
      <c r="D64" s="189"/>
      <c r="E64" s="190">
        <v>4145.1499999999996</v>
      </c>
      <c r="F64" s="191"/>
      <c r="G64" s="188">
        <v>3546.4</v>
      </c>
      <c r="H64" s="189"/>
      <c r="I64" s="190">
        <v>3830.11</v>
      </c>
      <c r="J64" s="191"/>
      <c r="K64" s="199" t="s">
        <v>147</v>
      </c>
      <c r="L64" s="200"/>
      <c r="M64" s="194" t="s">
        <v>88</v>
      </c>
      <c r="N64" s="195"/>
      <c r="O64" s="194" t="s">
        <v>20</v>
      </c>
      <c r="P64" s="195"/>
      <c r="Q64" s="197"/>
      <c r="R64" s="198"/>
    </row>
    <row r="65" spans="2:18" ht="21.75" customHeight="1" x14ac:dyDescent="0.25">
      <c r="B65" s="75" t="s">
        <v>102</v>
      </c>
      <c r="C65" s="188">
        <v>3139.37</v>
      </c>
      <c r="D65" s="189"/>
      <c r="E65" s="190">
        <v>3390.52</v>
      </c>
      <c r="F65" s="191"/>
      <c r="G65" s="188">
        <v>2470</v>
      </c>
      <c r="H65" s="189"/>
      <c r="I65" s="190">
        <v>2667.6</v>
      </c>
      <c r="J65" s="191"/>
      <c r="K65" s="192" t="s">
        <v>29</v>
      </c>
      <c r="L65" s="193"/>
      <c r="M65" s="194" t="s">
        <v>88</v>
      </c>
      <c r="N65" s="195"/>
      <c r="O65" s="194" t="s">
        <v>20</v>
      </c>
      <c r="P65" s="195"/>
      <c r="Q65" s="197"/>
      <c r="R65" s="198"/>
    </row>
    <row r="66" spans="2:18" ht="15" customHeight="1" x14ac:dyDescent="0.25">
      <c r="B66" s="75" t="s">
        <v>103</v>
      </c>
      <c r="C66" s="188">
        <v>13037.71</v>
      </c>
      <c r="D66" s="189"/>
      <c r="E66" s="190">
        <v>14080.73</v>
      </c>
      <c r="F66" s="191"/>
      <c r="G66" s="188">
        <v>12230.5</v>
      </c>
      <c r="H66" s="189"/>
      <c r="I66" s="190">
        <v>13208.94</v>
      </c>
      <c r="J66" s="191"/>
      <c r="K66" s="192" t="s">
        <v>149</v>
      </c>
      <c r="L66" s="193"/>
      <c r="M66" s="194"/>
      <c r="N66" s="195"/>
      <c r="O66" s="196"/>
      <c r="P66" s="195"/>
      <c r="Q66" s="196"/>
      <c r="R66" s="195"/>
    </row>
    <row r="67" spans="2:18" ht="25.5" customHeight="1" thickBot="1" x14ac:dyDescent="0.3">
      <c r="B67" s="75" t="s">
        <v>104</v>
      </c>
      <c r="C67" s="188">
        <v>11606.61</v>
      </c>
      <c r="D67" s="189"/>
      <c r="E67" s="190">
        <v>12535.14</v>
      </c>
      <c r="F67" s="191"/>
      <c r="G67" s="188">
        <v>8177.6</v>
      </c>
      <c r="H67" s="189"/>
      <c r="I67" s="190">
        <v>8831.81</v>
      </c>
      <c r="J67" s="191"/>
      <c r="K67" s="214" t="s">
        <v>146</v>
      </c>
      <c r="L67" s="215"/>
      <c r="M67" s="194" t="s">
        <v>20</v>
      </c>
      <c r="N67" s="195"/>
      <c r="O67" s="194" t="s">
        <v>88</v>
      </c>
      <c r="P67" s="195"/>
      <c r="Q67" s="196"/>
      <c r="R67" s="195"/>
    </row>
    <row r="68" spans="2:18" ht="15" customHeight="1" thickBot="1" x14ac:dyDescent="0.3">
      <c r="B68" s="76" t="s">
        <v>119</v>
      </c>
      <c r="C68" s="202">
        <f>SUM(C57:C67)</f>
        <v>165450.84999999998</v>
      </c>
      <c r="D68" s="203"/>
      <c r="E68" s="204">
        <f>SUM(E57:F67)</f>
        <v>178686.91999999998</v>
      </c>
      <c r="F68" s="205"/>
      <c r="G68" s="206">
        <f>SUM(G57:H67)</f>
        <v>154988.20000000001</v>
      </c>
      <c r="H68" s="207"/>
      <c r="I68" s="208">
        <f>SUM(I57:J67)</f>
        <v>167387.25999999998</v>
      </c>
      <c r="J68" s="209"/>
      <c r="K68" s="210"/>
      <c r="L68" s="211"/>
      <c r="M68" s="212"/>
      <c r="N68" s="213"/>
      <c r="O68" s="212"/>
      <c r="P68" s="213"/>
      <c r="Q68" s="212"/>
      <c r="R68" s="213"/>
    </row>
    <row r="69" spans="2:18" ht="15" customHeight="1" thickBot="1" x14ac:dyDescent="0.3">
      <c r="B69" s="14"/>
      <c r="C69" s="15"/>
      <c r="D69" s="14"/>
    </row>
    <row r="70" spans="2:18" ht="15" customHeight="1" x14ac:dyDescent="0.25">
      <c r="B70" s="216" t="s">
        <v>120</v>
      </c>
      <c r="C70" s="217"/>
      <c r="D70" s="217"/>
      <c r="E70" s="217"/>
      <c r="F70" s="217"/>
      <c r="G70" s="217"/>
      <c r="H70" s="217"/>
      <c r="I70" s="218"/>
    </row>
    <row r="71" spans="2:18" ht="15" customHeight="1" x14ac:dyDescent="0.25">
      <c r="B71" s="219" t="s">
        <v>114</v>
      </c>
      <c r="C71" s="220"/>
      <c r="D71" s="221" t="s">
        <v>121</v>
      </c>
      <c r="E71" s="222"/>
      <c r="F71" s="221" t="s">
        <v>122</v>
      </c>
      <c r="G71" s="222"/>
      <c r="H71" s="221" t="s">
        <v>123</v>
      </c>
      <c r="I71" s="223"/>
    </row>
    <row r="72" spans="2:18" ht="15" customHeight="1" x14ac:dyDescent="0.25">
      <c r="B72" s="224" t="s">
        <v>105</v>
      </c>
      <c r="C72" s="225"/>
      <c r="D72" s="226" t="s">
        <v>144</v>
      </c>
      <c r="E72" s="227"/>
      <c r="F72" s="228">
        <v>37783.599999999999</v>
      </c>
      <c r="G72" s="229"/>
      <c r="H72" s="228">
        <v>40806.29</v>
      </c>
      <c r="I72" s="230"/>
    </row>
    <row r="73" spans="2:18" ht="15" customHeight="1" x14ac:dyDescent="0.25">
      <c r="B73" s="224" t="s">
        <v>150</v>
      </c>
      <c r="C73" s="225"/>
      <c r="D73" s="226" t="s">
        <v>137</v>
      </c>
      <c r="E73" s="227"/>
      <c r="F73" s="183">
        <v>36240</v>
      </c>
      <c r="G73" s="231"/>
      <c r="H73" s="183">
        <v>39139.199999999997</v>
      </c>
      <c r="I73" s="232"/>
    </row>
    <row r="74" spans="2:18" ht="15" customHeight="1" x14ac:dyDescent="0.25">
      <c r="B74" s="224" t="s">
        <v>125</v>
      </c>
      <c r="C74" s="225"/>
      <c r="D74" s="226" t="s">
        <v>138</v>
      </c>
      <c r="E74" s="227"/>
      <c r="F74" s="183">
        <v>16915.2</v>
      </c>
      <c r="G74" s="231"/>
      <c r="H74" s="183">
        <v>18268.419999999998</v>
      </c>
      <c r="I74" s="232"/>
    </row>
    <row r="75" spans="2:18" ht="15" customHeight="1" x14ac:dyDescent="0.25">
      <c r="B75" s="224" t="s">
        <v>126</v>
      </c>
      <c r="C75" s="225"/>
      <c r="D75" s="226" t="s">
        <v>139</v>
      </c>
      <c r="E75" s="227"/>
      <c r="F75" s="183">
        <v>2470</v>
      </c>
      <c r="G75" s="231"/>
      <c r="H75" s="183">
        <v>2667.6</v>
      </c>
      <c r="I75" s="232"/>
    </row>
    <row r="76" spans="2:18" ht="15" customHeight="1" x14ac:dyDescent="0.25">
      <c r="B76" s="233" t="s">
        <v>151</v>
      </c>
      <c r="C76" s="234"/>
      <c r="D76" s="235" t="s">
        <v>140</v>
      </c>
      <c r="E76" s="236"/>
      <c r="F76" s="237">
        <v>28640.400000000001</v>
      </c>
      <c r="G76" s="182"/>
      <c r="H76" s="237">
        <v>30931.63</v>
      </c>
      <c r="I76" s="238"/>
    </row>
    <row r="77" spans="2:18" ht="15" customHeight="1" x14ac:dyDescent="0.25">
      <c r="B77" s="233" t="s">
        <v>124</v>
      </c>
      <c r="C77" s="234"/>
      <c r="D77" s="226" t="s">
        <v>141</v>
      </c>
      <c r="E77" s="226"/>
      <c r="F77" s="183">
        <v>13730</v>
      </c>
      <c r="G77" s="231"/>
      <c r="H77" s="183">
        <v>14828.4</v>
      </c>
      <c r="I77" s="232"/>
    </row>
    <row r="78" spans="2:18" ht="15" customHeight="1" x14ac:dyDescent="0.25">
      <c r="B78" s="233" t="s">
        <v>136</v>
      </c>
      <c r="C78" s="234"/>
      <c r="D78" s="226" t="s">
        <v>142</v>
      </c>
      <c r="E78" s="226"/>
      <c r="F78" s="183">
        <v>6978.5</v>
      </c>
      <c r="G78" s="231"/>
      <c r="H78" s="183">
        <v>7536.78</v>
      </c>
      <c r="I78" s="232"/>
    </row>
    <row r="79" spans="2:18" ht="15.75" customHeight="1" thickBot="1" x14ac:dyDescent="0.3">
      <c r="B79" s="241" t="s">
        <v>131</v>
      </c>
      <c r="C79" s="242"/>
      <c r="D79" s="243" t="s">
        <v>143</v>
      </c>
      <c r="E79" s="244"/>
      <c r="F79" s="245">
        <v>12230.5</v>
      </c>
      <c r="G79" s="246"/>
      <c r="H79" s="245">
        <v>13208.94</v>
      </c>
      <c r="I79" s="247"/>
    </row>
    <row r="80" spans="2:18" ht="15.75" x14ac:dyDescent="0.25">
      <c r="F80" s="248">
        <f>SUM(F72:G79)</f>
        <v>154988.20000000001</v>
      </c>
      <c r="G80" s="249"/>
      <c r="H80" s="248">
        <f>SUM(H72:I79)</f>
        <v>167387.25999999998</v>
      </c>
      <c r="I80" s="249"/>
    </row>
    <row r="81" spans="1:24" ht="18.75" x14ac:dyDescent="0.25">
      <c r="B81" s="14"/>
      <c r="C81" s="15"/>
      <c r="D81" s="14"/>
    </row>
    <row r="82" spans="1:24" ht="18.75" x14ac:dyDescent="0.25">
      <c r="B82" s="14"/>
      <c r="C82" s="15"/>
      <c r="D82" s="14"/>
    </row>
    <row r="83" spans="1:24" ht="18.75" x14ac:dyDescent="0.25">
      <c r="B83" s="14"/>
      <c r="C83" s="15"/>
      <c r="D83" s="14"/>
    </row>
    <row r="84" spans="1:24" ht="15" customHeight="1" x14ac:dyDescent="0.25">
      <c r="A84" s="250" t="s">
        <v>152</v>
      </c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2"/>
    </row>
    <row r="85" spans="1:24" x14ac:dyDescent="0.25">
      <c r="A85" s="1" t="s">
        <v>7</v>
      </c>
      <c r="B85" s="119" t="s">
        <v>21</v>
      </c>
      <c r="C85" s="120"/>
      <c r="D85" s="121" t="s">
        <v>22</v>
      </c>
      <c r="E85" s="122"/>
      <c r="F85" s="122"/>
      <c r="G85" s="121" t="s">
        <v>23</v>
      </c>
      <c r="H85" s="122"/>
      <c r="I85" s="253" t="s">
        <v>24</v>
      </c>
      <c r="J85" s="254"/>
      <c r="K85" s="254"/>
      <c r="L85" s="254"/>
      <c r="M85" s="254"/>
      <c r="N85" s="254"/>
      <c r="O85" s="254"/>
      <c r="P85" s="255"/>
    </row>
    <row r="86" spans="1:24" ht="44.25" customHeight="1" x14ac:dyDescent="0.25">
      <c r="A86" s="5">
        <v>1</v>
      </c>
      <c r="B86" s="125" t="s">
        <v>2</v>
      </c>
      <c r="C86" s="125"/>
      <c r="D86" s="123" t="s">
        <v>25</v>
      </c>
      <c r="E86" s="122"/>
      <c r="F86" s="122"/>
      <c r="G86" s="124" t="s">
        <v>3</v>
      </c>
      <c r="H86" s="122"/>
      <c r="I86" s="256"/>
      <c r="J86" s="257"/>
      <c r="K86" s="257"/>
      <c r="L86" s="257"/>
      <c r="M86" s="257"/>
      <c r="N86" s="257"/>
      <c r="O86" s="257"/>
      <c r="P86" s="123"/>
    </row>
    <row r="87" spans="1:24" ht="44.25" customHeight="1" x14ac:dyDescent="0.25">
      <c r="A87" s="5">
        <v>2</v>
      </c>
      <c r="B87" s="125" t="s">
        <v>1</v>
      </c>
      <c r="C87" s="125"/>
      <c r="D87" s="123" t="s">
        <v>26</v>
      </c>
      <c r="E87" s="122"/>
      <c r="F87" s="122"/>
      <c r="G87" s="124" t="s">
        <v>3</v>
      </c>
      <c r="H87" s="122"/>
      <c r="I87" s="256"/>
      <c r="J87" s="257"/>
      <c r="K87" s="257"/>
      <c r="L87" s="257"/>
      <c r="M87" s="257"/>
      <c r="N87" s="257"/>
      <c r="O87" s="257"/>
      <c r="P87" s="123"/>
    </row>
    <row r="88" spans="1:24" ht="40.5" customHeight="1" x14ac:dyDescent="0.25">
      <c r="A88" s="5">
        <v>3</v>
      </c>
      <c r="B88" s="263" t="s">
        <v>0</v>
      </c>
      <c r="C88" s="264"/>
      <c r="D88" s="123" t="s">
        <v>26</v>
      </c>
      <c r="E88" s="122"/>
      <c r="F88" s="122"/>
      <c r="G88" s="124" t="s">
        <v>3</v>
      </c>
      <c r="H88" s="122"/>
      <c r="I88" s="256"/>
      <c r="J88" s="257"/>
      <c r="K88" s="257"/>
      <c r="L88" s="257"/>
      <c r="M88" s="257"/>
      <c r="N88" s="257"/>
      <c r="O88" s="257"/>
      <c r="P88" s="123"/>
    </row>
    <row r="90" spans="1:24" x14ac:dyDescent="0.25">
      <c r="A90" s="240" t="s">
        <v>27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</row>
    <row r="91" spans="1:24" x14ac:dyDescent="0.25">
      <c r="A91" s="116" t="s">
        <v>7</v>
      </c>
      <c r="B91" s="259" t="s">
        <v>28</v>
      </c>
      <c r="C91" s="260"/>
      <c r="D91" s="258" t="s">
        <v>24</v>
      </c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115"/>
      <c r="R91" s="115"/>
      <c r="S91" s="115"/>
      <c r="T91" s="115"/>
      <c r="U91" s="115"/>
      <c r="V91" s="115"/>
      <c r="W91" s="115"/>
      <c r="X91" s="115"/>
    </row>
    <row r="92" spans="1:24" ht="50.1" customHeight="1" x14ac:dyDescent="0.25">
      <c r="A92" s="117">
        <v>1</v>
      </c>
      <c r="B92" s="261"/>
      <c r="C92" s="262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</row>
  </sheetData>
  <sheetProtection formatCells="0" formatColumns="0" formatRows="0" insertColumns="0" insertRows="0" insertHyperlinks="0" deleteColumns="0" deleteRows="0" sort="0" autoFilter="0" pivotTables="0"/>
  <mergeCells count="224">
    <mergeCell ref="D92:P92"/>
    <mergeCell ref="A90:P90"/>
    <mergeCell ref="B79:C79"/>
    <mergeCell ref="D79:E79"/>
    <mergeCell ref="F79:G79"/>
    <mergeCell ref="H79:I79"/>
    <mergeCell ref="F80:G80"/>
    <mergeCell ref="H80:I80"/>
    <mergeCell ref="A84:P84"/>
    <mergeCell ref="I85:P85"/>
    <mergeCell ref="I86:P86"/>
    <mergeCell ref="I87:P87"/>
    <mergeCell ref="I88:P88"/>
    <mergeCell ref="D91:P91"/>
    <mergeCell ref="B87:C87"/>
    <mergeCell ref="D87:F87"/>
    <mergeCell ref="G87:H87"/>
    <mergeCell ref="B91:C91"/>
    <mergeCell ref="B92:C92"/>
    <mergeCell ref="D88:F88"/>
    <mergeCell ref="G88:H88"/>
    <mergeCell ref="B88:C88"/>
    <mergeCell ref="B76:C76"/>
    <mergeCell ref="D76:E76"/>
    <mergeCell ref="F76:G76"/>
    <mergeCell ref="H76:I76"/>
    <mergeCell ref="B77:C77"/>
    <mergeCell ref="D77:E77"/>
    <mergeCell ref="F77:G77"/>
    <mergeCell ref="H77:I77"/>
    <mergeCell ref="B78:C78"/>
    <mergeCell ref="D78:E78"/>
    <mergeCell ref="F78:G78"/>
    <mergeCell ref="H78:I78"/>
    <mergeCell ref="B73:C73"/>
    <mergeCell ref="D73:E73"/>
    <mergeCell ref="F73:G73"/>
    <mergeCell ref="H73:I73"/>
    <mergeCell ref="B74:C74"/>
    <mergeCell ref="D74:E74"/>
    <mergeCell ref="F74:G74"/>
    <mergeCell ref="H74:I74"/>
    <mergeCell ref="B75:C75"/>
    <mergeCell ref="D75:E75"/>
    <mergeCell ref="F75:G75"/>
    <mergeCell ref="H75:I75"/>
    <mergeCell ref="B70:I70"/>
    <mergeCell ref="B71:C71"/>
    <mergeCell ref="D71:E71"/>
    <mergeCell ref="F71:G71"/>
    <mergeCell ref="H71:I71"/>
    <mergeCell ref="B72:C72"/>
    <mergeCell ref="D72:E72"/>
    <mergeCell ref="F72:G72"/>
    <mergeCell ref="H72:I72"/>
    <mergeCell ref="C68:D68"/>
    <mergeCell ref="E68:F68"/>
    <mergeCell ref="G68:H68"/>
    <mergeCell ref="I68:J68"/>
    <mergeCell ref="K68:L68"/>
    <mergeCell ref="M68:N68"/>
    <mergeCell ref="O68:P68"/>
    <mergeCell ref="Q68:R68"/>
    <mergeCell ref="C66:D66"/>
    <mergeCell ref="E66:F66"/>
    <mergeCell ref="G66:H66"/>
    <mergeCell ref="I66:J66"/>
    <mergeCell ref="K66:L66"/>
    <mergeCell ref="M66:N66"/>
    <mergeCell ref="O66:P66"/>
    <mergeCell ref="Q66:R66"/>
    <mergeCell ref="C67:D67"/>
    <mergeCell ref="E67:F67"/>
    <mergeCell ref="G67:H67"/>
    <mergeCell ref="I67:J67"/>
    <mergeCell ref="K67:L67"/>
    <mergeCell ref="M67:N67"/>
    <mergeCell ref="O67:P67"/>
    <mergeCell ref="Q67:R67"/>
    <mergeCell ref="C64:D64"/>
    <mergeCell ref="E64:F64"/>
    <mergeCell ref="G64:H64"/>
    <mergeCell ref="I64:J64"/>
    <mergeCell ref="K64:L64"/>
    <mergeCell ref="M64:N64"/>
    <mergeCell ref="O64:P64"/>
    <mergeCell ref="Q64:R64"/>
    <mergeCell ref="C65:D65"/>
    <mergeCell ref="E65:F65"/>
    <mergeCell ref="G65:H65"/>
    <mergeCell ref="I65:J65"/>
    <mergeCell ref="K65:L65"/>
    <mergeCell ref="M65:N65"/>
    <mergeCell ref="O65:P65"/>
    <mergeCell ref="Q65:R65"/>
    <mergeCell ref="C62:D62"/>
    <mergeCell ref="E62:F62"/>
    <mergeCell ref="G62:H62"/>
    <mergeCell ref="I62:J62"/>
    <mergeCell ref="K62:L62"/>
    <mergeCell ref="M62:N62"/>
    <mergeCell ref="O62:P62"/>
    <mergeCell ref="Q62:R62"/>
    <mergeCell ref="C63:D63"/>
    <mergeCell ref="E63:F63"/>
    <mergeCell ref="G63:H63"/>
    <mergeCell ref="I63:J63"/>
    <mergeCell ref="K63:L63"/>
    <mergeCell ref="M63:N63"/>
    <mergeCell ref="O63:P63"/>
    <mergeCell ref="Q63:R63"/>
    <mergeCell ref="C60:D60"/>
    <mergeCell ref="E60:F60"/>
    <mergeCell ref="G60:H60"/>
    <mergeCell ref="I60:J60"/>
    <mergeCell ref="K60:L60"/>
    <mergeCell ref="M60:N60"/>
    <mergeCell ref="O60:P60"/>
    <mergeCell ref="Q60:R60"/>
    <mergeCell ref="C61:D61"/>
    <mergeCell ref="E61:F61"/>
    <mergeCell ref="G61:H61"/>
    <mergeCell ref="I61:J61"/>
    <mergeCell ref="K61:L61"/>
    <mergeCell ref="M61:N61"/>
    <mergeCell ref="O61:P61"/>
    <mergeCell ref="Q61:R61"/>
    <mergeCell ref="C58:D58"/>
    <mergeCell ref="E58:F58"/>
    <mergeCell ref="G58:H58"/>
    <mergeCell ref="I58:J58"/>
    <mergeCell ref="K58:L58"/>
    <mergeCell ref="M58:N58"/>
    <mergeCell ref="O58:P58"/>
    <mergeCell ref="Q58:R58"/>
    <mergeCell ref="C59:D59"/>
    <mergeCell ref="E59:F59"/>
    <mergeCell ref="G59:H59"/>
    <mergeCell ref="I59:J59"/>
    <mergeCell ref="K59:L59"/>
    <mergeCell ref="M59:N59"/>
    <mergeCell ref="O59:P59"/>
    <mergeCell ref="Q59:R59"/>
    <mergeCell ref="I55:J56"/>
    <mergeCell ref="K55:L56"/>
    <mergeCell ref="M55:R56"/>
    <mergeCell ref="C56:D56"/>
    <mergeCell ref="E56:F56"/>
    <mergeCell ref="C57:D57"/>
    <mergeCell ref="E57:F57"/>
    <mergeCell ref="G57:H57"/>
    <mergeCell ref="I57:J57"/>
    <mergeCell ref="K57:L57"/>
    <mergeCell ref="M57:N57"/>
    <mergeCell ref="O57:P57"/>
    <mergeCell ref="Q57:R57"/>
    <mergeCell ref="A37:A39"/>
    <mergeCell ref="A40:A42"/>
    <mergeCell ref="A43:A45"/>
    <mergeCell ref="E17:X18"/>
    <mergeCell ref="E19:F20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E21:E22"/>
    <mergeCell ref="E24:E25"/>
    <mergeCell ref="E27:E28"/>
    <mergeCell ref="E30:E31"/>
    <mergeCell ref="E33:E34"/>
    <mergeCell ref="E36:E37"/>
    <mergeCell ref="E39:E40"/>
    <mergeCell ref="B17:B18"/>
    <mergeCell ref="A17:A18"/>
    <mergeCell ref="A22:A24"/>
    <mergeCell ref="A28:A30"/>
    <mergeCell ref="A31:A33"/>
    <mergeCell ref="A34:A36"/>
    <mergeCell ref="C25:C27"/>
    <mergeCell ref="C28:C30"/>
    <mergeCell ref="C31:C33"/>
    <mergeCell ref="C34:C36"/>
    <mergeCell ref="A5:D5"/>
    <mergeCell ref="A13:D13"/>
    <mergeCell ref="F3:J3"/>
    <mergeCell ref="A9:B9"/>
    <mergeCell ref="C9:F9"/>
    <mergeCell ref="A10:B10"/>
    <mergeCell ref="C10:F10"/>
    <mergeCell ref="A11:B11"/>
    <mergeCell ref="C11:F11"/>
    <mergeCell ref="A7:B7"/>
    <mergeCell ref="C7:F7"/>
    <mergeCell ref="A8:B8"/>
    <mergeCell ref="C8:F8"/>
    <mergeCell ref="E13:F13"/>
    <mergeCell ref="G5:X14"/>
    <mergeCell ref="A12:B12"/>
    <mergeCell ref="C12:F12"/>
    <mergeCell ref="B85:C85"/>
    <mergeCell ref="D85:F85"/>
    <mergeCell ref="G85:H85"/>
    <mergeCell ref="D86:F86"/>
    <mergeCell ref="G86:H86"/>
    <mergeCell ref="B86:C86"/>
    <mergeCell ref="C40:C42"/>
    <mergeCell ref="E42:E43"/>
    <mergeCell ref="E45:E46"/>
    <mergeCell ref="E48:E49"/>
    <mergeCell ref="E51:E52"/>
    <mergeCell ref="B49:D53"/>
    <mergeCell ref="B48:C48"/>
    <mergeCell ref="B47:C47"/>
    <mergeCell ref="C55:F55"/>
    <mergeCell ref="G55:H56"/>
    <mergeCell ref="E5:F5"/>
    <mergeCell ref="A6:B6"/>
    <mergeCell ref="C6:F6"/>
    <mergeCell ref="A25:A27"/>
  </mergeCells>
  <hyperlinks>
    <hyperlink ref="A14" r:id="rId1" xr:uid="{0F05652E-BC17-4A65-A03C-40E2E7F8F518}"/>
  </hyperlinks>
  <pageMargins left="0.7" right="0.7" top="0.75" bottom="0.75" header="0.3" footer="0.3"/>
  <pageSetup paperSize="8" scale="5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4A3A-10B2-4517-AB2C-16EF0DD75883}">
  <sheetPr>
    <pageSetUpPr fitToPage="1"/>
  </sheetPr>
  <dimension ref="A4:V40"/>
  <sheetViews>
    <sheetView workbookViewId="0">
      <selection activeCell="A47" sqref="A47:XFD56"/>
    </sheetView>
  </sheetViews>
  <sheetFormatPr defaultRowHeight="15" x14ac:dyDescent="0.25"/>
  <cols>
    <col min="20" max="20" width="10.140625" customWidth="1"/>
    <col min="22" max="22" width="10" bestFit="1" customWidth="1"/>
  </cols>
  <sheetData>
    <row r="4" spans="1:22" x14ac:dyDescent="0.25">
      <c r="A4" s="265" t="s">
        <v>87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</row>
    <row r="5" spans="1:22" ht="15.75" thickBot="1" x14ac:dyDescent="0.3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</row>
    <row r="6" spans="1:22" ht="53.25" customHeight="1" thickBot="1" x14ac:dyDescent="0.3">
      <c r="A6" s="163"/>
      <c r="B6" s="164"/>
      <c r="C6" s="167" t="s">
        <v>105</v>
      </c>
      <c r="D6" s="168"/>
      <c r="E6" s="169" t="s">
        <v>106</v>
      </c>
      <c r="F6" s="170"/>
      <c r="G6" s="167" t="s">
        <v>125</v>
      </c>
      <c r="H6" s="168"/>
      <c r="I6" s="169" t="s">
        <v>126</v>
      </c>
      <c r="J6" s="170"/>
      <c r="K6" s="167" t="s">
        <v>127</v>
      </c>
      <c r="L6" s="168"/>
      <c r="M6" s="171" t="s">
        <v>129</v>
      </c>
      <c r="N6" s="172"/>
      <c r="O6" s="167" t="s">
        <v>136</v>
      </c>
      <c r="P6" s="168"/>
      <c r="Q6" s="169" t="s">
        <v>130</v>
      </c>
      <c r="R6" s="170"/>
      <c r="S6" s="167" t="s">
        <v>131</v>
      </c>
      <c r="T6" s="168"/>
    </row>
    <row r="7" spans="1:22" ht="36.75" customHeight="1" thickBot="1" x14ac:dyDescent="0.3">
      <c r="A7" s="165"/>
      <c r="B7" s="166"/>
      <c r="C7" s="18" t="s">
        <v>89</v>
      </c>
      <c r="D7" s="19" t="s">
        <v>90</v>
      </c>
      <c r="E7" s="20" t="s">
        <v>89</v>
      </c>
      <c r="F7" s="21" t="s">
        <v>90</v>
      </c>
      <c r="G7" s="18" t="s">
        <v>89</v>
      </c>
      <c r="H7" s="19" t="s">
        <v>90</v>
      </c>
      <c r="I7" s="20" t="s">
        <v>89</v>
      </c>
      <c r="J7" s="21" t="s">
        <v>90</v>
      </c>
      <c r="K7" s="18" t="s">
        <v>89</v>
      </c>
      <c r="L7" s="19" t="s">
        <v>90</v>
      </c>
      <c r="M7" s="20" t="s">
        <v>89</v>
      </c>
      <c r="N7" s="21" t="s">
        <v>90</v>
      </c>
      <c r="O7" s="18" t="s">
        <v>89</v>
      </c>
      <c r="P7" s="19" t="s">
        <v>90</v>
      </c>
      <c r="Q7" s="20" t="s">
        <v>89</v>
      </c>
      <c r="R7" s="21" t="s">
        <v>90</v>
      </c>
      <c r="S7" s="18" t="s">
        <v>89</v>
      </c>
      <c r="T7" s="19" t="s">
        <v>90</v>
      </c>
    </row>
    <row r="8" spans="1:22" x14ac:dyDescent="0.25">
      <c r="A8" s="130" t="s">
        <v>91</v>
      </c>
      <c r="B8" s="22" t="s">
        <v>92</v>
      </c>
      <c r="C8" s="23"/>
      <c r="D8" s="24"/>
      <c r="E8" s="25"/>
      <c r="F8" s="26"/>
      <c r="G8" s="88">
        <v>12472.5</v>
      </c>
      <c r="H8" s="89" t="s">
        <v>132</v>
      </c>
      <c r="I8" s="25"/>
      <c r="J8" s="26"/>
      <c r="K8" s="29">
        <v>16818.900000000001</v>
      </c>
      <c r="L8" s="30" t="s">
        <v>132</v>
      </c>
      <c r="M8" s="27"/>
      <c r="N8" s="28"/>
      <c r="O8" s="29"/>
      <c r="P8" s="30"/>
      <c r="Q8" s="27">
        <v>13787.5</v>
      </c>
      <c r="R8" s="28" t="s">
        <v>132</v>
      </c>
      <c r="S8" s="23"/>
      <c r="T8" s="24"/>
    </row>
    <row r="9" spans="1:22" x14ac:dyDescent="0.25">
      <c r="A9" s="129"/>
      <c r="B9" s="31" t="s">
        <v>93</v>
      </c>
      <c r="C9" s="32"/>
      <c r="D9" s="33"/>
      <c r="E9" s="34"/>
      <c r="F9" s="35"/>
      <c r="G9" s="90">
        <v>13470.3</v>
      </c>
      <c r="H9" s="91">
        <v>100</v>
      </c>
      <c r="I9" s="34"/>
      <c r="J9" s="35"/>
      <c r="K9" s="38">
        <v>18164.41</v>
      </c>
      <c r="L9" s="39">
        <v>74.16</v>
      </c>
      <c r="M9" s="36"/>
      <c r="N9" s="37"/>
      <c r="O9" s="38"/>
      <c r="P9" s="39"/>
      <c r="Q9" s="36">
        <v>14890.5</v>
      </c>
      <c r="R9" s="37">
        <f>G9/Q9*100</f>
        <v>90.462375339981861</v>
      </c>
      <c r="S9" s="32"/>
      <c r="T9" s="33"/>
      <c r="V9" s="85"/>
    </row>
    <row r="10" spans="1:22" ht="15.75" thickBot="1" x14ac:dyDescent="0.3">
      <c r="A10" s="40"/>
      <c r="B10" s="41" t="s">
        <v>94</v>
      </c>
      <c r="C10" s="42"/>
      <c r="D10" s="43"/>
      <c r="E10" s="44"/>
      <c r="F10" s="45"/>
      <c r="G10" s="92" t="s">
        <v>132</v>
      </c>
      <c r="H10" s="93">
        <v>100</v>
      </c>
      <c r="I10" s="44"/>
      <c r="J10" s="45"/>
      <c r="K10" s="48" t="s">
        <v>132</v>
      </c>
      <c r="L10" s="54">
        <v>74.16</v>
      </c>
      <c r="M10" s="46"/>
      <c r="N10" s="47"/>
      <c r="O10" s="48"/>
      <c r="P10" s="49"/>
      <c r="Q10" s="53" t="s">
        <v>132</v>
      </c>
      <c r="R10" s="86">
        <v>90.462375339981861</v>
      </c>
      <c r="S10" s="42"/>
      <c r="T10" s="43"/>
    </row>
    <row r="11" spans="1:22" x14ac:dyDescent="0.25">
      <c r="A11" s="129" t="s">
        <v>95</v>
      </c>
      <c r="B11" s="50" t="s">
        <v>92</v>
      </c>
      <c r="C11" s="94">
        <v>29606</v>
      </c>
      <c r="D11" s="95" t="s">
        <v>132</v>
      </c>
      <c r="E11" s="57"/>
      <c r="F11" s="58"/>
      <c r="G11" s="61">
        <v>30936</v>
      </c>
      <c r="H11" s="62" t="s">
        <v>132</v>
      </c>
      <c r="I11" s="59"/>
      <c r="J11" s="60"/>
      <c r="K11" s="61">
        <v>38200</v>
      </c>
      <c r="L11" s="62" t="s">
        <v>132</v>
      </c>
      <c r="M11" s="59"/>
      <c r="N11" s="60"/>
      <c r="O11" s="61"/>
      <c r="P11" s="62"/>
      <c r="Q11" s="29">
        <v>41062</v>
      </c>
      <c r="R11" s="30"/>
      <c r="S11" s="61"/>
      <c r="T11" s="62"/>
    </row>
    <row r="12" spans="1:22" x14ac:dyDescent="0.25">
      <c r="A12" s="129"/>
      <c r="B12" s="31" t="s">
        <v>93</v>
      </c>
      <c r="C12" s="90">
        <v>31974.48</v>
      </c>
      <c r="D12" s="91">
        <v>100</v>
      </c>
      <c r="E12" s="34"/>
      <c r="F12" s="35"/>
      <c r="G12" s="38">
        <v>33410.879999999997</v>
      </c>
      <c r="H12" s="39">
        <f>C12/G12*100</f>
        <v>95.70080165502975</v>
      </c>
      <c r="I12" s="36"/>
      <c r="J12" s="37"/>
      <c r="K12" s="38">
        <v>41256</v>
      </c>
      <c r="L12" s="39">
        <f>C12/K12*100</f>
        <v>77.502617801047123</v>
      </c>
      <c r="M12" s="36"/>
      <c r="N12" s="37"/>
      <c r="O12" s="38"/>
      <c r="P12" s="39"/>
      <c r="Q12" s="38">
        <v>44346.96</v>
      </c>
      <c r="R12" s="39">
        <f>C12/Q12*100</f>
        <v>72.100725731820177</v>
      </c>
      <c r="S12" s="38"/>
      <c r="T12" s="39"/>
    </row>
    <row r="13" spans="1:22" ht="15.75" thickBot="1" x14ac:dyDescent="0.3">
      <c r="A13" s="51"/>
      <c r="B13" s="52" t="s">
        <v>94</v>
      </c>
      <c r="C13" s="96" t="s">
        <v>132</v>
      </c>
      <c r="D13" s="97">
        <v>100</v>
      </c>
      <c r="E13" s="65"/>
      <c r="F13" s="66"/>
      <c r="G13" s="68" t="s">
        <v>132</v>
      </c>
      <c r="H13" s="39">
        <v>95.70080165502975</v>
      </c>
      <c r="I13" s="53"/>
      <c r="J13" s="67"/>
      <c r="K13" s="68" t="s">
        <v>132</v>
      </c>
      <c r="L13" s="69">
        <v>77.502617801047123</v>
      </c>
      <c r="M13" s="53"/>
      <c r="N13" s="70"/>
      <c r="O13" s="68"/>
      <c r="P13" s="69"/>
      <c r="Q13" s="48"/>
      <c r="R13" s="87">
        <v>72.100725731820177</v>
      </c>
      <c r="S13" s="68"/>
      <c r="T13" s="71"/>
    </row>
    <row r="14" spans="1:22" x14ac:dyDescent="0.25">
      <c r="A14" s="130" t="s">
        <v>96</v>
      </c>
      <c r="B14" s="22" t="s">
        <v>92</v>
      </c>
      <c r="C14" s="23"/>
      <c r="D14" s="24"/>
      <c r="E14" s="25"/>
      <c r="F14" s="26"/>
      <c r="G14" s="29">
        <v>9677.5499999999993</v>
      </c>
      <c r="H14" s="30" t="s">
        <v>132</v>
      </c>
      <c r="I14" s="25"/>
      <c r="J14" s="26"/>
      <c r="K14" s="29">
        <v>9778</v>
      </c>
      <c r="L14" s="30" t="s">
        <v>132</v>
      </c>
      <c r="M14" s="25"/>
      <c r="N14" s="26"/>
      <c r="O14" s="88">
        <v>6978.5</v>
      </c>
      <c r="P14" s="89" t="s">
        <v>132</v>
      </c>
      <c r="Q14" s="27"/>
      <c r="R14" s="28"/>
      <c r="S14" s="23"/>
      <c r="T14" s="24"/>
    </row>
    <row r="15" spans="1:22" x14ac:dyDescent="0.25">
      <c r="A15" s="129"/>
      <c r="B15" s="31" t="s">
        <v>93</v>
      </c>
      <c r="C15" s="32"/>
      <c r="D15" s="33"/>
      <c r="E15" s="34"/>
      <c r="F15" s="35"/>
      <c r="G15" s="38">
        <v>10451.75</v>
      </c>
      <c r="H15" s="39">
        <f>O15/G15*100</f>
        <v>72.110220776424995</v>
      </c>
      <c r="I15" s="34"/>
      <c r="J15" s="35"/>
      <c r="K15" s="38">
        <v>10560.24</v>
      </c>
      <c r="L15" s="39">
        <f>O15/K15*100</f>
        <v>71.369400695438728</v>
      </c>
      <c r="M15" s="34"/>
      <c r="N15" s="35"/>
      <c r="O15" s="90">
        <v>7536.78</v>
      </c>
      <c r="P15" s="91">
        <v>100</v>
      </c>
      <c r="Q15" s="36"/>
      <c r="R15" s="37"/>
      <c r="S15" s="32"/>
      <c r="T15" s="33"/>
    </row>
    <row r="16" spans="1:22" ht="15.75" thickBot="1" x14ac:dyDescent="0.3">
      <c r="A16" s="40"/>
      <c r="B16" s="41" t="s">
        <v>94</v>
      </c>
      <c r="C16" s="42"/>
      <c r="D16" s="43"/>
      <c r="E16" s="44"/>
      <c r="F16" s="45"/>
      <c r="G16" s="48" t="s">
        <v>132</v>
      </c>
      <c r="H16" s="54">
        <v>72.110220776424995</v>
      </c>
      <c r="I16" s="44"/>
      <c r="J16" s="72"/>
      <c r="K16" s="48" t="s">
        <v>132</v>
      </c>
      <c r="L16" s="54">
        <v>71.369400695438728</v>
      </c>
      <c r="M16" s="44"/>
      <c r="N16" s="45"/>
      <c r="O16" s="92" t="s">
        <v>132</v>
      </c>
      <c r="P16" s="93">
        <v>100</v>
      </c>
      <c r="Q16" s="46"/>
      <c r="R16" s="47"/>
      <c r="S16" s="42"/>
      <c r="T16" s="43"/>
    </row>
    <row r="17" spans="1:20" x14ac:dyDescent="0.25">
      <c r="A17" s="129" t="s">
        <v>97</v>
      </c>
      <c r="B17" s="50" t="s">
        <v>92</v>
      </c>
      <c r="C17" s="55"/>
      <c r="D17" s="56"/>
      <c r="E17" s="57"/>
      <c r="F17" s="58"/>
      <c r="G17" s="61"/>
      <c r="H17" s="62"/>
      <c r="I17" s="57"/>
      <c r="J17" s="58"/>
      <c r="K17" s="94">
        <v>25094</v>
      </c>
      <c r="L17" s="95" t="s">
        <v>132</v>
      </c>
      <c r="M17" s="59"/>
      <c r="N17" s="60"/>
      <c r="O17" s="61"/>
      <c r="P17" s="62"/>
      <c r="Q17" s="59"/>
      <c r="R17" s="60"/>
      <c r="S17" s="55"/>
      <c r="T17" s="56"/>
    </row>
    <row r="18" spans="1:20" x14ac:dyDescent="0.25">
      <c r="A18" s="129"/>
      <c r="B18" s="31" t="s">
        <v>93</v>
      </c>
      <c r="C18" s="32"/>
      <c r="D18" s="33"/>
      <c r="E18" s="34"/>
      <c r="F18" s="35"/>
      <c r="G18" s="38"/>
      <c r="H18" s="39"/>
      <c r="I18" s="34"/>
      <c r="J18" s="35"/>
      <c r="K18" s="90">
        <v>27101.52</v>
      </c>
      <c r="L18" s="91">
        <v>100</v>
      </c>
      <c r="M18" s="36"/>
      <c r="N18" s="37"/>
      <c r="O18" s="38"/>
      <c r="P18" s="39"/>
      <c r="Q18" s="36"/>
      <c r="R18" s="37"/>
      <c r="S18" s="32"/>
      <c r="T18" s="33"/>
    </row>
    <row r="19" spans="1:20" ht="15.75" thickBot="1" x14ac:dyDescent="0.3">
      <c r="A19" s="51"/>
      <c r="B19" s="52" t="s">
        <v>94</v>
      </c>
      <c r="C19" s="63"/>
      <c r="D19" s="64"/>
      <c r="E19" s="65"/>
      <c r="F19" s="66"/>
      <c r="G19" s="68"/>
      <c r="H19" s="71"/>
      <c r="I19" s="65"/>
      <c r="J19" s="66"/>
      <c r="K19" s="96" t="s">
        <v>132</v>
      </c>
      <c r="L19" s="97">
        <v>100</v>
      </c>
      <c r="M19" s="53"/>
      <c r="N19" s="70"/>
      <c r="O19" s="68"/>
      <c r="P19" s="69"/>
      <c r="Q19" s="53"/>
      <c r="R19" s="67"/>
      <c r="S19" s="63"/>
      <c r="T19" s="64"/>
    </row>
    <row r="20" spans="1:20" x14ac:dyDescent="0.25">
      <c r="A20" s="130" t="s">
        <v>98</v>
      </c>
      <c r="B20" s="22" t="s">
        <v>92</v>
      </c>
      <c r="C20" s="23"/>
      <c r="D20" s="24"/>
      <c r="E20" s="98">
        <v>36240</v>
      </c>
      <c r="F20" s="99" t="s">
        <v>132</v>
      </c>
      <c r="G20" s="29"/>
      <c r="H20" s="30"/>
      <c r="I20" s="25"/>
      <c r="J20" s="26"/>
      <c r="K20" s="23"/>
      <c r="L20" s="24"/>
      <c r="M20" s="25"/>
      <c r="N20" s="26"/>
      <c r="O20" s="23"/>
      <c r="P20" s="24"/>
      <c r="Q20" s="27"/>
      <c r="R20" s="28"/>
      <c r="S20" s="23"/>
      <c r="T20" s="24"/>
    </row>
    <row r="21" spans="1:20" x14ac:dyDescent="0.25">
      <c r="A21" s="129"/>
      <c r="B21" s="31" t="s">
        <v>93</v>
      </c>
      <c r="C21" s="32"/>
      <c r="D21" s="33"/>
      <c r="E21" s="100">
        <v>39139.199999999997</v>
      </c>
      <c r="F21" s="101">
        <v>100</v>
      </c>
      <c r="G21" s="38"/>
      <c r="H21" s="39"/>
      <c r="I21" s="34"/>
      <c r="J21" s="35"/>
      <c r="K21" s="32"/>
      <c r="L21" s="33"/>
      <c r="M21" s="34"/>
      <c r="N21" s="35"/>
      <c r="O21" s="32"/>
      <c r="P21" s="33"/>
      <c r="Q21" s="36"/>
      <c r="R21" s="37"/>
      <c r="S21" s="32"/>
      <c r="T21" s="33"/>
    </row>
    <row r="22" spans="1:20" ht="15.75" thickBot="1" x14ac:dyDescent="0.3">
      <c r="A22" s="40"/>
      <c r="B22" s="41" t="s">
        <v>94</v>
      </c>
      <c r="C22" s="42"/>
      <c r="D22" s="43"/>
      <c r="E22" s="102" t="s">
        <v>132</v>
      </c>
      <c r="F22" s="103">
        <v>100</v>
      </c>
      <c r="G22" s="48"/>
      <c r="H22" s="49"/>
      <c r="I22" s="44"/>
      <c r="J22" s="45"/>
      <c r="K22" s="42"/>
      <c r="L22" s="43"/>
      <c r="M22" s="44"/>
      <c r="N22" s="45"/>
      <c r="O22" s="42"/>
      <c r="P22" s="43"/>
      <c r="Q22" s="46"/>
      <c r="R22" s="47"/>
      <c r="S22" s="42"/>
      <c r="T22" s="43"/>
    </row>
    <row r="23" spans="1:20" x14ac:dyDescent="0.25">
      <c r="A23" s="129" t="s">
        <v>99</v>
      </c>
      <c r="B23" s="50" t="s">
        <v>92</v>
      </c>
      <c r="C23" s="61"/>
      <c r="D23" s="62"/>
      <c r="E23" s="57"/>
      <c r="F23" s="58"/>
      <c r="G23" s="61"/>
      <c r="H23" s="62"/>
      <c r="I23" s="57"/>
      <c r="J23" s="58"/>
      <c r="K23" s="55"/>
      <c r="L23" s="56"/>
      <c r="M23" s="104">
        <v>13730</v>
      </c>
      <c r="N23" s="105" t="s">
        <v>132</v>
      </c>
      <c r="O23" s="55"/>
      <c r="P23" s="56"/>
      <c r="Q23" s="59"/>
      <c r="R23" s="60"/>
      <c r="S23" s="55"/>
      <c r="T23" s="56"/>
    </row>
    <row r="24" spans="1:20" x14ac:dyDescent="0.25">
      <c r="A24" s="129"/>
      <c r="B24" s="31" t="s">
        <v>93</v>
      </c>
      <c r="C24" s="38"/>
      <c r="D24" s="39"/>
      <c r="E24" s="34"/>
      <c r="F24" s="35"/>
      <c r="G24" s="38"/>
      <c r="H24" s="39"/>
      <c r="I24" s="34"/>
      <c r="J24" s="35"/>
      <c r="K24" s="32"/>
      <c r="L24" s="33"/>
      <c r="M24" s="106">
        <v>14828.4</v>
      </c>
      <c r="N24" s="107">
        <v>100</v>
      </c>
      <c r="O24" s="32"/>
      <c r="P24" s="33"/>
      <c r="Q24" s="36"/>
      <c r="R24" s="37"/>
      <c r="S24" s="32"/>
      <c r="T24" s="33"/>
    </row>
    <row r="25" spans="1:20" ht="15.75" thickBot="1" x14ac:dyDescent="0.3">
      <c r="A25" s="51"/>
      <c r="B25" s="52" t="s">
        <v>94</v>
      </c>
      <c r="C25" s="68"/>
      <c r="D25" s="69"/>
      <c r="E25" s="65"/>
      <c r="F25" s="66"/>
      <c r="G25" s="68"/>
      <c r="H25" s="71"/>
      <c r="I25" s="65"/>
      <c r="J25" s="66"/>
      <c r="K25" s="63"/>
      <c r="L25" s="64"/>
      <c r="M25" s="108" t="s">
        <v>132</v>
      </c>
      <c r="N25" s="109">
        <v>100</v>
      </c>
      <c r="O25" s="63"/>
      <c r="P25" s="64"/>
      <c r="Q25" s="53"/>
      <c r="R25" s="67"/>
      <c r="S25" s="63"/>
      <c r="T25" s="64"/>
    </row>
    <row r="26" spans="1:20" x14ac:dyDescent="0.25">
      <c r="A26" s="130" t="s">
        <v>100</v>
      </c>
      <c r="B26" s="22" t="s">
        <v>92</v>
      </c>
      <c r="C26" s="23"/>
      <c r="D26" s="24"/>
      <c r="E26" s="25"/>
      <c r="F26" s="26"/>
      <c r="G26" s="88">
        <v>4442.7</v>
      </c>
      <c r="H26" s="89" t="s">
        <v>132</v>
      </c>
      <c r="I26" s="25"/>
      <c r="J26" s="26"/>
      <c r="K26" s="29">
        <v>4833.95</v>
      </c>
      <c r="L26" s="30" t="s">
        <v>132</v>
      </c>
      <c r="M26" s="27"/>
      <c r="N26" s="28"/>
      <c r="O26" s="23"/>
      <c r="P26" s="24"/>
      <c r="Q26" s="27">
        <v>4942.5</v>
      </c>
      <c r="R26" s="28" t="s">
        <v>132</v>
      </c>
      <c r="S26" s="23"/>
      <c r="T26" s="24"/>
    </row>
    <row r="27" spans="1:20" x14ac:dyDescent="0.25">
      <c r="A27" s="129"/>
      <c r="B27" s="31" t="s">
        <v>93</v>
      </c>
      <c r="C27" s="32"/>
      <c r="D27" s="33"/>
      <c r="E27" s="34"/>
      <c r="F27" s="35"/>
      <c r="G27" s="90">
        <v>4798.12</v>
      </c>
      <c r="H27" s="91">
        <v>100</v>
      </c>
      <c r="I27" s="34"/>
      <c r="J27" s="35"/>
      <c r="K27" s="38">
        <v>5220.67</v>
      </c>
      <c r="L27" s="39">
        <f>G27/K27*100</f>
        <v>91.906211271733312</v>
      </c>
      <c r="M27" s="36"/>
      <c r="N27" s="37"/>
      <c r="O27" s="32"/>
      <c r="P27" s="33"/>
      <c r="Q27" s="36">
        <v>5337.9</v>
      </c>
      <c r="R27" s="37">
        <f>G27/Q27*100</f>
        <v>89.887783585305087</v>
      </c>
      <c r="S27" s="32"/>
      <c r="T27" s="33"/>
    </row>
    <row r="28" spans="1:20" ht="15.75" thickBot="1" x14ac:dyDescent="0.3">
      <c r="A28" s="40"/>
      <c r="B28" s="41" t="s">
        <v>94</v>
      </c>
      <c r="C28" s="42"/>
      <c r="D28" s="43"/>
      <c r="E28" s="44"/>
      <c r="F28" s="45"/>
      <c r="G28" s="92" t="s">
        <v>132</v>
      </c>
      <c r="H28" s="93">
        <v>100</v>
      </c>
      <c r="I28" s="44"/>
      <c r="J28" s="45"/>
      <c r="K28" s="48" t="s">
        <v>132</v>
      </c>
      <c r="L28" s="54">
        <v>91.906211271733312</v>
      </c>
      <c r="M28" s="46"/>
      <c r="N28" s="73"/>
      <c r="O28" s="42"/>
      <c r="P28" s="74"/>
      <c r="Q28" s="46" t="s">
        <v>132</v>
      </c>
      <c r="R28" s="47">
        <v>89.887783585305087</v>
      </c>
      <c r="S28" s="42"/>
      <c r="T28" s="43"/>
    </row>
    <row r="29" spans="1:20" x14ac:dyDescent="0.25">
      <c r="A29" s="129" t="s">
        <v>101</v>
      </c>
      <c r="B29" s="50" t="s">
        <v>92</v>
      </c>
      <c r="C29" s="55"/>
      <c r="D29" s="56"/>
      <c r="E29" s="57"/>
      <c r="F29" s="58"/>
      <c r="G29" s="61">
        <v>3608.8</v>
      </c>
      <c r="H29" s="62" t="s">
        <v>132</v>
      </c>
      <c r="I29" s="57"/>
      <c r="J29" s="58"/>
      <c r="K29" s="94">
        <v>3546.4</v>
      </c>
      <c r="L29" s="95" t="s">
        <v>132</v>
      </c>
      <c r="M29" s="59"/>
      <c r="N29" s="60"/>
      <c r="O29" s="61"/>
      <c r="P29" s="62"/>
      <c r="Q29" s="59">
        <v>3575.52</v>
      </c>
      <c r="R29" s="60" t="s">
        <v>132</v>
      </c>
      <c r="S29" s="55"/>
      <c r="T29" s="56"/>
    </row>
    <row r="30" spans="1:20" x14ac:dyDescent="0.25">
      <c r="A30" s="129"/>
      <c r="B30" s="31" t="s">
        <v>93</v>
      </c>
      <c r="C30" s="32"/>
      <c r="D30" s="33"/>
      <c r="E30" s="34"/>
      <c r="F30" s="35"/>
      <c r="G30" s="38">
        <v>3897.5</v>
      </c>
      <c r="H30" s="39">
        <f>K30/G30*100</f>
        <v>98.270942912123161</v>
      </c>
      <c r="I30" s="34"/>
      <c r="J30" s="35"/>
      <c r="K30" s="90">
        <v>3830.11</v>
      </c>
      <c r="L30" s="91">
        <v>100</v>
      </c>
      <c r="M30" s="36"/>
      <c r="N30" s="37"/>
      <c r="O30" s="38"/>
      <c r="P30" s="39"/>
      <c r="Q30" s="36">
        <v>3861.56</v>
      </c>
      <c r="R30" s="37">
        <f>K30/Q30*100</f>
        <v>99.185562311604642</v>
      </c>
      <c r="S30" s="32"/>
      <c r="T30" s="33"/>
    </row>
    <row r="31" spans="1:20" ht="15.75" thickBot="1" x14ac:dyDescent="0.3">
      <c r="A31" s="51"/>
      <c r="B31" s="52" t="s">
        <v>94</v>
      </c>
      <c r="C31" s="63"/>
      <c r="D31" s="64"/>
      <c r="E31" s="65"/>
      <c r="F31" s="66"/>
      <c r="G31" s="68" t="s">
        <v>132</v>
      </c>
      <c r="H31" s="71">
        <v>98.270942912123161</v>
      </c>
      <c r="I31" s="65"/>
      <c r="J31" s="66"/>
      <c r="K31" s="96" t="s">
        <v>132</v>
      </c>
      <c r="L31" s="97">
        <v>100</v>
      </c>
      <c r="M31" s="53"/>
      <c r="N31" s="70"/>
      <c r="O31" s="68"/>
      <c r="P31" s="71"/>
      <c r="Q31" s="53" t="s">
        <v>132</v>
      </c>
      <c r="R31" s="67">
        <v>99.185562311604642</v>
      </c>
      <c r="S31" s="63"/>
      <c r="T31" s="64"/>
    </row>
    <row r="32" spans="1:20" x14ac:dyDescent="0.25">
      <c r="A32" s="130" t="s">
        <v>102</v>
      </c>
      <c r="B32" s="22" t="s">
        <v>92</v>
      </c>
      <c r="C32" s="23"/>
      <c r="D32" s="24"/>
      <c r="E32" s="25"/>
      <c r="F32" s="26"/>
      <c r="G32" s="29">
        <v>2945</v>
      </c>
      <c r="H32" s="30" t="s">
        <v>132</v>
      </c>
      <c r="I32" s="98">
        <v>2470</v>
      </c>
      <c r="J32" s="99" t="s">
        <v>132</v>
      </c>
      <c r="K32" s="23"/>
      <c r="L32" s="24"/>
      <c r="M32" s="27"/>
      <c r="N32" s="28"/>
      <c r="O32" s="23"/>
      <c r="P32" s="24"/>
      <c r="Q32" s="27">
        <v>2850</v>
      </c>
      <c r="R32" s="28" t="s">
        <v>132</v>
      </c>
      <c r="S32" s="23"/>
      <c r="T32" s="24"/>
    </row>
    <row r="33" spans="1:20" x14ac:dyDescent="0.25">
      <c r="A33" s="129"/>
      <c r="B33" s="31" t="s">
        <v>93</v>
      </c>
      <c r="C33" s="32"/>
      <c r="D33" s="33"/>
      <c r="E33" s="34"/>
      <c r="F33" s="35"/>
      <c r="G33" s="38">
        <v>3180.6</v>
      </c>
      <c r="H33" s="39">
        <f>I33/G33*100</f>
        <v>83.870967741935488</v>
      </c>
      <c r="I33" s="100">
        <v>2667.6</v>
      </c>
      <c r="J33" s="101">
        <v>100</v>
      </c>
      <c r="K33" s="32"/>
      <c r="L33" s="33"/>
      <c r="M33" s="36"/>
      <c r="N33" s="37"/>
      <c r="O33" s="32"/>
      <c r="P33" s="33"/>
      <c r="Q33" s="36">
        <v>3078</v>
      </c>
      <c r="R33" s="37">
        <f>I33/Q33*100</f>
        <v>86.666666666666657</v>
      </c>
      <c r="S33" s="32"/>
      <c r="T33" s="33"/>
    </row>
    <row r="34" spans="1:20" ht="15.75" thickBot="1" x14ac:dyDescent="0.3">
      <c r="A34" s="40"/>
      <c r="B34" s="41" t="s">
        <v>94</v>
      </c>
      <c r="C34" s="42"/>
      <c r="D34" s="43"/>
      <c r="E34" s="44"/>
      <c r="F34" s="45"/>
      <c r="G34" s="48" t="s">
        <v>132</v>
      </c>
      <c r="H34" s="54">
        <v>83.870967741935488</v>
      </c>
      <c r="I34" s="102" t="s">
        <v>132</v>
      </c>
      <c r="J34" s="103">
        <v>100</v>
      </c>
      <c r="K34" s="42"/>
      <c r="L34" s="43"/>
      <c r="M34" s="46"/>
      <c r="N34" s="47"/>
      <c r="O34" s="42"/>
      <c r="P34" s="43"/>
      <c r="Q34" s="46" t="s">
        <v>132</v>
      </c>
      <c r="R34" s="73">
        <v>86.666666666666657</v>
      </c>
      <c r="S34" s="42"/>
      <c r="T34" s="43"/>
    </row>
    <row r="35" spans="1:20" x14ac:dyDescent="0.25">
      <c r="A35" s="129" t="s">
        <v>103</v>
      </c>
      <c r="B35" s="50" t="s">
        <v>92</v>
      </c>
      <c r="C35" s="55"/>
      <c r="D35" s="56"/>
      <c r="E35" s="59"/>
      <c r="F35" s="60"/>
      <c r="G35" s="61"/>
      <c r="H35" s="62"/>
      <c r="I35" s="57"/>
      <c r="J35" s="58"/>
      <c r="K35" s="55"/>
      <c r="L35" s="56"/>
      <c r="M35" s="57"/>
      <c r="N35" s="58"/>
      <c r="O35" s="55"/>
      <c r="P35" s="56"/>
      <c r="Q35" s="59"/>
      <c r="R35" s="60"/>
      <c r="S35" s="94">
        <v>12230.5</v>
      </c>
      <c r="T35" s="95" t="s">
        <v>132</v>
      </c>
    </row>
    <row r="36" spans="1:20" x14ac:dyDescent="0.25">
      <c r="A36" s="129"/>
      <c r="B36" s="31" t="s">
        <v>93</v>
      </c>
      <c r="C36" s="32"/>
      <c r="D36" s="33"/>
      <c r="E36" s="36"/>
      <c r="F36" s="37"/>
      <c r="G36" s="38"/>
      <c r="H36" s="39"/>
      <c r="I36" s="34"/>
      <c r="J36" s="35"/>
      <c r="K36" s="32"/>
      <c r="L36" s="33"/>
      <c r="M36" s="34"/>
      <c r="N36" s="35"/>
      <c r="O36" s="32"/>
      <c r="P36" s="33"/>
      <c r="Q36" s="36"/>
      <c r="R36" s="37"/>
      <c r="S36" s="90">
        <v>13208.94</v>
      </c>
      <c r="T36" s="91">
        <v>100</v>
      </c>
    </row>
    <row r="37" spans="1:20" ht="15.75" thickBot="1" x14ac:dyDescent="0.3">
      <c r="A37" s="51"/>
      <c r="B37" s="52" t="s">
        <v>94</v>
      </c>
      <c r="C37" s="63"/>
      <c r="D37" s="64"/>
      <c r="E37" s="53"/>
      <c r="F37" s="70"/>
      <c r="G37" s="68"/>
      <c r="H37" s="69"/>
      <c r="I37" s="65"/>
      <c r="J37" s="66"/>
      <c r="K37" s="63"/>
      <c r="L37" s="64"/>
      <c r="M37" s="65"/>
      <c r="N37" s="66"/>
      <c r="O37" s="63"/>
      <c r="P37" s="64"/>
      <c r="Q37" s="53"/>
      <c r="R37" s="70"/>
      <c r="S37" s="96" t="s">
        <v>132</v>
      </c>
      <c r="T37" s="97">
        <v>100</v>
      </c>
    </row>
    <row r="38" spans="1:20" x14ac:dyDescent="0.25">
      <c r="A38" s="130" t="s">
        <v>104</v>
      </c>
      <c r="B38" s="22" t="s">
        <v>92</v>
      </c>
      <c r="C38" s="88">
        <v>8177.6</v>
      </c>
      <c r="D38" s="89" t="s">
        <v>132</v>
      </c>
      <c r="E38" s="25"/>
      <c r="F38" s="26"/>
      <c r="G38" s="29">
        <v>8192</v>
      </c>
      <c r="H38" s="30" t="s">
        <v>132</v>
      </c>
      <c r="I38" s="25"/>
      <c r="J38" s="26"/>
      <c r="K38" s="23"/>
      <c r="L38" s="24"/>
      <c r="M38" s="25"/>
      <c r="N38" s="26"/>
      <c r="O38" s="23"/>
      <c r="P38" s="24"/>
      <c r="Q38" s="27">
        <v>8192</v>
      </c>
      <c r="R38" s="28" t="s">
        <v>132</v>
      </c>
      <c r="S38" s="23"/>
      <c r="T38" s="24"/>
    </row>
    <row r="39" spans="1:20" x14ac:dyDescent="0.25">
      <c r="A39" s="129"/>
      <c r="B39" s="31" t="s">
        <v>93</v>
      </c>
      <c r="C39" s="90">
        <v>8831.81</v>
      </c>
      <c r="D39" s="91">
        <v>100</v>
      </c>
      <c r="E39" s="34"/>
      <c r="F39" s="35"/>
      <c r="G39" s="38">
        <v>8847.36</v>
      </c>
      <c r="H39" s="39">
        <f>C39/G39*100</f>
        <v>99.824241355613424</v>
      </c>
      <c r="I39" s="34"/>
      <c r="J39" s="35"/>
      <c r="K39" s="32"/>
      <c r="L39" s="33"/>
      <c r="M39" s="34"/>
      <c r="N39" s="35"/>
      <c r="O39" s="32"/>
      <c r="P39" s="33"/>
      <c r="Q39" s="36">
        <v>8847.36</v>
      </c>
      <c r="R39" s="37">
        <f>C39/Q39*100</f>
        <v>99.824241355613424</v>
      </c>
      <c r="S39" s="32"/>
      <c r="T39" s="33"/>
    </row>
    <row r="40" spans="1:20" ht="15.75" thickBot="1" x14ac:dyDescent="0.3">
      <c r="A40" s="40"/>
      <c r="B40" s="41" t="s">
        <v>94</v>
      </c>
      <c r="C40" s="92" t="s">
        <v>132</v>
      </c>
      <c r="D40" s="93">
        <v>100</v>
      </c>
      <c r="E40" s="44"/>
      <c r="F40" s="72"/>
      <c r="G40" s="48" t="s">
        <v>132</v>
      </c>
      <c r="H40" s="54">
        <v>99.824241355613424</v>
      </c>
      <c r="I40" s="44"/>
      <c r="J40" s="45"/>
      <c r="K40" s="42"/>
      <c r="L40" s="43"/>
      <c r="M40" s="44"/>
      <c r="N40" s="45"/>
      <c r="O40" s="42"/>
      <c r="P40" s="43"/>
      <c r="Q40" s="46" t="s">
        <v>132</v>
      </c>
      <c r="R40" s="47">
        <v>99.824241355613424</v>
      </c>
      <c r="S40" s="42"/>
      <c r="T40" s="74"/>
    </row>
  </sheetData>
  <mergeCells count="22">
    <mergeCell ref="S6:T6"/>
    <mergeCell ref="A11:A12"/>
    <mergeCell ref="G6:H6"/>
    <mergeCell ref="A4:T5"/>
    <mergeCell ref="A32:A33"/>
    <mergeCell ref="A35:A36"/>
    <mergeCell ref="A38:A39"/>
    <mergeCell ref="A14:A15"/>
    <mergeCell ref="A17:A18"/>
    <mergeCell ref="A20:A21"/>
    <mergeCell ref="A23:A24"/>
    <mergeCell ref="A26:A27"/>
    <mergeCell ref="A29:A30"/>
    <mergeCell ref="O6:P6"/>
    <mergeCell ref="Q6:R6"/>
    <mergeCell ref="I6:J6"/>
    <mergeCell ref="K6:L6"/>
    <mergeCell ref="M6:N6"/>
    <mergeCell ref="A8:A9"/>
    <mergeCell ref="A6:B7"/>
    <mergeCell ref="C6:D6"/>
    <mergeCell ref="E6:F6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F87F-2C0A-47BA-A0DA-3F21E23BE644}">
  <sheetPr>
    <pageSetUpPr fitToPage="1"/>
  </sheetPr>
  <dimension ref="B4:R31"/>
  <sheetViews>
    <sheetView topLeftCell="A18" workbookViewId="0">
      <selection activeCell="K27" sqref="K27"/>
    </sheetView>
  </sheetViews>
  <sheetFormatPr defaultRowHeight="15" x14ac:dyDescent="0.25"/>
  <cols>
    <col min="1" max="1" width="8.140625" customWidth="1"/>
    <col min="2" max="2" width="11.7109375" customWidth="1"/>
    <col min="3" max="3" width="10.28515625" customWidth="1"/>
    <col min="12" max="12" width="10.85546875" customWidth="1"/>
  </cols>
  <sheetData>
    <row r="4" spans="2:18" ht="15.75" thickBot="1" x14ac:dyDescent="0.3"/>
    <row r="5" spans="2:18" x14ac:dyDescent="0.25">
      <c r="C5" s="144" t="s">
        <v>111</v>
      </c>
      <c r="D5" s="145"/>
      <c r="E5" s="145"/>
      <c r="F5" s="146"/>
      <c r="G5" s="147" t="s">
        <v>112</v>
      </c>
      <c r="H5" s="148"/>
      <c r="I5" s="175" t="s">
        <v>113</v>
      </c>
      <c r="J5" s="176"/>
      <c r="K5" s="178" t="s">
        <v>114</v>
      </c>
      <c r="L5" s="179"/>
      <c r="M5" s="182" t="s">
        <v>115</v>
      </c>
      <c r="N5" s="183"/>
      <c r="O5" s="183"/>
      <c r="P5" s="183"/>
      <c r="Q5" s="183"/>
      <c r="R5" s="183"/>
    </row>
    <row r="6" spans="2:18" x14ac:dyDescent="0.25">
      <c r="C6" s="184" t="s">
        <v>4</v>
      </c>
      <c r="D6" s="185"/>
      <c r="E6" s="186" t="s">
        <v>116</v>
      </c>
      <c r="F6" s="187"/>
      <c r="G6" s="149"/>
      <c r="H6" s="150"/>
      <c r="I6" s="150"/>
      <c r="J6" s="177"/>
      <c r="K6" s="180"/>
      <c r="L6" s="181"/>
      <c r="M6" s="182"/>
      <c r="N6" s="183"/>
      <c r="O6" s="183"/>
      <c r="P6" s="183"/>
      <c r="Q6" s="183"/>
      <c r="R6" s="183"/>
    </row>
    <row r="7" spans="2:18" ht="48" customHeight="1" x14ac:dyDescent="0.25">
      <c r="B7" s="75" t="s">
        <v>91</v>
      </c>
      <c r="C7" s="188">
        <v>12385</v>
      </c>
      <c r="D7" s="189"/>
      <c r="E7" s="190">
        <v>13375.81</v>
      </c>
      <c r="F7" s="191"/>
      <c r="G7" s="188">
        <v>12472.5</v>
      </c>
      <c r="H7" s="189"/>
      <c r="I7" s="190">
        <v>13470.3</v>
      </c>
      <c r="J7" s="191"/>
      <c r="K7" s="192" t="s">
        <v>20</v>
      </c>
      <c r="L7" s="193"/>
      <c r="M7" s="194" t="s">
        <v>88</v>
      </c>
      <c r="N7" s="195"/>
      <c r="O7" s="196" t="s">
        <v>145</v>
      </c>
      <c r="P7" s="195"/>
      <c r="Q7" s="196"/>
      <c r="R7" s="195"/>
    </row>
    <row r="8" spans="2:18" ht="35.25" customHeight="1" x14ac:dyDescent="0.25">
      <c r="B8" s="75" t="s">
        <v>95</v>
      </c>
      <c r="C8" s="188">
        <v>34165.300000000003</v>
      </c>
      <c r="D8" s="189"/>
      <c r="E8" s="190">
        <v>36898.519999999997</v>
      </c>
      <c r="F8" s="191"/>
      <c r="G8" s="188">
        <v>29606</v>
      </c>
      <c r="H8" s="189"/>
      <c r="I8" s="190">
        <v>31974.48</v>
      </c>
      <c r="J8" s="191"/>
      <c r="K8" s="192" t="s">
        <v>146</v>
      </c>
      <c r="L8" s="193"/>
      <c r="M8" s="194" t="s">
        <v>20</v>
      </c>
      <c r="N8" s="195"/>
      <c r="O8" s="196" t="s">
        <v>147</v>
      </c>
      <c r="P8" s="195"/>
      <c r="Q8" s="194" t="s">
        <v>88</v>
      </c>
      <c r="R8" s="195"/>
    </row>
    <row r="9" spans="2:18" ht="36" customHeight="1" x14ac:dyDescent="0.25">
      <c r="B9" s="75" t="s">
        <v>96</v>
      </c>
      <c r="C9" s="188">
        <v>7376.99</v>
      </c>
      <c r="D9" s="189"/>
      <c r="E9" s="190">
        <v>7967.15</v>
      </c>
      <c r="F9" s="191"/>
      <c r="G9" s="188">
        <v>6978.5</v>
      </c>
      <c r="H9" s="189"/>
      <c r="I9" s="190">
        <v>7536.78</v>
      </c>
      <c r="J9" s="191"/>
      <c r="K9" s="192" t="s">
        <v>148</v>
      </c>
      <c r="L9" s="193"/>
      <c r="M9" s="194" t="s">
        <v>20</v>
      </c>
      <c r="N9" s="195"/>
      <c r="O9" s="196" t="s">
        <v>147</v>
      </c>
      <c r="P9" s="195"/>
      <c r="Q9" s="197"/>
      <c r="R9" s="198"/>
    </row>
    <row r="10" spans="2:18" ht="40.5" customHeight="1" x14ac:dyDescent="0.25">
      <c r="B10" s="75" t="s">
        <v>97</v>
      </c>
      <c r="C10" s="188">
        <v>23990.33</v>
      </c>
      <c r="D10" s="189"/>
      <c r="E10" s="190">
        <v>25909.56</v>
      </c>
      <c r="F10" s="191"/>
      <c r="G10" s="188">
        <v>25094</v>
      </c>
      <c r="H10" s="189"/>
      <c r="I10" s="190">
        <v>27101.52</v>
      </c>
      <c r="J10" s="191"/>
      <c r="K10" s="199" t="s">
        <v>147</v>
      </c>
      <c r="L10" s="200"/>
      <c r="M10" s="194"/>
      <c r="N10" s="195"/>
      <c r="O10" s="196"/>
      <c r="P10" s="195"/>
      <c r="Q10" s="197"/>
      <c r="R10" s="198"/>
    </row>
    <row r="11" spans="2:18" ht="33.75" customHeight="1" x14ac:dyDescent="0.25">
      <c r="B11" s="75" t="s">
        <v>98</v>
      </c>
      <c r="C11" s="188">
        <v>38028.480000000003</v>
      </c>
      <c r="D11" s="189"/>
      <c r="E11" s="190">
        <v>41070.76</v>
      </c>
      <c r="F11" s="191"/>
      <c r="G11" s="188">
        <v>36240</v>
      </c>
      <c r="H11" s="189"/>
      <c r="I11" s="190">
        <v>39139.199999999997</v>
      </c>
      <c r="J11" s="191"/>
      <c r="K11" s="192" t="s">
        <v>117</v>
      </c>
      <c r="L11" s="193"/>
      <c r="M11" s="201"/>
      <c r="N11" s="198"/>
      <c r="O11" s="197"/>
      <c r="P11" s="198"/>
      <c r="Q11" s="197"/>
      <c r="R11" s="198"/>
    </row>
    <row r="12" spans="2:18" ht="30" customHeight="1" x14ac:dyDescent="0.25">
      <c r="B12" s="75" t="s">
        <v>99</v>
      </c>
      <c r="C12" s="188">
        <v>13237.59</v>
      </c>
      <c r="D12" s="189"/>
      <c r="E12" s="190">
        <v>14296.59</v>
      </c>
      <c r="F12" s="191"/>
      <c r="G12" s="188">
        <v>13730</v>
      </c>
      <c r="H12" s="189"/>
      <c r="I12" s="190">
        <v>14828.4</v>
      </c>
      <c r="J12" s="191"/>
      <c r="K12" s="192" t="s">
        <v>118</v>
      </c>
      <c r="L12" s="193"/>
      <c r="M12" s="201"/>
      <c r="N12" s="198"/>
      <c r="O12" s="197"/>
      <c r="P12" s="198"/>
      <c r="Q12" s="197"/>
      <c r="R12" s="198"/>
    </row>
    <row r="13" spans="2:18" ht="35.25" customHeight="1" x14ac:dyDescent="0.25">
      <c r="B13" s="75" t="s">
        <v>100</v>
      </c>
      <c r="C13" s="188">
        <v>4645.3599999999997</v>
      </c>
      <c r="D13" s="189"/>
      <c r="E13" s="190">
        <v>5016.99</v>
      </c>
      <c r="F13" s="191"/>
      <c r="G13" s="188">
        <v>4442.7</v>
      </c>
      <c r="H13" s="189"/>
      <c r="I13" s="190">
        <v>4798.12</v>
      </c>
      <c r="J13" s="191"/>
      <c r="K13" s="192" t="s">
        <v>20</v>
      </c>
      <c r="L13" s="193"/>
      <c r="M13" s="194" t="s">
        <v>147</v>
      </c>
      <c r="N13" s="195"/>
      <c r="O13" s="194" t="s">
        <v>88</v>
      </c>
      <c r="P13" s="195"/>
      <c r="Q13" s="197"/>
      <c r="R13" s="198"/>
    </row>
    <row r="14" spans="2:18" ht="34.5" customHeight="1" x14ac:dyDescent="0.25">
      <c r="B14" s="75" t="s">
        <v>101</v>
      </c>
      <c r="C14" s="188">
        <v>3838.11</v>
      </c>
      <c r="D14" s="189"/>
      <c r="E14" s="190">
        <v>4145.1499999999996</v>
      </c>
      <c r="F14" s="191"/>
      <c r="G14" s="188">
        <v>3546.4</v>
      </c>
      <c r="H14" s="189"/>
      <c r="I14" s="190">
        <v>3830.11</v>
      </c>
      <c r="J14" s="191"/>
      <c r="K14" s="199" t="s">
        <v>147</v>
      </c>
      <c r="L14" s="200"/>
      <c r="M14" s="194" t="s">
        <v>88</v>
      </c>
      <c r="N14" s="195"/>
      <c r="O14" s="194" t="s">
        <v>20</v>
      </c>
      <c r="P14" s="195"/>
      <c r="Q14" s="197"/>
      <c r="R14" s="198"/>
    </row>
    <row r="15" spans="2:18" ht="40.5" customHeight="1" x14ac:dyDescent="0.25">
      <c r="B15" s="75" t="s">
        <v>102</v>
      </c>
      <c r="C15" s="188">
        <v>3139.37</v>
      </c>
      <c r="D15" s="189"/>
      <c r="E15" s="190">
        <v>3390.52</v>
      </c>
      <c r="F15" s="191"/>
      <c r="G15" s="188">
        <v>2470</v>
      </c>
      <c r="H15" s="189"/>
      <c r="I15" s="190">
        <v>2667.6</v>
      </c>
      <c r="J15" s="191"/>
      <c r="K15" s="192" t="s">
        <v>29</v>
      </c>
      <c r="L15" s="193"/>
      <c r="M15" s="194" t="s">
        <v>88</v>
      </c>
      <c r="N15" s="195"/>
      <c r="O15" s="194" t="s">
        <v>20</v>
      </c>
      <c r="P15" s="195"/>
      <c r="Q15" s="197"/>
      <c r="R15" s="198"/>
    </row>
    <row r="16" spans="2:18" ht="28.5" customHeight="1" x14ac:dyDescent="0.25">
      <c r="B16" s="75" t="s">
        <v>103</v>
      </c>
      <c r="C16" s="188">
        <v>13037.71</v>
      </c>
      <c r="D16" s="189"/>
      <c r="E16" s="190">
        <v>14080.73</v>
      </c>
      <c r="F16" s="191"/>
      <c r="G16" s="188">
        <v>12230.5</v>
      </c>
      <c r="H16" s="189"/>
      <c r="I16" s="190">
        <v>13208.94</v>
      </c>
      <c r="J16" s="191"/>
      <c r="K16" s="192" t="s">
        <v>149</v>
      </c>
      <c r="L16" s="193"/>
      <c r="M16" s="194"/>
      <c r="N16" s="195"/>
      <c r="O16" s="196"/>
      <c r="P16" s="195"/>
      <c r="Q16" s="196"/>
      <c r="R16" s="195"/>
    </row>
    <row r="17" spans="2:18" ht="32.25" customHeight="1" thickBot="1" x14ac:dyDescent="0.3">
      <c r="B17" s="75" t="s">
        <v>104</v>
      </c>
      <c r="C17" s="188">
        <v>11606.61</v>
      </c>
      <c r="D17" s="189"/>
      <c r="E17" s="190">
        <v>12535.14</v>
      </c>
      <c r="F17" s="191"/>
      <c r="G17" s="188">
        <v>8177.6</v>
      </c>
      <c r="H17" s="189"/>
      <c r="I17" s="190">
        <v>8831.81</v>
      </c>
      <c r="J17" s="191"/>
      <c r="K17" s="214" t="s">
        <v>146</v>
      </c>
      <c r="L17" s="215"/>
      <c r="M17" s="194" t="s">
        <v>20</v>
      </c>
      <c r="N17" s="195"/>
      <c r="O17" s="194" t="s">
        <v>88</v>
      </c>
      <c r="P17" s="195"/>
      <c r="Q17" s="196"/>
      <c r="R17" s="195"/>
    </row>
    <row r="18" spans="2:18" ht="22.5" customHeight="1" thickBot="1" x14ac:dyDescent="0.3">
      <c r="B18" s="76" t="s">
        <v>119</v>
      </c>
      <c r="C18" s="202">
        <f>SUM(C7:C17)</f>
        <v>165450.84999999998</v>
      </c>
      <c r="D18" s="203"/>
      <c r="E18" s="204">
        <f>SUM(E7:F17)</f>
        <v>178686.91999999998</v>
      </c>
      <c r="F18" s="205"/>
      <c r="G18" s="206">
        <f>SUM(G7:H17)</f>
        <v>154988.20000000001</v>
      </c>
      <c r="H18" s="207"/>
      <c r="I18" s="208">
        <f>SUM(I7:J17)</f>
        <v>167387.25999999998</v>
      </c>
      <c r="J18" s="209"/>
      <c r="K18" s="210"/>
      <c r="L18" s="211"/>
      <c r="M18" s="212"/>
      <c r="N18" s="213"/>
      <c r="O18" s="212"/>
      <c r="P18" s="213"/>
      <c r="Q18" s="212"/>
      <c r="R18" s="213"/>
    </row>
    <row r="19" spans="2:18" ht="15.75" x14ac:dyDescent="0.25">
      <c r="B19" s="81"/>
      <c r="C19" s="79"/>
      <c r="D19" s="80"/>
      <c r="E19" s="79"/>
      <c r="F19" s="80"/>
      <c r="G19" s="79"/>
      <c r="H19" s="80"/>
      <c r="I19" s="79"/>
      <c r="J19" s="80"/>
      <c r="K19" s="77"/>
      <c r="L19" s="78"/>
      <c r="M19" s="79"/>
      <c r="N19" s="80"/>
      <c r="O19" s="79"/>
      <c r="P19" s="80"/>
      <c r="Q19" s="79"/>
      <c r="R19" s="80"/>
    </row>
    <row r="20" spans="2:18" ht="15.75" thickBot="1" x14ac:dyDescent="0.3"/>
    <row r="21" spans="2:18" ht="21" x14ac:dyDescent="0.25">
      <c r="B21" s="216" t="s">
        <v>120</v>
      </c>
      <c r="C21" s="217"/>
      <c r="D21" s="217"/>
      <c r="E21" s="217"/>
      <c r="F21" s="217"/>
      <c r="G21" s="217"/>
      <c r="H21" s="217"/>
      <c r="I21" s="218"/>
      <c r="P21" s="267"/>
      <c r="Q21" s="268"/>
    </row>
    <row r="22" spans="2:18" ht="36" customHeight="1" x14ac:dyDescent="0.25">
      <c r="B22" s="219" t="s">
        <v>114</v>
      </c>
      <c r="C22" s="220"/>
      <c r="D22" s="221" t="s">
        <v>121</v>
      </c>
      <c r="E22" s="222"/>
      <c r="F22" s="221" t="s">
        <v>122</v>
      </c>
      <c r="G22" s="222"/>
      <c r="H22" s="221" t="s">
        <v>123</v>
      </c>
      <c r="I22" s="223"/>
      <c r="K22" s="82"/>
      <c r="L22" s="82"/>
      <c r="M22" s="82"/>
    </row>
    <row r="23" spans="2:18" ht="49.5" customHeight="1" x14ac:dyDescent="0.25">
      <c r="B23" s="224" t="s">
        <v>105</v>
      </c>
      <c r="C23" s="225"/>
      <c r="D23" s="226" t="s">
        <v>144</v>
      </c>
      <c r="E23" s="227"/>
      <c r="F23" s="228">
        <f>G8+G17</f>
        <v>37783.599999999999</v>
      </c>
      <c r="G23" s="229"/>
      <c r="H23" s="228">
        <f>I8+I17</f>
        <v>40806.29</v>
      </c>
      <c r="I23" s="230"/>
      <c r="K23" s="82"/>
      <c r="L23" s="82"/>
      <c r="M23" s="82"/>
    </row>
    <row r="24" spans="2:18" ht="33" customHeight="1" x14ac:dyDescent="0.25">
      <c r="B24" s="224" t="s">
        <v>134</v>
      </c>
      <c r="C24" s="225"/>
      <c r="D24" s="226" t="s">
        <v>137</v>
      </c>
      <c r="E24" s="227"/>
      <c r="F24" s="183">
        <v>36240</v>
      </c>
      <c r="G24" s="231"/>
      <c r="H24" s="183">
        <v>39139.199999999997</v>
      </c>
      <c r="I24" s="232"/>
      <c r="K24" s="82"/>
      <c r="L24" s="82"/>
      <c r="M24" s="82"/>
    </row>
    <row r="25" spans="2:18" ht="49.5" customHeight="1" x14ac:dyDescent="0.25">
      <c r="B25" s="224" t="s">
        <v>125</v>
      </c>
      <c r="C25" s="225"/>
      <c r="D25" s="226" t="s">
        <v>138</v>
      </c>
      <c r="E25" s="227"/>
      <c r="F25" s="183">
        <f>G7+G13</f>
        <v>16915.2</v>
      </c>
      <c r="G25" s="231"/>
      <c r="H25" s="183">
        <f>I7+I13</f>
        <v>18268.419999999998</v>
      </c>
      <c r="I25" s="232"/>
      <c r="K25" s="82"/>
      <c r="L25" s="82"/>
      <c r="M25" s="82"/>
    </row>
    <row r="26" spans="2:18" ht="43.5" customHeight="1" x14ac:dyDescent="0.25">
      <c r="B26" s="224" t="s">
        <v>126</v>
      </c>
      <c r="C26" s="225"/>
      <c r="D26" s="226" t="s">
        <v>139</v>
      </c>
      <c r="E26" s="227"/>
      <c r="F26" s="183">
        <v>2470</v>
      </c>
      <c r="G26" s="231"/>
      <c r="H26" s="183">
        <v>2667.6</v>
      </c>
      <c r="I26" s="232"/>
      <c r="K26" s="82"/>
      <c r="L26" s="82"/>
    </row>
    <row r="27" spans="2:18" ht="43.5" customHeight="1" x14ac:dyDescent="0.25">
      <c r="B27" s="233" t="s">
        <v>135</v>
      </c>
      <c r="C27" s="234"/>
      <c r="D27" s="235" t="s">
        <v>140</v>
      </c>
      <c r="E27" s="236"/>
      <c r="F27" s="237">
        <f>G10+G14</f>
        <v>28640.400000000001</v>
      </c>
      <c r="G27" s="182"/>
      <c r="H27" s="237">
        <f>I10+I14</f>
        <v>30931.63</v>
      </c>
      <c r="I27" s="238"/>
      <c r="K27" s="82"/>
      <c r="L27" s="82"/>
    </row>
    <row r="28" spans="2:18" ht="43.5" customHeight="1" x14ac:dyDescent="0.25">
      <c r="B28" s="233" t="s">
        <v>129</v>
      </c>
      <c r="C28" s="234"/>
      <c r="D28" s="226" t="s">
        <v>141</v>
      </c>
      <c r="E28" s="226"/>
      <c r="F28" s="190">
        <v>13730</v>
      </c>
      <c r="G28" s="189"/>
      <c r="H28" s="190">
        <v>14828.4</v>
      </c>
      <c r="I28" s="191"/>
      <c r="K28" s="82"/>
      <c r="L28" s="82"/>
    </row>
    <row r="29" spans="2:18" ht="43.5" customHeight="1" x14ac:dyDescent="0.25">
      <c r="B29" s="233" t="s">
        <v>136</v>
      </c>
      <c r="C29" s="234"/>
      <c r="D29" s="226" t="s">
        <v>142</v>
      </c>
      <c r="E29" s="226"/>
      <c r="F29" s="190">
        <v>6978.5</v>
      </c>
      <c r="G29" s="189"/>
      <c r="H29" s="190">
        <v>7536.78</v>
      </c>
      <c r="I29" s="191"/>
      <c r="K29" s="82"/>
      <c r="L29" s="82"/>
    </row>
    <row r="30" spans="2:18" ht="47.25" customHeight="1" thickBot="1" x14ac:dyDescent="0.3">
      <c r="B30" s="241" t="s">
        <v>131</v>
      </c>
      <c r="C30" s="242"/>
      <c r="D30" s="243" t="s">
        <v>143</v>
      </c>
      <c r="E30" s="244"/>
      <c r="F30" s="269">
        <v>12230.5</v>
      </c>
      <c r="G30" s="270"/>
      <c r="H30" s="269">
        <v>13208.94</v>
      </c>
      <c r="I30" s="271"/>
      <c r="K30" s="82"/>
      <c r="L30" s="82"/>
    </row>
    <row r="31" spans="2:18" ht="15.75" x14ac:dyDescent="0.25">
      <c r="F31" s="248">
        <f>SUM(F23:G30)</f>
        <v>154988.20000000001</v>
      </c>
      <c r="G31" s="249"/>
      <c r="H31" s="248">
        <f>SUM(H23:I30)</f>
        <v>167387.25999999998</v>
      </c>
      <c r="I31" s="249"/>
    </row>
  </sheetData>
  <mergeCells count="143">
    <mergeCell ref="B30:C30"/>
    <mergeCell ref="D30:E30"/>
    <mergeCell ref="F30:G30"/>
    <mergeCell ref="H30:I30"/>
    <mergeCell ref="F31:G31"/>
    <mergeCell ref="H31:I31"/>
    <mergeCell ref="B25:C25"/>
    <mergeCell ref="D25:E25"/>
    <mergeCell ref="F25:G25"/>
    <mergeCell ref="H25:I25"/>
    <mergeCell ref="B26:C26"/>
    <mergeCell ref="D26:E26"/>
    <mergeCell ref="F26:G26"/>
    <mergeCell ref="H26:I26"/>
    <mergeCell ref="D29:E29"/>
    <mergeCell ref="F29:G29"/>
    <mergeCell ref="H29:I29"/>
    <mergeCell ref="B29:C29"/>
    <mergeCell ref="B27:C27"/>
    <mergeCell ref="D27:E27"/>
    <mergeCell ref="F27:G27"/>
    <mergeCell ref="H27:I27"/>
    <mergeCell ref="D28:E28"/>
    <mergeCell ref="B28:C28"/>
    <mergeCell ref="B23:C23"/>
    <mergeCell ref="D23:E23"/>
    <mergeCell ref="F23:G23"/>
    <mergeCell ref="H23:I23"/>
    <mergeCell ref="B24:C24"/>
    <mergeCell ref="D24:E24"/>
    <mergeCell ref="F24:G24"/>
    <mergeCell ref="H24:I24"/>
    <mergeCell ref="F28:G28"/>
    <mergeCell ref="H28:I28"/>
    <mergeCell ref="B21:I21"/>
    <mergeCell ref="P21:Q21"/>
    <mergeCell ref="B22:C22"/>
    <mergeCell ref="D22:E22"/>
    <mergeCell ref="F22:G22"/>
    <mergeCell ref="H22:I22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7:N17"/>
    <mergeCell ref="O17:P17"/>
    <mergeCell ref="Q17:R17"/>
    <mergeCell ref="Q18:R18"/>
    <mergeCell ref="O18:P18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Q16:R16"/>
    <mergeCell ref="C14:D14"/>
    <mergeCell ref="E14:F14"/>
    <mergeCell ref="G14:H14"/>
    <mergeCell ref="I14:J14"/>
    <mergeCell ref="K14:L14"/>
    <mergeCell ref="M14:N14"/>
    <mergeCell ref="O14:P14"/>
    <mergeCell ref="Q14:R14"/>
    <mergeCell ref="Q12:R12"/>
    <mergeCell ref="C13:D13"/>
    <mergeCell ref="E13:F13"/>
    <mergeCell ref="G13:H13"/>
    <mergeCell ref="I13:J13"/>
    <mergeCell ref="K13:L13"/>
    <mergeCell ref="M13:N13"/>
    <mergeCell ref="O13:P13"/>
    <mergeCell ref="Q13:R13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0:N10"/>
    <mergeCell ref="O10:P10"/>
    <mergeCell ref="Q10:R10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C5:F5"/>
    <mergeCell ref="G5:H6"/>
    <mergeCell ref="I5:J6"/>
    <mergeCell ref="K5:L6"/>
    <mergeCell ref="M5:R6"/>
    <mergeCell ref="C6:D6"/>
    <mergeCell ref="E6:F6"/>
    <mergeCell ref="O7:P7"/>
    <mergeCell ref="Q7:R7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Raport Wyboru Ofert (913507)</vt:lpstr>
      <vt:lpstr>punktacja wg kryterium ocen</vt:lpstr>
      <vt:lpstr>szacunkowa i wybór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SPZOZ Człuchów administarcja</cp:lastModifiedBy>
  <cp:lastPrinted>2024-04-26T06:14:05Z</cp:lastPrinted>
  <dcterms:created xsi:type="dcterms:W3CDTF">2024-04-24T08:38:45Z</dcterms:created>
  <dcterms:modified xsi:type="dcterms:W3CDTF">2024-04-29T11:20:39Z</dcterms:modified>
  <cp:category/>
</cp:coreProperties>
</file>