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jkulpa\Desktop\Zamówienia publiczne\2024_PRZETARGI\2024_Rozbudowa sieci kanalizacyjnej\2_Dokumentacja_Fotowoltaika Partynia\"/>
    </mc:Choice>
  </mc:AlternateContent>
  <xr:revisionPtr revIDLastSave="0" documentId="13_ncr:1_{CD61DC5B-3826-41C0-A87D-6B19272D02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Kosztorys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0" i="1" l="1"/>
  <c r="H11" i="1"/>
  <c r="H12" i="1"/>
  <c r="H13" i="1"/>
  <c r="H14" i="1"/>
  <c r="H15" i="1"/>
  <c r="H16" i="1"/>
  <c r="H17" i="1"/>
  <c r="H19" i="1"/>
  <c r="H20" i="1"/>
  <c r="H21" i="1"/>
  <c r="H22" i="1"/>
  <c r="H23" i="1"/>
  <c r="H24" i="1"/>
  <c r="H26" i="1"/>
  <c r="H27" i="1"/>
  <c r="H28" i="1"/>
  <c r="H29" i="1"/>
  <c r="H9" i="1"/>
  <c r="H30" i="1" l="1"/>
  <c r="H31" i="1" s="1"/>
  <c r="H32" i="1" s="1"/>
</calcChain>
</file>

<file path=xl/sharedStrings.xml><?xml version="1.0" encoding="utf-8"?>
<sst xmlns="http://schemas.openxmlformats.org/spreadsheetml/2006/main" count="126" uniqueCount="87">
  <si>
    <t/>
  </si>
  <si>
    <t>Numer</t>
  </si>
  <si>
    <t>Podstawa</t>
  </si>
  <si>
    <t>Opis</t>
  </si>
  <si>
    <t>Jm</t>
  </si>
  <si>
    <t>Ilość</t>
  </si>
  <si>
    <t>Krotność</t>
  </si>
  <si>
    <t>Kosztorys</t>
  </si>
  <si>
    <t>Mikroinstalacja fotowoltaiczna</t>
  </si>
  <si>
    <t>Element</t>
  </si>
  <si>
    <t>1</t>
  </si>
  <si>
    <t>Roboty przygotowawcze</t>
  </si>
  <si>
    <t>1.1</t>
  </si>
  <si>
    <t>KNNR 5/701/4</t>
  </si>
  <si>
    <t>m3</t>
  </si>
  <si>
    <t>Kopanie rowów dla kabli, mechanicznie, grunt kategorii I-II
50*0,3*0,8=12,000000</t>
  </si>
  <si>
    <t>1.2</t>
  </si>
  <si>
    <t>KNNRS 5/602/2</t>
  </si>
  <si>
    <t>m</t>
  </si>
  <si>
    <t>Montaż uziomu powierzchniowego i prętowego, uziom poziomy, w wykopie o głębokości do 0,60·m, kategoria gruntu III
50*1,3=65,000000</t>
  </si>
  <si>
    <t>1.3</t>
  </si>
  <si>
    <t>KNNR 5/113/1</t>
  </si>
  <si>
    <t>Rury ochronne, z PVC, do Fi 50·mm
rura ochronna AROT fi 50mm : 50*1,3=65,000000</t>
  </si>
  <si>
    <t>1.4</t>
  </si>
  <si>
    <t>KNNR 5/203/4</t>
  </si>
  <si>
    <t>Przewody kabelkowe wciągane do rur i w kanały zamknięte, rury, przekrój do 50·mm2. (Przewód YKY-450/750V 5x16mm2)
Przewód YKY-450/750V 5x16mm2 : 50*1,3=65,000000</t>
  </si>
  <si>
    <t>1.5</t>
  </si>
  <si>
    <t>KNNR 5/201/4 (1) analogia</t>
  </si>
  <si>
    <t>Przewody izolowane 1-żyłowe wciągane do rur, 6·mm2 - kabel DC+wtyczki MC4
przewody solarne 6mm2 : 50*2*1,3=130,000000</t>
  </si>
  <si>
    <t>1.6</t>
  </si>
  <si>
    <t>KNR 201/312/7</t>
  </si>
  <si>
    <t>szt</t>
  </si>
  <si>
    <t>Ręczne wykopanie dołów o powierzchni dna do 0.2·m2, głębokość do 0.7 m, kategoria gruntu IV  (wykop 0,4*0,4*1,2m)
10*3=30,000000</t>
  </si>
  <si>
    <t>1.7</t>
  </si>
  <si>
    <t>KNR 202/1915/1 (1)</t>
  </si>
  <si>
    <t>Betonowanie ław, stóp fundamentowych niezbrojonych z betonu C20/25
beton C20/25 : 0,4*0,4*1,2*30=5,760000</t>
  </si>
  <si>
    <t>1.8</t>
  </si>
  <si>
    <t>KNR 508/701/17</t>
  </si>
  <si>
    <t>Montaż na gotowym podłożu konstrukcji wsporczych przykręcanych, ciężar do 15·kg, na stropie, ilość mocowań 2</t>
  </si>
  <si>
    <t>1.9</t>
  </si>
  <si>
    <t>KNR 508/710/3 (2)</t>
  </si>
  <si>
    <t>Montaż elementów systemu "U" wymagających dodatkowego skręcenia, śruba specjalna M10/50 U96
profile 60*60mm : 12*4*3=144,000000</t>
  </si>
  <si>
    <t>2</t>
  </si>
  <si>
    <t>Montaż elementów systemu fotowoltaicznemu</t>
  </si>
  <si>
    <t>2.1</t>
  </si>
  <si>
    <t>KNR 508/402/9</t>
  </si>
  <si>
    <t>kpl.</t>
  </si>
  <si>
    <t>Mocowanie aparatów na gotowym podłożu bez częściowego rozebrania i podłączenia, aparat do 30·kg, ilość otworów mocujących do 4 - analogia: montaż modułów fotowoltaicznych 450 W</t>
  </si>
  <si>
    <t>2.2</t>
  </si>
  <si>
    <t>KNR 508/814/2</t>
  </si>
  <si>
    <t>Montaż końcówek, przez zaciskanie, dla żył do 16,0·mm2. końcówki złączek przewodów solarnych 6mm2</t>
  </si>
  <si>
    <t>2.3</t>
  </si>
  <si>
    <t>KNR 508/403/5</t>
  </si>
  <si>
    <t>Mocowanie aparatów na gotowym podłożu z częściowym rozebraniem i złożeniem, bez podłączenia, aparat do 10·kg, analogia: Rozdzielnica pradu stałego DC z aparatami zabezpieczającymi
Rozdzielnica pradu stałego DC z aparatami zabezpieczającymi : 1=1,000000</t>
  </si>
  <si>
    <t>2.4</t>
  </si>
  <si>
    <t>KNR 508/403/6</t>
  </si>
  <si>
    <t>Mocowanie aparatów na gotowym podłożu z częściowym rozebraniem i złożeniem, bez podłączenia, aparat do 10·kg, analogia: rozdzielnica pradu zmiennego AC z aparatami zabezpieczającymi
Rozdzielnica pradu zmiennego AC z aparatami zabezpieczającymi  : 1=1,000000</t>
  </si>
  <si>
    <t>2.5</t>
  </si>
  <si>
    <t>KNR 508/403/11</t>
  </si>
  <si>
    <t>Mocowanie aparatów na gotowym podłożu z częściowym rozebraniem i złożeniem, bez podłączenia, aparat do 100·kg, ilość otworów mocujących do 4, analogia: Falownik sieciowo-hybrydowy
Falownik sieciowo-hybrydowy 
minimalne wymagania : 
   Sprawność minimalna 97% 
    4 wejścia solarne 
    Zakres napięcia roboczego 200 do 1000 V 
    Musi współpracować z optymalizatorami mocy 
    Wbudowany układ monitorowania prądów upływu 
    Inteligentne wykrywanie łuków elektrycznych ogranicza ryzyko pożaru 
    Zakres temperatur otoczenia: -25 + 60 stopni C 
    Sygnalizacja stanów diodami LED 
    Pasywne chłodzenie 
    Kompatybilny ze Smart Dongle WLAN-FE (WIFI+LAN) 
    Kompatybilny ze Smartloggerem 3000A 
 : 1=1,000000</t>
  </si>
  <si>
    <t>2.6</t>
  </si>
  <si>
    <t>KNR 508/403/10</t>
  </si>
  <si>
    <t>Mocowanie aparatów na gotowym podłożu z częściowym rozebraniem i złożeniem, bez podłączenia, aparat do 50·kg, ianalogia: magazyn energi o pojemnosci 5kWh, zasilany po stronie mocy DC;  dedykowany do pracy z falownikiem hybrydowym. przystosowany do montazu na zewnątrz budynku
Magazyn energii 5kWh : 3=3,000000</t>
  </si>
  <si>
    <t>3</t>
  </si>
  <si>
    <t>Podłączenie uruchomienie, pomiary</t>
  </si>
  <si>
    <t>3.1</t>
  </si>
  <si>
    <t>KNR 508/813/3</t>
  </si>
  <si>
    <t>Podłączenie przewodów kabelkowych pod zaciski lub bolce, powłoka polwinitowa, przekrój żył do 6,0·mm2</t>
  </si>
  <si>
    <t>3.2</t>
  </si>
  <si>
    <t>KNP 1846/4601/2</t>
  </si>
  <si>
    <t>pomiar</t>
  </si>
  <si>
    <t>Instalacje i urządzenia ochrony przeciwporażeniowej dla obiektów inwestorskich i produkcyjnych, badanie uziomu otokowego</t>
  </si>
  <si>
    <t>3.3</t>
  </si>
  <si>
    <t>KNP 1846/4601/6</t>
  </si>
  <si>
    <t>Instalacje i urządzenia ochrony przeciwporażeniowej dla obiektów inwestorskich i produkcyjnych, badanie wyłącznika przeciwporażeniowego różnicowo-prądowego</t>
  </si>
  <si>
    <t>3.4</t>
  </si>
  <si>
    <t>Kalkulacja własna</t>
  </si>
  <si>
    <t>Uruchomienie instalacji fotowoltaicznej i wpięcie do sieci elektroenergetycznej</t>
  </si>
  <si>
    <t>Kosztorys ofertowy</t>
  </si>
  <si>
    <t xml:space="preserve">Rozbudowa sieci kanalizacyjnej, budowa oczyszczalni ścieków                                                                                                                                                                   i rozbudowa instalacji fotowoltaicznej na  oczyszczalni scieków                                                                                                                                                                         na terenie Gminy Radomyśl Wielki </t>
  </si>
  <si>
    <t>Cena jedn. netto z krotnością</t>
  </si>
  <si>
    <t>Wartość netto z krotnością</t>
  </si>
  <si>
    <t>RazemWartość netto</t>
  </si>
  <si>
    <t>Wartość podatku VAT</t>
  </si>
  <si>
    <t>Razem Wartość brutto</t>
  </si>
  <si>
    <t>Instalacja fotowoltaiczna na oczyszczalni ścieków w miejscowości Partynia</t>
  </si>
  <si>
    <t>Rozdział III.2 do SWZ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</si>
</sst>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16" x14ac:knownFonts="1">
    <font>
      <sz val="11"/>
      <color theme="1"/>
      <name val="Calibri"/>
      <family val="2"/>
    </font>
    <font>
      <sz val="11"/>
      <color rgb="FF15428B"/>
      <name val="Calibri"/>
      <family val="2"/>
    </font>
    <font>
      <sz val="11"/>
      <color rgb="FF008000"/>
      <name val="Calibri"/>
      <family val="2"/>
    </font>
    <font>
      <sz val="11"/>
      <color rgb="FFFF0000"/>
      <name val="Calibri"/>
      <family val="2"/>
    </font>
    <font>
      <sz val="11"/>
      <color rgb="FF000000"/>
      <name val="Calibri"/>
      <family val="2"/>
    </font>
    <font>
      <sz val="11"/>
      <color theme="1"/>
      <name val="Calibri"/>
      <family val="2"/>
    </font>
    <font>
      <b/>
      <sz val="12"/>
      <color theme="1"/>
      <name val="Calibri"/>
      <family val="2"/>
    </font>
    <font>
      <b/>
      <sz val="12"/>
      <color rgb="FF000000"/>
      <name val="Calibri"/>
      <family val="2"/>
    </font>
    <font>
      <b/>
      <sz val="12"/>
      <name val="Calibri"/>
      <family val="2"/>
      <charset val="238"/>
    </font>
    <font>
      <sz val="14"/>
      <color theme="1"/>
      <name val="Calibri"/>
      <family val="2"/>
    </font>
    <font>
      <b/>
      <i/>
      <sz val="18"/>
      <color theme="1"/>
      <name val="Times New Roman"/>
      <family val="1"/>
      <charset val="238"/>
    </font>
    <font>
      <b/>
      <sz val="14"/>
      <color theme="1"/>
      <name val="Calibri"/>
      <family val="2"/>
      <charset val="238"/>
    </font>
    <font>
      <b/>
      <sz val="18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sz val="12"/>
      <color theme="1"/>
      <name val="Calibri"/>
      <family val="2"/>
    </font>
    <font>
      <b/>
      <sz val="14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5" fillId="0" borderId="0"/>
  </cellStyleXfs>
  <cellXfs count="31">
    <xf numFmtId="0" fontId="0" fillId="0" borderId="0" xfId="0"/>
    <xf numFmtId="0" fontId="4" fillId="0" borderId="0" xfId="1" applyFont="1"/>
    <xf numFmtId="0" fontId="4" fillId="0" borderId="0" xfId="1" applyFont="1" applyAlignment="1">
      <alignment vertical="top"/>
    </xf>
    <xf numFmtId="0" fontId="4" fillId="0" borderId="0" xfId="1" applyFont="1" applyAlignment="1">
      <alignment vertical="top" wrapText="1"/>
    </xf>
    <xf numFmtId="0" fontId="7" fillId="0" borderId="1" xfId="1" applyFont="1" applyBorder="1" applyAlignment="1">
      <alignment vertical="top"/>
    </xf>
    <xf numFmtId="2" fontId="7" fillId="0" borderId="1" xfId="1" applyNumberFormat="1" applyFont="1" applyBorder="1" applyAlignment="1">
      <alignment vertical="top"/>
    </xf>
    <xf numFmtId="2" fontId="8" fillId="0" borderId="1" xfId="1" applyNumberFormat="1" applyFont="1" applyBorder="1" applyAlignment="1">
      <alignment vertical="top"/>
    </xf>
    <xf numFmtId="0" fontId="0" fillId="0" borderId="1" xfId="0" applyBorder="1"/>
    <xf numFmtId="0" fontId="1" fillId="0" borderId="1" xfId="1" applyFont="1" applyBorder="1"/>
    <xf numFmtId="49" fontId="0" fillId="0" borderId="1" xfId="1" applyNumberFormat="1" applyFont="1" applyBorder="1" applyAlignment="1">
      <alignment vertical="top" wrapText="1"/>
    </xf>
    <xf numFmtId="0" fontId="2" fillId="0" borderId="1" xfId="1" applyFont="1" applyBorder="1" applyAlignment="1">
      <alignment vertical="top" wrapText="1"/>
    </xf>
    <xf numFmtId="0" fontId="2" fillId="0" borderId="1" xfId="1" applyFont="1" applyBorder="1"/>
    <xf numFmtId="0" fontId="3" fillId="0" borderId="1" xfId="1" applyFont="1" applyBorder="1" applyAlignment="1">
      <alignment vertical="top" wrapText="1"/>
    </xf>
    <xf numFmtId="0" fontId="3" fillId="0" borderId="1" xfId="1" applyFont="1" applyBorder="1"/>
    <xf numFmtId="0" fontId="4" fillId="0" borderId="1" xfId="1" applyFont="1" applyBorder="1" applyAlignment="1">
      <alignment vertical="top" wrapText="1"/>
    </xf>
    <xf numFmtId="0" fontId="4" fillId="0" borderId="1" xfId="1" applyFont="1" applyBorder="1" applyAlignment="1">
      <alignment vertical="top"/>
    </xf>
    <xf numFmtId="2" fontId="0" fillId="0" borderId="0" xfId="0" applyNumberFormat="1"/>
    <xf numFmtId="0" fontId="13" fillId="0" borderId="1" xfId="1" applyFont="1" applyBorder="1" applyAlignment="1">
      <alignment horizontal="center" vertical="center" wrapText="1"/>
    </xf>
    <xf numFmtId="0" fontId="13" fillId="0" borderId="0" xfId="1" applyFont="1" applyAlignment="1">
      <alignment horizontal="center" vertical="center" wrapText="1"/>
    </xf>
    <xf numFmtId="0" fontId="0" fillId="0" borderId="0" xfId="0" applyAlignment="1">
      <alignment shrinkToFit="1"/>
    </xf>
    <xf numFmtId="164" fontId="0" fillId="0" borderId="0" xfId="0" applyNumberFormat="1"/>
    <xf numFmtId="0" fontId="9" fillId="0" borderId="0" xfId="0" applyFont="1" applyAlignment="1">
      <alignment horizontal="right"/>
    </xf>
    <xf numFmtId="0" fontId="10" fillId="0" borderId="0" xfId="0" applyFont="1" applyAlignment="1">
      <alignment horizontal="center" wrapText="1"/>
    </xf>
    <xf numFmtId="0" fontId="11" fillId="0" borderId="0" xfId="0" applyFont="1"/>
    <xf numFmtId="0" fontId="1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right"/>
    </xf>
    <xf numFmtId="0" fontId="15" fillId="0" borderId="0" xfId="0" applyFont="1" applyAlignment="1">
      <alignment horizontal="center" wrapText="1"/>
    </xf>
    <xf numFmtId="0" fontId="6" fillId="0" borderId="0" xfId="0" applyFont="1" applyAlignment="1">
      <alignment horizontal="center" vertical="center" wrapText="1"/>
    </xf>
    <xf numFmtId="0" fontId="14" fillId="0" borderId="0" xfId="0" applyFont="1" applyAlignment="1">
      <alignment horizontal="center"/>
    </xf>
    <xf numFmtId="164" fontId="4" fillId="0" borderId="1" xfId="1" applyNumberFormat="1" applyFont="1" applyBorder="1" applyAlignment="1">
      <alignment vertical="top"/>
    </xf>
    <xf numFmtId="164" fontId="3" fillId="0" borderId="1" xfId="1" applyNumberFormat="1" applyFont="1" applyBorder="1"/>
  </cellXfs>
  <cellStyles count="2">
    <cellStyle name="Normal" xfId="1" xr:uid="{00000000-0005-0000-0000-000000000000}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I33"/>
  <sheetViews>
    <sheetView tabSelected="1" topLeftCell="A10" workbookViewId="0">
      <selection activeCell="E38" sqref="E38"/>
    </sheetView>
  </sheetViews>
  <sheetFormatPr defaultRowHeight="15" x14ac:dyDescent="0.25"/>
  <cols>
    <col min="1" max="1" width="8.7109375" customWidth="1"/>
    <col min="2" max="2" width="15.7109375" customWidth="1"/>
    <col min="3" max="3" width="70.7109375" customWidth="1"/>
    <col min="4" max="4" width="7.140625" customWidth="1"/>
    <col min="5" max="5" width="9.28515625" customWidth="1"/>
    <col min="6" max="6" width="9.140625" customWidth="1"/>
    <col min="7" max="8" width="15.7109375" customWidth="1"/>
  </cols>
  <sheetData>
    <row r="1" spans="1:9" ht="18.75" x14ac:dyDescent="0.3">
      <c r="C1" s="19"/>
      <c r="E1" s="20"/>
      <c r="G1" s="23" t="s">
        <v>86</v>
      </c>
      <c r="H1" s="21"/>
      <c r="I1" s="16"/>
    </row>
    <row r="2" spans="1:9" ht="73.5" customHeight="1" x14ac:dyDescent="0.35">
      <c r="A2" s="22"/>
      <c r="B2" s="24" t="s">
        <v>78</v>
      </c>
      <c r="C2" s="24"/>
      <c r="D2" s="24"/>
      <c r="E2" s="24"/>
      <c r="F2" s="24"/>
      <c r="G2" s="24"/>
      <c r="H2" s="24"/>
      <c r="I2" s="16"/>
    </row>
    <row r="3" spans="1:9" ht="75" customHeight="1" x14ac:dyDescent="0.3">
      <c r="A3" s="26" t="s">
        <v>79</v>
      </c>
      <c r="B3" s="26"/>
      <c r="C3" s="26"/>
      <c r="D3" s="26"/>
      <c r="E3" s="26"/>
      <c r="F3" s="26"/>
      <c r="G3" s="26"/>
      <c r="H3" s="26"/>
      <c r="I3" s="16"/>
    </row>
    <row r="4" spans="1:9" ht="54" customHeight="1" x14ac:dyDescent="0.25">
      <c r="A4" s="27" t="s">
        <v>85</v>
      </c>
      <c r="B4" s="28"/>
      <c r="C4" s="28"/>
      <c r="D4" s="28"/>
      <c r="E4" s="28"/>
      <c r="F4" s="28"/>
      <c r="G4" s="28"/>
      <c r="H4" s="28"/>
      <c r="I4" s="16"/>
    </row>
    <row r="5" spans="1:9" s="18" customFormat="1" ht="45" x14ac:dyDescent="0.25">
      <c r="A5" s="17" t="s">
        <v>1</v>
      </c>
      <c r="B5" s="17" t="s">
        <v>2</v>
      </c>
      <c r="C5" s="17" t="s">
        <v>3</v>
      </c>
      <c r="D5" s="17" t="s">
        <v>4</v>
      </c>
      <c r="E5" s="17" t="s">
        <v>5</v>
      </c>
      <c r="F5" s="17" t="s">
        <v>6</v>
      </c>
      <c r="G5" s="17" t="s">
        <v>80</v>
      </c>
      <c r="H5" s="17" t="s">
        <v>81</v>
      </c>
    </row>
    <row r="6" spans="1:9" x14ac:dyDescent="0.25">
      <c r="A6" s="7"/>
      <c r="B6" s="8" t="s">
        <v>0</v>
      </c>
      <c r="C6" s="8" t="s">
        <v>0</v>
      </c>
      <c r="D6" s="8" t="s">
        <v>0</v>
      </c>
      <c r="E6" s="8" t="s">
        <v>0</v>
      </c>
      <c r="F6" s="8" t="s">
        <v>0</v>
      </c>
      <c r="G6" s="8" t="s">
        <v>0</v>
      </c>
      <c r="H6" s="8" t="s">
        <v>0</v>
      </c>
    </row>
    <row r="7" spans="1:9" x14ac:dyDescent="0.25">
      <c r="A7" s="9" t="s">
        <v>0</v>
      </c>
      <c r="B7" s="10" t="s">
        <v>7</v>
      </c>
      <c r="C7" s="10" t="s">
        <v>8</v>
      </c>
      <c r="D7" s="11" t="s">
        <v>0</v>
      </c>
      <c r="E7" s="11" t="s">
        <v>0</v>
      </c>
      <c r="F7" s="11" t="s">
        <v>0</v>
      </c>
      <c r="G7" s="11" t="s">
        <v>0</v>
      </c>
      <c r="H7" s="11" t="s">
        <v>0</v>
      </c>
    </row>
    <row r="8" spans="1:9" x14ac:dyDescent="0.25">
      <c r="A8" s="9" t="s">
        <v>10</v>
      </c>
      <c r="B8" s="12" t="s">
        <v>9</v>
      </c>
      <c r="C8" s="12" t="s">
        <v>11</v>
      </c>
      <c r="D8" s="13" t="s">
        <v>0</v>
      </c>
      <c r="E8" s="13" t="s">
        <v>0</v>
      </c>
      <c r="F8" s="13" t="s">
        <v>0</v>
      </c>
      <c r="G8" s="13" t="s">
        <v>0</v>
      </c>
      <c r="H8" s="13" t="s">
        <v>0</v>
      </c>
    </row>
    <row r="9" spans="1:9" ht="45" x14ac:dyDescent="0.25">
      <c r="A9" s="9" t="s">
        <v>12</v>
      </c>
      <c r="B9" s="14" t="s">
        <v>13</v>
      </c>
      <c r="C9" s="14" t="s">
        <v>15</v>
      </c>
      <c r="D9" s="14" t="s">
        <v>14</v>
      </c>
      <c r="E9" s="29">
        <v>12</v>
      </c>
      <c r="F9" s="15">
        <v>1</v>
      </c>
      <c r="G9" s="15"/>
      <c r="H9" s="15">
        <f>ROUND(E9*G9,2)</f>
        <v>0</v>
      </c>
    </row>
    <row r="10" spans="1:9" ht="60" x14ac:dyDescent="0.25">
      <c r="A10" s="9" t="s">
        <v>16</v>
      </c>
      <c r="B10" s="14" t="s">
        <v>17</v>
      </c>
      <c r="C10" s="14" t="s">
        <v>19</v>
      </c>
      <c r="D10" s="14" t="s">
        <v>18</v>
      </c>
      <c r="E10" s="29">
        <v>65</v>
      </c>
      <c r="F10" s="15">
        <v>1</v>
      </c>
      <c r="G10" s="15"/>
      <c r="H10" s="15">
        <f t="shared" ref="H10:H29" si="0">ROUND(E10*G10,2)</f>
        <v>0</v>
      </c>
    </row>
    <row r="11" spans="1:9" ht="45" x14ac:dyDescent="0.25">
      <c r="A11" s="9" t="s">
        <v>20</v>
      </c>
      <c r="B11" s="14" t="s">
        <v>21</v>
      </c>
      <c r="C11" s="14" t="s">
        <v>22</v>
      </c>
      <c r="D11" s="14" t="s">
        <v>18</v>
      </c>
      <c r="E11" s="29">
        <v>65</v>
      </c>
      <c r="F11" s="15">
        <v>1</v>
      </c>
      <c r="G11" s="15"/>
      <c r="H11" s="15">
        <f t="shared" si="0"/>
        <v>0</v>
      </c>
    </row>
    <row r="12" spans="1:9" ht="60" x14ac:dyDescent="0.25">
      <c r="A12" s="9" t="s">
        <v>23</v>
      </c>
      <c r="B12" s="14" t="s">
        <v>24</v>
      </c>
      <c r="C12" s="14" t="s">
        <v>25</v>
      </c>
      <c r="D12" s="14" t="s">
        <v>18</v>
      </c>
      <c r="E12" s="29">
        <v>65</v>
      </c>
      <c r="F12" s="15">
        <v>1</v>
      </c>
      <c r="G12" s="15"/>
      <c r="H12" s="15">
        <f t="shared" si="0"/>
        <v>0</v>
      </c>
    </row>
    <row r="13" spans="1:9" ht="60" x14ac:dyDescent="0.25">
      <c r="A13" s="9" t="s">
        <v>26</v>
      </c>
      <c r="B13" s="14" t="s">
        <v>27</v>
      </c>
      <c r="C13" s="14" t="s">
        <v>28</v>
      </c>
      <c r="D13" s="14" t="s">
        <v>18</v>
      </c>
      <c r="E13" s="29">
        <v>130</v>
      </c>
      <c r="F13" s="15">
        <v>1</v>
      </c>
      <c r="G13" s="15"/>
      <c r="H13" s="15">
        <f t="shared" si="0"/>
        <v>0</v>
      </c>
    </row>
    <row r="14" spans="1:9" ht="60" x14ac:dyDescent="0.25">
      <c r="A14" s="9" t="s">
        <v>29</v>
      </c>
      <c r="B14" s="14" t="s">
        <v>30</v>
      </c>
      <c r="C14" s="14" t="s">
        <v>32</v>
      </c>
      <c r="D14" s="14" t="s">
        <v>31</v>
      </c>
      <c r="E14" s="29">
        <v>30</v>
      </c>
      <c r="F14" s="15">
        <v>1</v>
      </c>
      <c r="G14" s="15"/>
      <c r="H14" s="15">
        <f t="shared" si="0"/>
        <v>0</v>
      </c>
    </row>
    <row r="15" spans="1:9" ht="45" x14ac:dyDescent="0.25">
      <c r="A15" s="9" t="s">
        <v>33</v>
      </c>
      <c r="B15" s="14" t="s">
        <v>34</v>
      </c>
      <c r="C15" s="14" t="s">
        <v>35</v>
      </c>
      <c r="D15" s="14" t="s">
        <v>14</v>
      </c>
      <c r="E15" s="29">
        <v>5.76</v>
      </c>
      <c r="F15" s="15">
        <v>1</v>
      </c>
      <c r="G15" s="15"/>
      <c r="H15" s="15">
        <f t="shared" si="0"/>
        <v>0</v>
      </c>
    </row>
    <row r="16" spans="1:9" ht="30" x14ac:dyDescent="0.25">
      <c r="A16" s="9" t="s">
        <v>36</v>
      </c>
      <c r="B16" s="14" t="s">
        <v>37</v>
      </c>
      <c r="C16" s="14" t="s">
        <v>38</v>
      </c>
      <c r="D16" s="14" t="s">
        <v>31</v>
      </c>
      <c r="E16" s="29">
        <v>30</v>
      </c>
      <c r="F16" s="15">
        <v>1</v>
      </c>
      <c r="G16" s="15"/>
      <c r="H16" s="15">
        <f t="shared" si="0"/>
        <v>0</v>
      </c>
    </row>
    <row r="17" spans="1:8" ht="60" x14ac:dyDescent="0.25">
      <c r="A17" s="9" t="s">
        <v>39</v>
      </c>
      <c r="B17" s="14" t="s">
        <v>40</v>
      </c>
      <c r="C17" s="14" t="s">
        <v>41</v>
      </c>
      <c r="D17" s="14" t="s">
        <v>31</v>
      </c>
      <c r="E17" s="29">
        <v>144</v>
      </c>
      <c r="F17" s="15">
        <v>1</v>
      </c>
      <c r="G17" s="15"/>
      <c r="H17" s="15">
        <f t="shared" si="0"/>
        <v>0</v>
      </c>
    </row>
    <row r="18" spans="1:8" x14ac:dyDescent="0.25">
      <c r="A18" s="9" t="s">
        <v>42</v>
      </c>
      <c r="B18" s="12" t="s">
        <v>9</v>
      </c>
      <c r="C18" s="12" t="s">
        <v>43</v>
      </c>
      <c r="D18" s="13" t="s">
        <v>0</v>
      </c>
      <c r="E18" s="30" t="s">
        <v>0</v>
      </c>
      <c r="F18" s="13" t="s">
        <v>0</v>
      </c>
      <c r="G18" s="13"/>
      <c r="H18" s="15"/>
    </row>
    <row r="19" spans="1:8" ht="45" x14ac:dyDescent="0.25">
      <c r="A19" s="9" t="s">
        <v>44</v>
      </c>
      <c r="B19" s="14" t="s">
        <v>45</v>
      </c>
      <c r="C19" s="14" t="s">
        <v>47</v>
      </c>
      <c r="D19" s="14" t="s">
        <v>46</v>
      </c>
      <c r="E19" s="29">
        <v>62</v>
      </c>
      <c r="F19" s="15">
        <v>1</v>
      </c>
      <c r="G19" s="15"/>
      <c r="H19" s="15">
        <f t="shared" si="0"/>
        <v>0</v>
      </c>
    </row>
    <row r="20" spans="1:8" ht="30" x14ac:dyDescent="0.25">
      <c r="A20" s="9" t="s">
        <v>48</v>
      </c>
      <c r="B20" s="14" t="s">
        <v>49</v>
      </c>
      <c r="C20" s="14" t="s">
        <v>50</v>
      </c>
      <c r="D20" s="14" t="s">
        <v>31</v>
      </c>
      <c r="E20" s="29">
        <v>68</v>
      </c>
      <c r="F20" s="15">
        <v>1</v>
      </c>
      <c r="G20" s="15"/>
      <c r="H20" s="15">
        <f t="shared" si="0"/>
        <v>0</v>
      </c>
    </row>
    <row r="21" spans="1:8" ht="75" x14ac:dyDescent="0.25">
      <c r="A21" s="9" t="s">
        <v>51</v>
      </c>
      <c r="B21" s="14" t="s">
        <v>52</v>
      </c>
      <c r="C21" s="14" t="s">
        <v>53</v>
      </c>
      <c r="D21" s="14" t="s">
        <v>46</v>
      </c>
      <c r="E21" s="29">
        <v>1</v>
      </c>
      <c r="F21" s="15">
        <v>1</v>
      </c>
      <c r="G21" s="15"/>
      <c r="H21" s="15">
        <f t="shared" si="0"/>
        <v>0</v>
      </c>
    </row>
    <row r="22" spans="1:8" ht="90" x14ac:dyDescent="0.25">
      <c r="A22" s="9" t="s">
        <v>54</v>
      </c>
      <c r="B22" s="14" t="s">
        <v>55</v>
      </c>
      <c r="C22" s="14" t="s">
        <v>56</v>
      </c>
      <c r="D22" s="14" t="s">
        <v>46</v>
      </c>
      <c r="E22" s="29">
        <v>1</v>
      </c>
      <c r="F22" s="15">
        <v>1</v>
      </c>
      <c r="G22" s="15"/>
      <c r="H22" s="15">
        <f t="shared" si="0"/>
        <v>0</v>
      </c>
    </row>
    <row r="23" spans="1:8" ht="270" x14ac:dyDescent="0.25">
      <c r="A23" s="9" t="s">
        <v>57</v>
      </c>
      <c r="B23" s="14" t="s">
        <v>58</v>
      </c>
      <c r="C23" s="14" t="s">
        <v>59</v>
      </c>
      <c r="D23" s="14" t="s">
        <v>46</v>
      </c>
      <c r="E23" s="29">
        <v>1</v>
      </c>
      <c r="F23" s="15">
        <v>1</v>
      </c>
      <c r="G23" s="15"/>
      <c r="H23" s="15">
        <f t="shared" si="0"/>
        <v>0</v>
      </c>
    </row>
    <row r="24" spans="1:8" ht="90" x14ac:dyDescent="0.25">
      <c r="A24" s="9" t="s">
        <v>60</v>
      </c>
      <c r="B24" s="14" t="s">
        <v>61</v>
      </c>
      <c r="C24" s="14" t="s">
        <v>62</v>
      </c>
      <c r="D24" s="14" t="s">
        <v>31</v>
      </c>
      <c r="E24" s="29">
        <v>3</v>
      </c>
      <c r="F24" s="15">
        <v>1</v>
      </c>
      <c r="G24" s="15"/>
      <c r="H24" s="15">
        <f t="shared" si="0"/>
        <v>0</v>
      </c>
    </row>
    <row r="25" spans="1:8" x14ac:dyDescent="0.25">
      <c r="A25" s="9" t="s">
        <v>63</v>
      </c>
      <c r="B25" s="12" t="s">
        <v>9</v>
      </c>
      <c r="C25" s="12" t="s">
        <v>64</v>
      </c>
      <c r="D25" s="13" t="s">
        <v>0</v>
      </c>
      <c r="E25" s="30" t="s">
        <v>0</v>
      </c>
      <c r="F25" s="13" t="s">
        <v>0</v>
      </c>
      <c r="G25" s="13"/>
      <c r="H25" s="15"/>
    </row>
    <row r="26" spans="1:8" ht="30" x14ac:dyDescent="0.25">
      <c r="A26" s="9" t="s">
        <v>65</v>
      </c>
      <c r="B26" s="14" t="s">
        <v>66</v>
      </c>
      <c r="C26" s="14" t="s">
        <v>67</v>
      </c>
      <c r="D26" s="14" t="s">
        <v>31</v>
      </c>
      <c r="E26" s="29">
        <v>130</v>
      </c>
      <c r="F26" s="15">
        <v>1</v>
      </c>
      <c r="G26" s="15"/>
      <c r="H26" s="15">
        <f t="shared" si="0"/>
        <v>0</v>
      </c>
    </row>
    <row r="27" spans="1:8" ht="30" x14ac:dyDescent="0.25">
      <c r="A27" s="9" t="s">
        <v>68</v>
      </c>
      <c r="B27" s="14" t="s">
        <v>69</v>
      </c>
      <c r="C27" s="14" t="s">
        <v>71</v>
      </c>
      <c r="D27" s="14" t="s">
        <v>70</v>
      </c>
      <c r="E27" s="29">
        <v>3</v>
      </c>
      <c r="F27" s="15">
        <v>1</v>
      </c>
      <c r="G27" s="15"/>
      <c r="H27" s="15">
        <f t="shared" si="0"/>
        <v>0</v>
      </c>
    </row>
    <row r="28" spans="1:8" ht="45" x14ac:dyDescent="0.25">
      <c r="A28" s="9" t="s">
        <v>72</v>
      </c>
      <c r="B28" s="14" t="s">
        <v>73</v>
      </c>
      <c r="C28" s="14" t="s">
        <v>74</v>
      </c>
      <c r="D28" s="14" t="s">
        <v>70</v>
      </c>
      <c r="E28" s="29">
        <v>2</v>
      </c>
      <c r="F28" s="15">
        <v>1</v>
      </c>
      <c r="G28" s="15"/>
      <c r="H28" s="15">
        <f t="shared" si="0"/>
        <v>0</v>
      </c>
    </row>
    <row r="29" spans="1:8" ht="30" x14ac:dyDescent="0.25">
      <c r="A29" s="9" t="s">
        <v>75</v>
      </c>
      <c r="B29" s="14" t="s">
        <v>76</v>
      </c>
      <c r="C29" s="14" t="s">
        <v>77</v>
      </c>
      <c r="D29" s="14" t="s">
        <v>46</v>
      </c>
      <c r="E29" s="29">
        <v>1</v>
      </c>
      <c r="F29" s="15">
        <v>1</v>
      </c>
      <c r="G29" s="15"/>
      <c r="H29" s="15">
        <f t="shared" si="0"/>
        <v>0</v>
      </c>
    </row>
    <row r="30" spans="1:8" ht="15.75" x14ac:dyDescent="0.25">
      <c r="A30" s="25" t="s">
        <v>82</v>
      </c>
      <c r="B30" s="25"/>
      <c r="C30" s="25"/>
      <c r="D30" s="25"/>
      <c r="E30" s="25"/>
      <c r="F30" s="25"/>
      <c r="G30" s="25"/>
      <c r="H30" s="4">
        <f>SUM(H9:H29)</f>
        <v>0</v>
      </c>
    </row>
    <row r="31" spans="1:8" ht="15.75" x14ac:dyDescent="0.25">
      <c r="A31" s="25" t="s">
        <v>83</v>
      </c>
      <c r="B31" s="25"/>
      <c r="C31" s="25"/>
      <c r="D31" s="25"/>
      <c r="E31" s="25"/>
      <c r="F31" s="25"/>
      <c r="G31" s="25"/>
      <c r="H31" s="5">
        <f>23%*H30</f>
        <v>0</v>
      </c>
    </row>
    <row r="32" spans="1:8" ht="15.75" x14ac:dyDescent="0.25">
      <c r="A32" s="25" t="s">
        <v>84</v>
      </c>
      <c r="B32" s="25"/>
      <c r="C32" s="25"/>
      <c r="D32" s="25"/>
      <c r="E32" s="25"/>
      <c r="F32" s="25"/>
      <c r="G32" s="25"/>
      <c r="H32" s="6">
        <f>H30+H31</f>
        <v>0</v>
      </c>
    </row>
    <row r="33" spans="2:8" x14ac:dyDescent="0.25">
      <c r="B33" s="1"/>
      <c r="C33" s="3"/>
      <c r="D33" s="1"/>
      <c r="E33" s="1"/>
      <c r="F33" s="1"/>
      <c r="G33" s="1"/>
      <c r="H33" s="2"/>
    </row>
  </sheetData>
  <mergeCells count="6">
    <mergeCell ref="B2:H2"/>
    <mergeCell ref="A30:G30"/>
    <mergeCell ref="A31:G31"/>
    <mergeCell ref="A32:G32"/>
    <mergeCell ref="A3:H3"/>
    <mergeCell ref="A4:H4"/>
  </mergeCells>
  <pageMargins left="0.7" right="0.7" top="0.75" bottom="0.75" header="0.3" footer="0.3"/>
  <pageSetup paperSize="9" scale="5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Kosztorys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Joanna Kulpa</cp:lastModifiedBy>
  <cp:lastPrinted>2024-07-09T08:44:25Z</cp:lastPrinted>
  <dcterms:created xsi:type="dcterms:W3CDTF">2024-06-07T08:31:13Z</dcterms:created>
  <dcterms:modified xsi:type="dcterms:W3CDTF">2024-07-10T07:02:22Z</dcterms:modified>
</cp:coreProperties>
</file>