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7115" windowHeight="10230" activeTab="2"/>
  </bookViews>
  <sheets>
    <sheet name="Arkusz1" sheetId="1" r:id="rId1"/>
    <sheet name="2019" sheetId="2" r:id="rId2"/>
    <sheet name="2021" sheetId="3" r:id="rId3"/>
    <sheet name="arkusz2" sheetId="4" r:id="rId4"/>
    <sheet name="Arkusz3" sheetId="5" r:id="rId5"/>
  </sheets>
  <definedNames/>
  <calcPr calcMode="manual" fullCalcOnLoad="1"/>
</workbook>
</file>

<file path=xl/sharedStrings.xml><?xml version="1.0" encoding="utf-8"?>
<sst xmlns="http://schemas.openxmlformats.org/spreadsheetml/2006/main" count="476" uniqueCount="151">
  <si>
    <t xml:space="preserve">zał nr 1 </t>
  </si>
  <si>
    <t>lp</t>
  </si>
  <si>
    <t>nr   drogi</t>
  </si>
  <si>
    <t xml:space="preserve">odcinek drogi do koszenia </t>
  </si>
  <si>
    <t xml:space="preserve">szerokość  koszenia </t>
  </si>
  <si>
    <t xml:space="preserve">długość </t>
  </si>
  <si>
    <t xml:space="preserve">pow </t>
  </si>
  <si>
    <t xml:space="preserve">uwagi </t>
  </si>
  <si>
    <t>m</t>
  </si>
  <si>
    <t>m2</t>
  </si>
  <si>
    <t xml:space="preserve">1702Z </t>
  </si>
  <si>
    <t xml:space="preserve">Niedźwiedź -Cisewo </t>
  </si>
  <si>
    <t>1701Z</t>
  </si>
  <si>
    <t>Kobylanka - Reptowo stacja PKP</t>
  </si>
  <si>
    <t xml:space="preserve"> Witkowo Drugie - Wtkowo Pierwsze  koszenie wykonać do linii drzew za ścieżką rowerową   - lewa i prawa  po  śr. 5m</t>
  </si>
  <si>
    <t xml:space="preserve">od Witrowa Drugiego do Witkowa Pierwszego koszenie wykonać na całej szerokości psa drogowego średnio po 8m po obu stronach, należy przewidzieć koszenie ręczne  kosami spalinowymi </t>
  </si>
  <si>
    <t xml:space="preserve">Witkowo - Kolin - </t>
  </si>
  <si>
    <t xml:space="preserve">koszenie wykonać na całej szerokośi po obu stronach jezdni średnio 5m po obu stronach jezdni , należy przewidzieć koszenie ręczne kosami spalinowymi   </t>
  </si>
  <si>
    <t>Kolin - Dolice, Granica powiatu ( Pełczyce )</t>
  </si>
  <si>
    <t>1711Z</t>
  </si>
  <si>
    <t>od Agrofirmy Witkowo do granicy powatu    ( Piasecznik )</t>
  </si>
  <si>
    <t xml:space="preserve">1709Z </t>
  </si>
  <si>
    <t>Stargard ul Podleśna - Żarowo</t>
  </si>
  <si>
    <t>Stargard Żarowo (od  skrzyżowania z drogą na Grzędzice ) - Sowno do drogi woj. 142</t>
  </si>
  <si>
    <t>4113Z</t>
  </si>
  <si>
    <t xml:space="preserve">Sowno - Strumiany </t>
  </si>
  <si>
    <t>1712Z</t>
  </si>
  <si>
    <t>Kunowo - Koszewo</t>
  </si>
  <si>
    <t>1714Z</t>
  </si>
  <si>
    <t xml:space="preserve">Stargard - Kurcewo - Strzebielewo - Krępcewo </t>
  </si>
  <si>
    <t>1734Z</t>
  </si>
  <si>
    <t>od drogi krajowej nr 20- Trąbki  Marianowo</t>
  </si>
  <si>
    <t xml:space="preserve">Marianowo -Dobrzany </t>
  </si>
  <si>
    <t>1726Z</t>
  </si>
  <si>
    <t>1731Z</t>
  </si>
  <si>
    <t xml:space="preserve">Marianowo - do torów w Barzkowicach </t>
  </si>
  <si>
    <t>1741Z</t>
  </si>
  <si>
    <t xml:space="preserve">Dobrzany - Ognica - Wapnica </t>
  </si>
  <si>
    <t>1608Z</t>
  </si>
  <si>
    <t xml:space="preserve">Barnim ( od granicy pow )   - Moskorzyn do drogi woj. </t>
  </si>
  <si>
    <t>1777Z</t>
  </si>
  <si>
    <t>Kolin - Szemielino</t>
  </si>
  <si>
    <t>1778Z</t>
  </si>
  <si>
    <t xml:space="preserve">Przelewice - Warszyn - Pęłczyce </t>
  </si>
  <si>
    <t>1779Z</t>
  </si>
  <si>
    <t xml:space="preserve">Przelewice ( gr. Pow)  Pomietów - Przywodzie </t>
  </si>
  <si>
    <t>1781Z</t>
  </si>
  <si>
    <t xml:space="preserve">Warszyn - Brzezina </t>
  </si>
  <si>
    <t>1782Z</t>
  </si>
  <si>
    <t>Dolice - Bralęcin</t>
  </si>
  <si>
    <t>1784Z</t>
  </si>
  <si>
    <t>Dolice - Komoromwo - Sądów</t>
  </si>
  <si>
    <t>1785Z</t>
  </si>
  <si>
    <t>Sadów - Ziemomyśl A</t>
  </si>
  <si>
    <t>1786Z</t>
  </si>
  <si>
    <t xml:space="preserve">od drogi 1716Z(Brzezina )  -  Płoszkowo </t>
  </si>
  <si>
    <t xml:space="preserve">od granic miasta do Lipnika  </t>
  </si>
  <si>
    <t xml:space="preserve">koszenie wykonać na całej szerokośi po obu stronach jezdni średnio 12 m, należy przewidzieć koszenie ręczne kosami spalinowymi   </t>
  </si>
  <si>
    <t xml:space="preserve">od granic Lipnika  do skrzyzowania z drogą 1711Z ( Zagość) z pominięciem węzła obwodnicy Stargardu </t>
  </si>
  <si>
    <t xml:space="preserve">koszenie wykonać na całej szerokośi po obu stronach jezdni średnio 8 m  ,należy przewidzieć koszenie ręczne kosami spalinowymi   </t>
  </si>
  <si>
    <t>1740 Z</t>
  </si>
  <si>
    <t xml:space="preserve">Suchan - Tarnowo </t>
  </si>
  <si>
    <t xml:space="preserve">Tarnowo -Dobrzany </t>
  </si>
  <si>
    <t xml:space="preserve">Dobrzany Chociwel </t>
  </si>
  <si>
    <t>1754Z</t>
  </si>
  <si>
    <t>Chociwel  w  granicch  mista            ( ulica Kołat )</t>
  </si>
  <si>
    <t xml:space="preserve">od granicy miasta do lasu za Kamiennym Mostem </t>
  </si>
  <si>
    <t xml:space="preserve">na długości lasu </t>
  </si>
  <si>
    <t xml:space="preserve">koszenie wykonać na całej szerokośi po obu stronach jezdni średnio 5m, należy przewidzieć koszenie ręczne kosami spalinowymi   </t>
  </si>
  <si>
    <t xml:space="preserve">wzdłóż batier do granic miasta Ińsko </t>
  </si>
  <si>
    <t>1759Z</t>
  </si>
  <si>
    <t xml:space="preserve">Długie - Linówko - Ińsko </t>
  </si>
  <si>
    <t xml:space="preserve">Krępcewo Strzebielewo </t>
  </si>
  <si>
    <t>1780Z</t>
  </si>
  <si>
    <t xml:space="preserve">Dobropole Pyrzyckie Skrzany </t>
  </si>
  <si>
    <t xml:space="preserve">Razem </t>
  </si>
  <si>
    <t xml:space="preserve">Zieleniwo - Kunowo   </t>
  </si>
  <si>
    <t xml:space="preserve">Kunowo- Skalin- rondo Golczewo </t>
  </si>
  <si>
    <t>1716Z</t>
  </si>
  <si>
    <t xml:space="preserve">koszenie wykonać na całej szerokośi po obu stronach jezdni , oraz po obu stronach ścieżki rowerowej,                                należy przewidzieć koszenie ręczne kosami spalinowymi   </t>
  </si>
  <si>
    <t xml:space="preserve">  </t>
  </si>
  <si>
    <t>od lasu do barier przed Ińskiem ( jezioro )</t>
  </si>
  <si>
    <t xml:space="preserve">od skrzyżowania z drogąwoj. 106 -Kiczarowo-  Ulikowo-Pęzino - Brudzewice - Słodkówko do drogi nr 10   </t>
  </si>
  <si>
    <t xml:space="preserve">Tychowo - Sułkowo - Strachocin </t>
  </si>
  <si>
    <t>1700Z</t>
  </si>
  <si>
    <t xml:space="preserve">Klępino- Małkocin- Warchlino- Warchlinko </t>
  </si>
  <si>
    <t>Poczernin -Warchlinko</t>
  </si>
  <si>
    <t>1727Z</t>
  </si>
  <si>
    <t>1728Z</t>
  </si>
  <si>
    <t xml:space="preserve">od węzła Stargard Wschód do drogi krajowej nr 10 </t>
  </si>
  <si>
    <t>1708Z</t>
  </si>
  <si>
    <t>Zakres koszenia  2017  rok</t>
  </si>
  <si>
    <t>uzupełniajacy</t>
  </si>
  <si>
    <t>bład w sum ie</t>
  </si>
  <si>
    <t>podstawowy</t>
  </si>
  <si>
    <t>suma</t>
  </si>
  <si>
    <t>Zakres koszenia  2018  rok</t>
  </si>
  <si>
    <t xml:space="preserve">podstawowy </t>
  </si>
  <si>
    <t>1 umowa</t>
  </si>
  <si>
    <t>uzupełniający</t>
  </si>
  <si>
    <t>1704Z</t>
  </si>
  <si>
    <t xml:space="preserve"> skr. Kunowo do łuku przy stacji beznynowej</t>
  </si>
  <si>
    <t>od łuku do  tablicy miejscowości  Morzyczyn</t>
  </si>
  <si>
    <t>tab miejscowości Morzyczyn do skrzy z ul. Szkolna Kobylanka</t>
  </si>
  <si>
    <t xml:space="preserve">Witkowo - Kolin </t>
  </si>
  <si>
    <t xml:space="preserve">       Zakres koszenia  2019  rok</t>
  </si>
  <si>
    <t>1775Z</t>
  </si>
  <si>
    <t>Strzebielewo-Przewłoki- granica powiatu</t>
  </si>
  <si>
    <t>tabele m już ujete razy 2  wiec w metrach 2  nie mnozymy razy 2</t>
  </si>
  <si>
    <t>zweryfikowac mape  drog któr odeszy a robia nasi</t>
  </si>
  <si>
    <t xml:space="preserve">Dolice - Komoromwo </t>
  </si>
  <si>
    <t>dodane rondo lipnik</t>
  </si>
  <si>
    <t xml:space="preserve">od Witkowa Drugiego do Witkowa Pierwszego koszenie wykonać na całej szerokości pasa drogowego średnio po 8m po obu stronach, należy przewidzieć koszenie ręczne  kosami spalinowymi </t>
  </si>
  <si>
    <t xml:space="preserve">koszenie wykonać na całej szerokości po obu stronach jezdni średnio 5m po obu stronach jezdni, należy przewidzieć koszenie ręczne kosami spalinowymi   </t>
  </si>
  <si>
    <t>od Agrofirmy Witkowo do granicy powatu (Piasecznik)</t>
  </si>
  <si>
    <t>Kolin - Dolice, Granica powiatu (Pełczyce)</t>
  </si>
  <si>
    <t xml:space="preserve">koszenie wykonać na całej szerokości po obu stronach jezdni, oraz po obu stronach ścieżki rowerowej,                                należy przewidzieć koszenie ręczne kosami spalinowymi   </t>
  </si>
  <si>
    <t xml:space="preserve">koszenie wykonać na całej szerokości po obu stronach jezdni średnio 12 m, należy przewidzieć koszenie ręczne kosami spalinowymi+ rondo   </t>
  </si>
  <si>
    <t xml:space="preserve">koszenie wykonać na całej szerokości po obu stronach jezdni średnio 8 m, należy przewidzieć koszenie ręczne kosami spalinowymi   </t>
  </si>
  <si>
    <t xml:space="preserve">koszenie wykonać na całej szerokości po obu stronach jezdni średnio 5m, należy przewidzieć koszenie ręczne kosami spalinowymi   </t>
  </si>
  <si>
    <t xml:space="preserve">Suchań - Tarnowo </t>
  </si>
  <si>
    <t xml:space="preserve">Tarnowo - Dobrzany </t>
  </si>
  <si>
    <t xml:space="preserve">Dobrzany - Chociwel </t>
  </si>
  <si>
    <t>od lasu do barier przed Ińskiem (jezioro)</t>
  </si>
  <si>
    <t>od łuku do tablicy miejscowości  Morzyczyn</t>
  </si>
  <si>
    <t xml:space="preserve">Dobropole Pyrzyckie - Skrzany </t>
  </si>
  <si>
    <t xml:space="preserve">Krępcewo - Strzebielewo </t>
  </si>
  <si>
    <t>od drogi krajowej nr 20 - Trąbki  Marianowo</t>
  </si>
  <si>
    <t xml:space="preserve">Marianowo - Dobrzany </t>
  </si>
  <si>
    <t>1703Z</t>
  </si>
  <si>
    <t xml:space="preserve">Kunowo - Skalin - rondo Golczewo </t>
  </si>
  <si>
    <t>Strzebielewo - Przewłoki - granica powiatu</t>
  </si>
  <si>
    <t xml:space="preserve">od drogi 1716Z (Brzezina) -  Płoszkowo </t>
  </si>
  <si>
    <t>1740Z</t>
  </si>
  <si>
    <t xml:space="preserve">Zieleniewo - Kunowo   </t>
  </si>
  <si>
    <t xml:space="preserve"> Witkowo Drugie - Witkowo Pierwsze koszenie wykonać do linii drzew za ścieżką rowerową - lewa i prawa po śr. 5m</t>
  </si>
  <si>
    <t>Stargard Żarowo (od skrzyżowania z drogą na Grzędzice) - Sowno do drogi woj. 142</t>
  </si>
  <si>
    <t xml:space="preserve">od skrzyżowania z drogą woj. 106 -Kiczarowo - Ulikowo - Pęzino - Brudzewice - Słodkówko do drogi nr 10   </t>
  </si>
  <si>
    <t xml:space="preserve">Dolice - Komorowo </t>
  </si>
  <si>
    <t>Chociwel w granicach miasta            (ulica Kołat)</t>
  </si>
  <si>
    <t xml:space="preserve">wzdłuż barier do granic miasta Ińsko </t>
  </si>
  <si>
    <t xml:space="preserve"> skr. Kunowo do łuku przy stacji benzynowej</t>
  </si>
  <si>
    <t>tab miejscowości Morzyczyn do skrzy. z ul. Szkolna Kobylanka</t>
  </si>
  <si>
    <t xml:space="preserve">       Zakres koszenia  2021  rok</t>
  </si>
  <si>
    <t>Marianowo - do torów w Barzkowicach- Brudzewice- do drogi nr 10</t>
  </si>
  <si>
    <t xml:space="preserve">od granic Lipnika do skrzyżowania z drogą 1703Z (Zagość) z pominięciem węzła obwodnicy Stargardu </t>
  </si>
  <si>
    <t xml:space="preserve">granica miasta ( ul.Morska)- Klępino - Małkocin - Warchlino - Warchlinko </t>
  </si>
  <si>
    <t>Poczernin - Warchlinko( do 141)</t>
  </si>
  <si>
    <t>1717Z</t>
  </si>
  <si>
    <t>Małkocin -Storkówko</t>
  </si>
  <si>
    <t xml:space="preserve">Reptowo stacja PKP - Cisewo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</si>
</sst>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b/>
      <sz val="11"/>
      <color theme="1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48" fillId="0" borderId="0" xfId="0" applyNumberFormat="1" applyFont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0" fillId="0" borderId="11" xfId="6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4" fontId="48" fillId="33" borderId="18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" fontId="48" fillId="33" borderId="14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4" xfId="6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" fontId="48" fillId="34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6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7" xfId="60" applyNumberFormat="1" applyFont="1" applyBorder="1" applyAlignment="1">
      <alignment horizontal="center" vertical="center"/>
    </xf>
    <xf numFmtId="0" fontId="0" fillId="0" borderId="13" xfId="60" applyNumberFormat="1" applyFont="1" applyBorder="1" applyAlignment="1">
      <alignment horizontal="center" vertical="center"/>
    </xf>
    <xf numFmtId="0" fontId="0" fillId="0" borderId="12" xfId="6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1">
      <selection activeCell="K54" sqref="K54"/>
    </sheetView>
  </sheetViews>
  <sheetFormatPr defaultColWidth="9.00390625" defaultRowHeight="12.75"/>
  <cols>
    <col min="1" max="1" width="4.125" style="1" customWidth="1"/>
    <col min="2" max="2" width="7.875" style="1" customWidth="1"/>
    <col min="3" max="3" width="30.75390625" style="1" customWidth="1"/>
    <col min="4" max="4" width="10.125" style="1" customWidth="1"/>
    <col min="5" max="5" width="9.625" style="1" customWidth="1"/>
    <col min="6" max="6" width="12.875" style="27" customWidth="1"/>
    <col min="7" max="7" width="25.375" style="1" customWidth="1"/>
    <col min="8" max="8" width="11.75390625" style="2" bestFit="1" customWidth="1"/>
    <col min="9" max="16384" width="9.125" style="2" customWidth="1"/>
  </cols>
  <sheetData>
    <row r="1" spans="3:7" ht="12.75">
      <c r="C1" s="3"/>
      <c r="D1" s="3"/>
      <c r="F1" s="23"/>
      <c r="G1" s="1" t="s">
        <v>0</v>
      </c>
    </row>
    <row r="2" spans="1:6" ht="18">
      <c r="A2" s="4"/>
      <c r="B2" s="5"/>
      <c r="C2" s="5" t="s">
        <v>91</v>
      </c>
      <c r="D2" s="5"/>
      <c r="E2" s="5"/>
      <c r="F2" s="23"/>
    </row>
    <row r="3" spans="1:7" ht="25.5">
      <c r="A3" s="68" t="s">
        <v>1</v>
      </c>
      <c r="B3" s="64" t="s">
        <v>2</v>
      </c>
      <c r="C3" s="64" t="s">
        <v>3</v>
      </c>
      <c r="D3" s="6" t="s">
        <v>4</v>
      </c>
      <c r="E3" s="6" t="s">
        <v>5</v>
      </c>
      <c r="F3" s="24" t="s">
        <v>6</v>
      </c>
      <c r="G3" s="62" t="s">
        <v>7</v>
      </c>
    </row>
    <row r="4" spans="1:7" ht="13.5" thickBot="1">
      <c r="A4" s="69"/>
      <c r="B4" s="64"/>
      <c r="C4" s="64"/>
      <c r="D4" s="7" t="s">
        <v>8</v>
      </c>
      <c r="E4" s="7" t="s">
        <v>8</v>
      </c>
      <c r="F4" s="24" t="s">
        <v>9</v>
      </c>
      <c r="G4" s="62"/>
    </row>
    <row r="5" spans="1:7" ht="12.75">
      <c r="A5" s="8">
        <v>1</v>
      </c>
      <c r="B5" s="9" t="s">
        <v>10</v>
      </c>
      <c r="C5" s="8" t="s">
        <v>11</v>
      </c>
      <c r="D5" s="8">
        <v>2</v>
      </c>
      <c r="E5" s="8">
        <v>6300</v>
      </c>
      <c r="F5" s="25">
        <f>2*(D5*E5)</f>
        <v>25200</v>
      </c>
      <c r="G5" s="7"/>
    </row>
    <row r="6" spans="1:7" ht="12.75">
      <c r="A6" s="7">
        <f>SUM(A5+1)</f>
        <v>2</v>
      </c>
      <c r="B6" s="7" t="s">
        <v>12</v>
      </c>
      <c r="C6" s="6" t="s">
        <v>13</v>
      </c>
      <c r="D6" s="8">
        <v>2</v>
      </c>
      <c r="E6" s="7">
        <v>3350</v>
      </c>
      <c r="F6" s="25">
        <f aca="true" t="shared" si="0" ref="F6:F33">2*(D6*E6)</f>
        <v>13400</v>
      </c>
      <c r="G6" s="7"/>
    </row>
    <row r="7" spans="1:7" ht="76.5">
      <c r="A7" s="65">
        <f>SUM(A6+1)</f>
        <v>3</v>
      </c>
      <c r="B7" s="65">
        <v>1703</v>
      </c>
      <c r="C7" s="6" t="s">
        <v>76</v>
      </c>
      <c r="D7" s="7">
        <v>5</v>
      </c>
      <c r="E7" s="7">
        <v>1950</v>
      </c>
      <c r="F7" s="24">
        <f>2*(D7*E7)</f>
        <v>19500</v>
      </c>
      <c r="G7" s="6" t="s">
        <v>17</v>
      </c>
    </row>
    <row r="8" spans="1:7" ht="12.75">
      <c r="A8" s="66"/>
      <c r="B8" s="66"/>
      <c r="C8" s="18" t="s">
        <v>77</v>
      </c>
      <c r="D8" s="8">
        <v>2</v>
      </c>
      <c r="E8" s="8">
        <v>5390</v>
      </c>
      <c r="F8" s="25">
        <f>2*(D8*E8)</f>
        <v>21560</v>
      </c>
      <c r="G8" s="7"/>
    </row>
    <row r="9" spans="1:7" ht="102">
      <c r="A9" s="65">
        <f>SUM(A7+1)</f>
        <v>4</v>
      </c>
      <c r="B9" s="20" t="s">
        <v>78</v>
      </c>
      <c r="C9" s="6" t="s">
        <v>14</v>
      </c>
      <c r="D9" s="7">
        <v>8</v>
      </c>
      <c r="E9" s="7">
        <v>1800</v>
      </c>
      <c r="F9" s="24">
        <f t="shared" si="0"/>
        <v>28800</v>
      </c>
      <c r="G9" s="6" t="s">
        <v>15</v>
      </c>
    </row>
    <row r="10" spans="1:7" ht="12.75">
      <c r="A10" s="67"/>
      <c r="B10" s="9"/>
      <c r="C10" s="6" t="s">
        <v>16</v>
      </c>
      <c r="D10" s="7">
        <v>2</v>
      </c>
      <c r="E10" s="7">
        <v>6300</v>
      </c>
      <c r="F10" s="25">
        <f t="shared" si="0"/>
        <v>25200</v>
      </c>
      <c r="G10" s="6"/>
    </row>
    <row r="11" spans="1:7" ht="25.5">
      <c r="A11" s="66"/>
      <c r="B11" s="8"/>
      <c r="C11" s="18" t="s">
        <v>18</v>
      </c>
      <c r="D11" s="8">
        <v>2</v>
      </c>
      <c r="E11" s="8">
        <v>21200</v>
      </c>
      <c r="F11" s="25">
        <f t="shared" si="0"/>
        <v>84800</v>
      </c>
      <c r="G11" s="7"/>
    </row>
    <row r="12" spans="1:7" ht="25.5">
      <c r="A12" s="7">
        <f>SUM(A9+1)</f>
        <v>5</v>
      </c>
      <c r="B12" s="8" t="s">
        <v>19</v>
      </c>
      <c r="C12" s="18" t="s">
        <v>20</v>
      </c>
      <c r="D12" s="8">
        <v>2</v>
      </c>
      <c r="E12" s="8">
        <v>14200</v>
      </c>
      <c r="F12" s="25">
        <f t="shared" si="0"/>
        <v>56800</v>
      </c>
      <c r="G12" s="7"/>
    </row>
    <row r="13" spans="1:7" ht="76.5">
      <c r="A13" s="65">
        <f>SUM(A12+1)</f>
        <v>6</v>
      </c>
      <c r="B13" s="65" t="s">
        <v>21</v>
      </c>
      <c r="C13" s="18" t="s">
        <v>22</v>
      </c>
      <c r="D13" s="8"/>
      <c r="E13" s="8">
        <v>2500</v>
      </c>
      <c r="F13" s="25">
        <v>46321</v>
      </c>
      <c r="G13" s="6" t="s">
        <v>79</v>
      </c>
    </row>
    <row r="14" spans="1:7" ht="38.25">
      <c r="A14" s="66"/>
      <c r="B14" s="66"/>
      <c r="C14" s="18" t="s">
        <v>23</v>
      </c>
      <c r="D14" s="8">
        <v>2</v>
      </c>
      <c r="E14" s="8">
        <v>11500</v>
      </c>
      <c r="F14" s="25">
        <f>SUM(D14*E14*2)</f>
        <v>46000</v>
      </c>
      <c r="G14" s="7"/>
    </row>
    <row r="15" spans="1:7" ht="12.75">
      <c r="A15" s="7">
        <f>SUM(A13+1)</f>
        <v>7</v>
      </c>
      <c r="B15" s="7" t="s">
        <v>24</v>
      </c>
      <c r="C15" s="18" t="s">
        <v>25</v>
      </c>
      <c r="D15" s="8">
        <v>2</v>
      </c>
      <c r="E15" s="8">
        <v>2700</v>
      </c>
      <c r="F15" s="25">
        <f t="shared" si="0"/>
        <v>10800</v>
      </c>
      <c r="G15" s="7"/>
    </row>
    <row r="16" spans="1:7" ht="12.75">
      <c r="A16" s="7">
        <f>SUM(A15+1)</f>
        <v>8</v>
      </c>
      <c r="B16" s="9" t="s">
        <v>26</v>
      </c>
      <c r="C16" s="18" t="s">
        <v>27</v>
      </c>
      <c r="D16" s="8">
        <v>2</v>
      </c>
      <c r="E16" s="8">
        <v>6800</v>
      </c>
      <c r="F16" s="25">
        <f t="shared" si="0"/>
        <v>27200</v>
      </c>
      <c r="G16" s="7"/>
    </row>
    <row r="17" spans="1:7" ht="25.5">
      <c r="A17" s="7">
        <f>SUM(A16+1)</f>
        <v>9</v>
      </c>
      <c r="B17" s="7" t="s">
        <v>28</v>
      </c>
      <c r="C17" s="6" t="s">
        <v>29</v>
      </c>
      <c r="D17" s="7">
        <v>2</v>
      </c>
      <c r="E17" s="7">
        <v>6000</v>
      </c>
      <c r="F17" s="25">
        <f t="shared" si="0"/>
        <v>24000</v>
      </c>
      <c r="G17" s="7"/>
    </row>
    <row r="18" spans="1:7" ht="25.5">
      <c r="A18" s="65">
        <f>SUM(A17+1)</f>
        <v>10</v>
      </c>
      <c r="B18" s="65" t="s">
        <v>30</v>
      </c>
      <c r="C18" s="6" t="s">
        <v>31</v>
      </c>
      <c r="D18" s="7">
        <v>2</v>
      </c>
      <c r="E18" s="7">
        <v>3100</v>
      </c>
      <c r="F18" s="25">
        <f t="shared" si="0"/>
        <v>12400</v>
      </c>
      <c r="G18" s="6"/>
    </row>
    <row r="19" spans="1:7" ht="12.75">
      <c r="A19" s="66"/>
      <c r="B19" s="66"/>
      <c r="C19" s="6" t="s">
        <v>32</v>
      </c>
      <c r="D19" s="7">
        <v>2</v>
      </c>
      <c r="E19" s="7">
        <v>11700</v>
      </c>
      <c r="F19" s="25">
        <f t="shared" si="0"/>
        <v>46800</v>
      </c>
      <c r="G19" s="7"/>
    </row>
    <row r="20" spans="1:7" ht="51">
      <c r="A20" s="7">
        <f>SUM(A18+1)</f>
        <v>11</v>
      </c>
      <c r="B20" s="7" t="s">
        <v>33</v>
      </c>
      <c r="C20" s="18" t="s">
        <v>82</v>
      </c>
      <c r="D20" s="8">
        <v>2</v>
      </c>
      <c r="E20" s="8">
        <v>20300</v>
      </c>
      <c r="F20" s="25">
        <f t="shared" si="0"/>
        <v>81200</v>
      </c>
      <c r="G20" s="7"/>
    </row>
    <row r="21" spans="1:7" ht="25.5">
      <c r="A21" s="7">
        <f>SUM(A20+1)</f>
        <v>12</v>
      </c>
      <c r="B21" s="7" t="s">
        <v>34</v>
      </c>
      <c r="C21" s="6" t="s">
        <v>35</v>
      </c>
      <c r="D21" s="7">
        <v>2</v>
      </c>
      <c r="E21" s="7">
        <v>9116</v>
      </c>
      <c r="F21" s="26">
        <f t="shared" si="0"/>
        <v>36464</v>
      </c>
      <c r="G21" s="7"/>
    </row>
    <row r="22" spans="1:7" ht="12.75">
      <c r="A22" s="7">
        <f aca="true" t="shared" si="1" ref="A22:A31">SUM(A21+1)</f>
        <v>13</v>
      </c>
      <c r="B22" s="7" t="s">
        <v>36</v>
      </c>
      <c r="C22" s="7" t="s">
        <v>37</v>
      </c>
      <c r="D22" s="7">
        <v>2</v>
      </c>
      <c r="E22" s="7">
        <v>8900</v>
      </c>
      <c r="F22" s="26">
        <f t="shared" si="0"/>
        <v>35600</v>
      </c>
      <c r="G22" s="19"/>
    </row>
    <row r="23" spans="1:7" ht="25.5">
      <c r="A23" s="7">
        <f t="shared" si="1"/>
        <v>14</v>
      </c>
      <c r="B23" s="7" t="s">
        <v>38</v>
      </c>
      <c r="C23" s="6" t="s">
        <v>39</v>
      </c>
      <c r="D23" s="7">
        <v>1.3</v>
      </c>
      <c r="E23" s="7">
        <v>6000</v>
      </c>
      <c r="F23" s="26">
        <f t="shared" si="0"/>
        <v>15600</v>
      </c>
      <c r="G23" s="7"/>
    </row>
    <row r="24" spans="1:7" ht="12.75">
      <c r="A24" s="7">
        <f t="shared" si="1"/>
        <v>15</v>
      </c>
      <c r="B24" s="7" t="s">
        <v>40</v>
      </c>
      <c r="C24" s="6" t="s">
        <v>41</v>
      </c>
      <c r="D24" s="7">
        <v>1.3</v>
      </c>
      <c r="E24" s="7">
        <v>2700</v>
      </c>
      <c r="F24" s="26">
        <f t="shared" si="0"/>
        <v>7020</v>
      </c>
      <c r="G24" s="7"/>
    </row>
    <row r="25" spans="1:7" ht="12.75">
      <c r="A25" s="7">
        <f t="shared" si="1"/>
        <v>16</v>
      </c>
      <c r="B25" s="7" t="s">
        <v>42</v>
      </c>
      <c r="C25" s="6" t="s">
        <v>43</v>
      </c>
      <c r="D25" s="7">
        <v>1.3</v>
      </c>
      <c r="E25" s="7">
        <v>3000</v>
      </c>
      <c r="F25" s="26">
        <f t="shared" si="0"/>
        <v>7800</v>
      </c>
      <c r="G25" s="7"/>
    </row>
    <row r="26" spans="1:7" ht="25.5">
      <c r="A26" s="7">
        <f t="shared" si="1"/>
        <v>17</v>
      </c>
      <c r="B26" s="45" t="s">
        <v>44</v>
      </c>
      <c r="C26" s="36" t="s">
        <v>45</v>
      </c>
      <c r="D26" s="45">
        <v>1.3</v>
      </c>
      <c r="E26" s="45">
        <v>2000</v>
      </c>
      <c r="F26" s="40">
        <f t="shared" si="0"/>
        <v>5200</v>
      </c>
      <c r="G26" s="45"/>
    </row>
    <row r="27" spans="1:7" ht="12.75">
      <c r="A27" s="7">
        <f t="shared" si="1"/>
        <v>18</v>
      </c>
      <c r="B27" s="7" t="s">
        <v>46</v>
      </c>
      <c r="C27" s="7" t="s">
        <v>47</v>
      </c>
      <c r="D27" s="7">
        <v>1.3</v>
      </c>
      <c r="E27" s="7">
        <v>2200</v>
      </c>
      <c r="F27" s="26">
        <f t="shared" si="0"/>
        <v>5720</v>
      </c>
      <c r="G27" s="7"/>
    </row>
    <row r="28" spans="1:7" ht="12.75">
      <c r="A28" s="7">
        <f t="shared" si="1"/>
        <v>19</v>
      </c>
      <c r="B28" s="7" t="s">
        <v>48</v>
      </c>
      <c r="C28" s="7" t="s">
        <v>49</v>
      </c>
      <c r="D28" s="7">
        <v>1.3</v>
      </c>
      <c r="E28" s="7">
        <v>5400</v>
      </c>
      <c r="F28" s="26">
        <f t="shared" si="0"/>
        <v>14040</v>
      </c>
      <c r="G28" s="7"/>
    </row>
    <row r="29" spans="1:7" ht="12.75">
      <c r="A29" s="45">
        <f t="shared" si="1"/>
        <v>20</v>
      </c>
      <c r="B29" s="45" t="s">
        <v>50</v>
      </c>
      <c r="C29" s="45" t="s">
        <v>51</v>
      </c>
      <c r="D29" s="45">
        <v>1.3</v>
      </c>
      <c r="E29" s="45">
        <v>5900</v>
      </c>
      <c r="F29" s="40">
        <f t="shared" si="0"/>
        <v>15340</v>
      </c>
      <c r="G29" s="45"/>
    </row>
    <row r="30" spans="1:8" ht="12.75">
      <c r="A30" s="7">
        <f t="shared" si="1"/>
        <v>21</v>
      </c>
      <c r="B30" s="7" t="s">
        <v>52</v>
      </c>
      <c r="C30" s="7" t="s">
        <v>53</v>
      </c>
      <c r="D30" s="7">
        <v>1.3</v>
      </c>
      <c r="E30" s="7">
        <v>3700</v>
      </c>
      <c r="F30" s="26">
        <f t="shared" si="0"/>
        <v>9620</v>
      </c>
      <c r="G30" s="7"/>
      <c r="H30" s="10"/>
    </row>
    <row r="31" spans="1:7" ht="25.5">
      <c r="A31" s="7">
        <f t="shared" si="1"/>
        <v>22</v>
      </c>
      <c r="B31" s="7" t="s">
        <v>54</v>
      </c>
      <c r="C31" s="6" t="s">
        <v>55</v>
      </c>
      <c r="D31" s="7">
        <v>1.3</v>
      </c>
      <c r="E31" s="7">
        <v>2000</v>
      </c>
      <c r="F31" s="26">
        <f t="shared" si="0"/>
        <v>5200</v>
      </c>
      <c r="G31" s="7"/>
    </row>
    <row r="32" spans="1:7" ht="63.75">
      <c r="A32" s="62">
        <f>SUM(A31+1)</f>
        <v>23</v>
      </c>
      <c r="B32" s="62">
        <v>1704</v>
      </c>
      <c r="C32" s="6" t="s">
        <v>56</v>
      </c>
      <c r="D32" s="7">
        <v>12</v>
      </c>
      <c r="E32" s="7">
        <v>1270</v>
      </c>
      <c r="F32" s="26">
        <f t="shared" si="0"/>
        <v>30480</v>
      </c>
      <c r="G32" s="6" t="s">
        <v>57</v>
      </c>
    </row>
    <row r="33" spans="1:7" ht="63.75">
      <c r="A33" s="62"/>
      <c r="B33" s="62"/>
      <c r="C33" s="6" t="s">
        <v>58</v>
      </c>
      <c r="D33" s="7">
        <v>8</v>
      </c>
      <c r="E33" s="7">
        <v>1000</v>
      </c>
      <c r="F33" s="26">
        <f t="shared" si="0"/>
        <v>16000</v>
      </c>
      <c r="G33" s="6" t="s">
        <v>59</v>
      </c>
    </row>
    <row r="34" spans="1:7" ht="12.75">
      <c r="A34" s="62">
        <v>27</v>
      </c>
      <c r="B34" s="62" t="s">
        <v>60</v>
      </c>
      <c r="C34" s="6" t="s">
        <v>61</v>
      </c>
      <c r="D34" s="7">
        <v>2</v>
      </c>
      <c r="E34" s="7">
        <v>4300</v>
      </c>
      <c r="F34" s="26">
        <f>D34*E34*2</f>
        <v>17200</v>
      </c>
      <c r="G34" s="6" t="s">
        <v>80</v>
      </c>
    </row>
    <row r="35" spans="1:7" ht="12.75">
      <c r="A35" s="62"/>
      <c r="B35" s="62"/>
      <c r="C35" s="6" t="s">
        <v>62</v>
      </c>
      <c r="D35" s="7">
        <v>2</v>
      </c>
      <c r="E35" s="7">
        <v>7300</v>
      </c>
      <c r="F35" s="26">
        <f aca="true" t="shared" si="2" ref="F35:F44">D35*E35*2</f>
        <v>29200</v>
      </c>
      <c r="G35" s="6"/>
    </row>
    <row r="36" spans="1:7" ht="13.5" customHeight="1">
      <c r="A36" s="62"/>
      <c r="B36" s="62"/>
      <c r="C36" s="6" t="s">
        <v>63</v>
      </c>
      <c r="D36" s="11">
        <v>2</v>
      </c>
      <c r="E36" s="11">
        <v>13202</v>
      </c>
      <c r="F36" s="26">
        <f t="shared" si="2"/>
        <v>52808</v>
      </c>
      <c r="G36" s="21"/>
    </row>
    <row r="37" spans="1:7" ht="27.75" customHeight="1">
      <c r="A37" s="63">
        <v>28</v>
      </c>
      <c r="B37" s="62" t="s">
        <v>64</v>
      </c>
      <c r="C37" s="6" t="s">
        <v>65</v>
      </c>
      <c r="D37" s="6">
        <v>2</v>
      </c>
      <c r="E37" s="7">
        <v>573</v>
      </c>
      <c r="F37" s="26">
        <f t="shared" si="2"/>
        <v>2292</v>
      </c>
      <c r="G37" s="6"/>
    </row>
    <row r="38" spans="1:7" ht="83.25" customHeight="1">
      <c r="A38" s="63"/>
      <c r="B38" s="62"/>
      <c r="C38" s="6" t="s">
        <v>66</v>
      </c>
      <c r="D38" s="6">
        <v>2</v>
      </c>
      <c r="E38" s="7">
        <v>2500</v>
      </c>
      <c r="F38" s="26">
        <f t="shared" si="2"/>
        <v>10000</v>
      </c>
      <c r="G38" s="6"/>
    </row>
    <row r="39" spans="1:7" ht="21.75" customHeight="1">
      <c r="A39" s="63"/>
      <c r="B39" s="62"/>
      <c r="C39" s="6" t="s">
        <v>67</v>
      </c>
      <c r="D39" s="6">
        <v>2</v>
      </c>
      <c r="E39" s="7">
        <v>3200</v>
      </c>
      <c r="F39" s="26">
        <f t="shared" si="2"/>
        <v>12800</v>
      </c>
      <c r="G39" s="6"/>
    </row>
    <row r="40" spans="1:7" ht="62.25" customHeight="1">
      <c r="A40" s="63"/>
      <c r="B40" s="62"/>
      <c r="C40" s="6" t="s">
        <v>81</v>
      </c>
      <c r="D40" s="6">
        <v>5</v>
      </c>
      <c r="E40" s="19">
        <v>4748</v>
      </c>
      <c r="F40" s="26">
        <f t="shared" si="2"/>
        <v>47480</v>
      </c>
      <c r="G40" s="6" t="s">
        <v>68</v>
      </c>
    </row>
    <row r="41" spans="1:7" ht="21.75" customHeight="1">
      <c r="A41" s="63"/>
      <c r="B41" s="62"/>
      <c r="C41" s="6" t="s">
        <v>69</v>
      </c>
      <c r="D41" s="6">
        <v>1.3</v>
      </c>
      <c r="E41" s="7">
        <v>1400</v>
      </c>
      <c r="F41" s="26">
        <f t="shared" si="2"/>
        <v>3640</v>
      </c>
      <c r="G41" s="6"/>
    </row>
    <row r="42" spans="1:7" ht="21.75" customHeight="1">
      <c r="A42" s="11">
        <v>29</v>
      </c>
      <c r="B42" s="11" t="s">
        <v>70</v>
      </c>
      <c r="C42" s="12" t="s">
        <v>71</v>
      </c>
      <c r="D42" s="11">
        <v>2</v>
      </c>
      <c r="E42" s="11">
        <v>8200</v>
      </c>
      <c r="F42" s="26">
        <f t="shared" si="2"/>
        <v>32800</v>
      </c>
      <c r="G42" s="12"/>
    </row>
    <row r="43" spans="1:7" ht="21.75" customHeight="1">
      <c r="A43" s="28">
        <v>30</v>
      </c>
      <c r="B43" s="7">
        <v>1775</v>
      </c>
      <c r="C43" s="6" t="s">
        <v>72</v>
      </c>
      <c r="D43" s="6">
        <v>2</v>
      </c>
      <c r="E43" s="7">
        <v>2900</v>
      </c>
      <c r="F43" s="26">
        <f t="shared" si="2"/>
        <v>11600</v>
      </c>
      <c r="G43" s="6"/>
    </row>
    <row r="44" spans="1:7" ht="12.75">
      <c r="A44" s="28">
        <v>31</v>
      </c>
      <c r="B44" s="11" t="s">
        <v>73</v>
      </c>
      <c r="C44" s="12" t="s">
        <v>74</v>
      </c>
      <c r="D44" s="11">
        <v>1.3</v>
      </c>
      <c r="E44" s="11">
        <v>3000</v>
      </c>
      <c r="F44" s="26">
        <f t="shared" si="2"/>
        <v>7800</v>
      </c>
      <c r="G44" s="12"/>
    </row>
    <row r="45" spans="1:7" ht="12.75">
      <c r="A45" s="28">
        <v>32</v>
      </c>
      <c r="B45" s="11" t="s">
        <v>87</v>
      </c>
      <c r="C45" s="12" t="s">
        <v>83</v>
      </c>
      <c r="D45" s="11">
        <v>2</v>
      </c>
      <c r="E45" s="11">
        <v>8084</v>
      </c>
      <c r="F45" s="24">
        <f>E45*D45</f>
        <v>16168</v>
      </c>
      <c r="G45" s="12"/>
    </row>
    <row r="46" spans="1:7" ht="25.5">
      <c r="A46" s="28">
        <v>33</v>
      </c>
      <c r="B46" s="11" t="s">
        <v>88</v>
      </c>
      <c r="C46" s="22" t="s">
        <v>89</v>
      </c>
      <c r="D46" s="11">
        <v>2</v>
      </c>
      <c r="E46" s="11">
        <v>3295</v>
      </c>
      <c r="F46" s="24">
        <f>E46*D46</f>
        <v>6590</v>
      </c>
      <c r="G46" s="12"/>
    </row>
    <row r="47" spans="1:7" ht="25.5">
      <c r="A47" s="28">
        <v>34</v>
      </c>
      <c r="B47" s="11" t="s">
        <v>84</v>
      </c>
      <c r="C47" s="22" t="s">
        <v>85</v>
      </c>
      <c r="D47" s="11">
        <v>2</v>
      </c>
      <c r="E47" s="11">
        <v>11500</v>
      </c>
      <c r="F47" s="24">
        <f>E47*D47</f>
        <v>23000</v>
      </c>
      <c r="G47" s="12"/>
    </row>
    <row r="48" spans="1:7" ht="12.75">
      <c r="A48" s="28">
        <v>35</v>
      </c>
      <c r="B48" s="11" t="s">
        <v>90</v>
      </c>
      <c r="C48" s="12" t="s">
        <v>86</v>
      </c>
      <c r="D48" s="11">
        <v>1.3</v>
      </c>
      <c r="E48" s="11">
        <v>5184</v>
      </c>
      <c r="F48" s="24">
        <f>E48*D48</f>
        <v>6739.2</v>
      </c>
      <c r="G48" s="12"/>
    </row>
    <row r="49" spans="1:7" ht="12.75">
      <c r="A49" s="51"/>
      <c r="B49" s="11"/>
      <c r="C49" s="52"/>
      <c r="D49" s="11"/>
      <c r="E49" s="53"/>
      <c r="F49" s="24"/>
      <c r="G49" s="12"/>
    </row>
    <row r="50" spans="1:7" ht="12.75">
      <c r="A50" s="51"/>
      <c r="B50" s="11"/>
      <c r="C50" s="52"/>
      <c r="D50" s="11"/>
      <c r="E50" s="53"/>
      <c r="F50" s="24"/>
      <c r="G50" s="12"/>
    </row>
    <row r="51" spans="1:7" ht="12.75">
      <c r="A51" s="51"/>
      <c r="B51" s="11"/>
      <c r="C51" s="52"/>
      <c r="D51" s="11"/>
      <c r="E51" s="53"/>
      <c r="F51" s="24"/>
      <c r="G51" s="12"/>
    </row>
    <row r="52" spans="1:7" ht="15.75">
      <c r="A52" s="13"/>
      <c r="B52" s="14"/>
      <c r="C52" s="15" t="s">
        <v>75</v>
      </c>
      <c r="D52" s="29"/>
      <c r="E52" s="30">
        <f>SUM(E5:E44)</f>
        <v>229599</v>
      </c>
      <c r="F52" s="31">
        <f>SUM(F5:F48)</f>
        <v>1054182.2</v>
      </c>
      <c r="G52" s="7"/>
    </row>
    <row r="53" spans="1:6" ht="12.75">
      <c r="A53" s="16"/>
      <c r="F53" s="27" t="s">
        <v>93</v>
      </c>
    </row>
    <row r="55" spans="2:8" ht="12.75">
      <c r="B55" s="17"/>
      <c r="C55" s="17"/>
      <c r="D55" s="17"/>
      <c r="E55" s="17"/>
      <c r="F55" s="27">
        <f>SUM(F48,F47,F46,F45,F44,F43,F31,F30,F29,F28,F27,F26,F25,F24,F23,F20,F17,F16,F5,F6)</f>
        <v>328437.2</v>
      </c>
      <c r="G55" s="1" t="s">
        <v>92</v>
      </c>
      <c r="H55" s="32">
        <f>SUM(F55-36229)</f>
        <v>292208.2</v>
      </c>
    </row>
    <row r="56" spans="1:7" ht="30.75" customHeight="1">
      <c r="A56" s="17"/>
      <c r="F56" s="27">
        <f>SUM(F7,F9,F8,F10,F11,F12,F13,F14,F15,F18,F19,F21,F22,F32,F33,F34,F35,F37,F36,F38,F39,F40,F41,F42)</f>
        <v>725745</v>
      </c>
      <c r="G56" s="1" t="s">
        <v>94</v>
      </c>
    </row>
    <row r="60" spans="6:8" ht="12.75">
      <c r="F60" s="27">
        <f>SUM(F55:F59)</f>
        <v>1054182.2</v>
      </c>
      <c r="G60" s="1" t="s">
        <v>95</v>
      </c>
      <c r="H60" s="32">
        <f>SUM(H55,F56)</f>
        <v>1017953.2</v>
      </c>
    </row>
  </sheetData>
  <sheetProtection/>
  <mergeCells count="17">
    <mergeCell ref="A7:A8"/>
    <mergeCell ref="B7:B8"/>
    <mergeCell ref="A9:A11"/>
    <mergeCell ref="A13:A14"/>
    <mergeCell ref="B13:B14"/>
    <mergeCell ref="A3:A4"/>
    <mergeCell ref="B3:B4"/>
    <mergeCell ref="A34:A36"/>
    <mergeCell ref="B34:B36"/>
    <mergeCell ref="A37:A41"/>
    <mergeCell ref="B37:B41"/>
    <mergeCell ref="C3:C4"/>
    <mergeCell ref="G3:G4"/>
    <mergeCell ref="A18:A19"/>
    <mergeCell ref="B18:B19"/>
    <mergeCell ref="A32:A33"/>
    <mergeCell ref="B32:B33"/>
  </mergeCells>
  <printOptions/>
  <pageMargins left="0.23" right="0.17" top="0.25" bottom="0.23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9">
      <selection activeCell="B13" sqref="B13"/>
    </sheetView>
  </sheetViews>
  <sheetFormatPr defaultColWidth="9.00390625" defaultRowHeight="12.75"/>
  <cols>
    <col min="1" max="1" width="3.375" style="0" customWidth="1"/>
    <col min="2" max="2" width="6.25390625" style="0" customWidth="1"/>
    <col min="3" max="3" width="29.00390625" style="0" customWidth="1"/>
    <col min="4" max="4" width="6.75390625" style="0" customWidth="1"/>
    <col min="5" max="5" width="12.875" style="0" customWidth="1"/>
    <col min="6" max="6" width="13.125" style="0" customWidth="1"/>
    <col min="7" max="7" width="20.75390625" style="0" customWidth="1"/>
  </cols>
  <sheetData>
    <row r="1" spans="1:8" ht="12.75">
      <c r="A1" s="1"/>
      <c r="B1" s="1"/>
      <c r="C1" s="3"/>
      <c r="D1" s="3"/>
      <c r="E1" s="1"/>
      <c r="F1" s="27"/>
      <c r="G1" s="1" t="s">
        <v>0</v>
      </c>
      <c r="H1" s="2"/>
    </row>
    <row r="2" spans="1:8" ht="23.25">
      <c r="A2" s="4"/>
      <c r="B2" s="72" t="s">
        <v>105</v>
      </c>
      <c r="C2" s="72"/>
      <c r="D2" s="72"/>
      <c r="E2" s="72"/>
      <c r="F2" s="72"/>
      <c r="G2" s="1"/>
      <c r="H2" s="2"/>
    </row>
    <row r="3" spans="1:8" ht="23.25">
      <c r="A3" s="59"/>
      <c r="B3" s="57"/>
      <c r="C3" s="57"/>
      <c r="D3" s="57"/>
      <c r="E3" s="57"/>
      <c r="F3" s="57"/>
      <c r="G3" s="58"/>
      <c r="H3" s="2"/>
    </row>
    <row r="4" spans="1:8" ht="51">
      <c r="A4" s="68" t="s">
        <v>1</v>
      </c>
      <c r="B4" s="64" t="s">
        <v>2</v>
      </c>
      <c r="C4" s="64" t="s">
        <v>3</v>
      </c>
      <c r="D4" s="6" t="s">
        <v>4</v>
      </c>
      <c r="E4" s="6" t="s">
        <v>5</v>
      </c>
      <c r="F4" s="24" t="s">
        <v>6</v>
      </c>
      <c r="G4" s="66" t="s">
        <v>7</v>
      </c>
      <c r="H4" s="2"/>
    </row>
    <row r="5" spans="1:8" ht="13.5" thickBot="1">
      <c r="A5" s="69"/>
      <c r="B5" s="64"/>
      <c r="C5" s="64"/>
      <c r="D5" s="7" t="s">
        <v>8</v>
      </c>
      <c r="E5" s="7" t="s">
        <v>8</v>
      </c>
      <c r="F5" s="24" t="s">
        <v>9</v>
      </c>
      <c r="G5" s="62"/>
      <c r="H5" s="2"/>
    </row>
    <row r="6" spans="1:8" ht="12.75">
      <c r="A6" s="8">
        <v>1</v>
      </c>
      <c r="B6" s="9" t="s">
        <v>10</v>
      </c>
      <c r="C6" s="8" t="s">
        <v>11</v>
      </c>
      <c r="D6" s="8">
        <v>2</v>
      </c>
      <c r="E6" s="8">
        <v>6300</v>
      </c>
      <c r="F6" s="25">
        <f>2*(D6*E6)</f>
        <v>25200</v>
      </c>
      <c r="G6" s="7"/>
      <c r="H6" s="2"/>
    </row>
    <row r="7" spans="1:8" ht="52.5" customHeight="1">
      <c r="A7" s="7">
        <f>SUM(A6+1)</f>
        <v>2</v>
      </c>
      <c r="B7" s="7" t="s">
        <v>12</v>
      </c>
      <c r="C7" s="6" t="s">
        <v>13</v>
      </c>
      <c r="D7" s="8">
        <v>2</v>
      </c>
      <c r="E7" s="7">
        <v>3350</v>
      </c>
      <c r="F7" s="25">
        <f aca="true" t="shared" si="0" ref="F7:F33">2*(D7*E7)</f>
        <v>13400</v>
      </c>
      <c r="G7" s="7"/>
      <c r="H7" s="2"/>
    </row>
    <row r="8" spans="1:8" ht="131.25" customHeight="1">
      <c r="A8" s="65">
        <f>SUM(A7+1)</f>
        <v>3</v>
      </c>
      <c r="B8" s="65">
        <v>1703</v>
      </c>
      <c r="C8" s="6" t="s">
        <v>76</v>
      </c>
      <c r="D8" s="7">
        <v>5</v>
      </c>
      <c r="E8" s="7">
        <v>1950</v>
      </c>
      <c r="F8" s="24">
        <f>2*(D8*E8)</f>
        <v>19500</v>
      </c>
      <c r="G8" s="6" t="s">
        <v>17</v>
      </c>
      <c r="H8" s="2"/>
    </row>
    <row r="9" spans="1:8" ht="42" customHeight="1">
      <c r="A9" s="66"/>
      <c r="B9" s="66"/>
      <c r="C9" s="18" t="s">
        <v>77</v>
      </c>
      <c r="D9" s="8">
        <v>2</v>
      </c>
      <c r="E9" s="8">
        <v>5390</v>
      </c>
      <c r="F9" s="25">
        <f>2*(D9*E9)</f>
        <v>21560</v>
      </c>
      <c r="G9" s="7"/>
      <c r="H9" s="2"/>
    </row>
    <row r="10" spans="1:8" ht="138.75" customHeight="1">
      <c r="A10" s="65">
        <f>SUM(A8+1)</f>
        <v>4</v>
      </c>
      <c r="B10" s="20" t="s">
        <v>78</v>
      </c>
      <c r="C10" s="6" t="s">
        <v>14</v>
      </c>
      <c r="D10" s="7">
        <v>8</v>
      </c>
      <c r="E10" s="7">
        <v>1800</v>
      </c>
      <c r="F10" s="24">
        <f t="shared" si="0"/>
        <v>28800</v>
      </c>
      <c r="G10" s="6" t="s">
        <v>15</v>
      </c>
      <c r="H10" s="2"/>
    </row>
    <row r="11" spans="1:8" ht="12.75">
      <c r="A11" s="67"/>
      <c r="B11" s="9"/>
      <c r="C11" s="6" t="s">
        <v>104</v>
      </c>
      <c r="D11" s="7">
        <v>2</v>
      </c>
      <c r="E11" s="7">
        <v>6300</v>
      </c>
      <c r="F11" s="25">
        <f t="shared" si="0"/>
        <v>25200</v>
      </c>
      <c r="G11" s="6"/>
      <c r="H11" s="2"/>
    </row>
    <row r="12" spans="1:8" ht="45.75" customHeight="1">
      <c r="A12" s="66"/>
      <c r="B12" s="8"/>
      <c r="C12" s="18" t="s">
        <v>18</v>
      </c>
      <c r="D12" s="8">
        <v>2</v>
      </c>
      <c r="E12" s="8">
        <v>21200</v>
      </c>
      <c r="F12" s="25">
        <f t="shared" si="0"/>
        <v>84800</v>
      </c>
      <c r="G12" s="7"/>
      <c r="H12" s="2"/>
    </row>
    <row r="13" spans="1:8" ht="66.75" customHeight="1">
      <c r="A13" s="7">
        <f>SUM(A10+1)</f>
        <v>5</v>
      </c>
      <c r="B13" s="8" t="s">
        <v>19</v>
      </c>
      <c r="C13" s="18" t="s">
        <v>20</v>
      </c>
      <c r="D13" s="8">
        <v>2</v>
      </c>
      <c r="E13" s="8">
        <v>14200</v>
      </c>
      <c r="F13" s="25">
        <f t="shared" si="0"/>
        <v>56800</v>
      </c>
      <c r="G13" s="7"/>
      <c r="H13" s="2"/>
    </row>
    <row r="14" spans="1:8" ht="125.25" customHeight="1">
      <c r="A14" s="65">
        <f>SUM(A13+1)</f>
        <v>6</v>
      </c>
      <c r="B14" s="65" t="s">
        <v>21</v>
      </c>
      <c r="C14" s="18" t="s">
        <v>22</v>
      </c>
      <c r="D14" s="8"/>
      <c r="E14" s="8">
        <v>2500</v>
      </c>
      <c r="F14" s="25">
        <v>46321</v>
      </c>
      <c r="G14" s="6" t="s">
        <v>79</v>
      </c>
      <c r="H14" s="2"/>
    </row>
    <row r="15" spans="1:8" ht="77.25" customHeight="1">
      <c r="A15" s="66"/>
      <c r="B15" s="66"/>
      <c r="C15" s="18" t="s">
        <v>23</v>
      </c>
      <c r="D15" s="8">
        <v>2</v>
      </c>
      <c r="E15" s="8">
        <v>11500</v>
      </c>
      <c r="F15" s="25">
        <f>SUM(D15*E15*2)</f>
        <v>46000</v>
      </c>
      <c r="G15" s="7"/>
      <c r="H15" s="2"/>
    </row>
    <row r="16" spans="1:8" ht="12.75">
      <c r="A16" s="7">
        <f>SUM(A14+1)</f>
        <v>7</v>
      </c>
      <c r="B16" s="7" t="s">
        <v>24</v>
      </c>
      <c r="C16" s="18" t="s">
        <v>25</v>
      </c>
      <c r="D16" s="8">
        <v>2</v>
      </c>
      <c r="E16" s="8">
        <v>2700</v>
      </c>
      <c r="F16" s="25">
        <f t="shared" si="0"/>
        <v>10800</v>
      </c>
      <c r="G16" s="7"/>
      <c r="H16" s="2"/>
    </row>
    <row r="17" spans="1:8" ht="12.75">
      <c r="A17" s="7">
        <f>SUM(A16+1)</f>
        <v>8</v>
      </c>
      <c r="B17" s="9" t="s">
        <v>26</v>
      </c>
      <c r="C17" s="18" t="s">
        <v>27</v>
      </c>
      <c r="D17" s="8">
        <v>2</v>
      </c>
      <c r="E17" s="8">
        <v>6800</v>
      </c>
      <c r="F17" s="25">
        <f t="shared" si="0"/>
        <v>27200</v>
      </c>
      <c r="G17" s="7"/>
      <c r="H17" s="2"/>
    </row>
    <row r="18" spans="1:8" ht="45.75" customHeight="1">
      <c r="A18" s="7">
        <f>SUM(A17+1)</f>
        <v>9</v>
      </c>
      <c r="B18" s="7" t="s">
        <v>28</v>
      </c>
      <c r="C18" s="6" t="s">
        <v>29</v>
      </c>
      <c r="D18" s="7">
        <v>2</v>
      </c>
      <c r="E18" s="7">
        <v>6000</v>
      </c>
      <c r="F18" s="25">
        <f t="shared" si="0"/>
        <v>24000</v>
      </c>
      <c r="G18" s="7"/>
      <c r="H18" s="2"/>
    </row>
    <row r="19" spans="1:8" ht="54.75" customHeight="1">
      <c r="A19" s="65">
        <f>SUM(A18+1)</f>
        <v>10</v>
      </c>
      <c r="B19" s="65" t="s">
        <v>30</v>
      </c>
      <c r="C19" s="6" t="s">
        <v>31</v>
      </c>
      <c r="D19" s="7">
        <v>2</v>
      </c>
      <c r="E19" s="7">
        <v>3100</v>
      </c>
      <c r="F19" s="25">
        <f t="shared" si="0"/>
        <v>12400</v>
      </c>
      <c r="G19" s="6"/>
      <c r="H19" s="2"/>
    </row>
    <row r="20" spans="1:8" ht="12.75">
      <c r="A20" s="66"/>
      <c r="B20" s="66"/>
      <c r="C20" s="6" t="s">
        <v>32</v>
      </c>
      <c r="D20" s="7">
        <v>2</v>
      </c>
      <c r="E20" s="7">
        <v>11700</v>
      </c>
      <c r="F20" s="25">
        <f t="shared" si="0"/>
        <v>46800</v>
      </c>
      <c r="G20" s="7"/>
      <c r="H20" s="2"/>
    </row>
    <row r="21" spans="1:8" ht="75.75" customHeight="1">
      <c r="A21" s="7">
        <f>SUM(A19+1)</f>
        <v>11</v>
      </c>
      <c r="B21" s="7" t="s">
        <v>33</v>
      </c>
      <c r="C21" s="18" t="s">
        <v>82</v>
      </c>
      <c r="D21" s="8">
        <v>2</v>
      </c>
      <c r="E21" s="8">
        <v>20300</v>
      </c>
      <c r="F21" s="25">
        <f t="shared" si="0"/>
        <v>81200</v>
      </c>
      <c r="G21" s="7"/>
      <c r="H21" s="2"/>
    </row>
    <row r="22" spans="1:8" ht="47.25" customHeight="1">
      <c r="A22" s="7">
        <f>SUM(A21+1)</f>
        <v>12</v>
      </c>
      <c r="B22" s="7" t="s">
        <v>34</v>
      </c>
      <c r="C22" s="6" t="s">
        <v>35</v>
      </c>
      <c r="D22" s="7">
        <v>2</v>
      </c>
      <c r="E22" s="7">
        <v>9116</v>
      </c>
      <c r="F22" s="26">
        <f t="shared" si="0"/>
        <v>36464</v>
      </c>
      <c r="G22" s="7"/>
      <c r="H22" s="2"/>
    </row>
    <row r="23" spans="1:8" ht="12.75">
      <c r="A23" s="7">
        <f>SUM(A22+1)</f>
        <v>13</v>
      </c>
      <c r="B23" s="7" t="s">
        <v>36</v>
      </c>
      <c r="C23" s="7" t="s">
        <v>37</v>
      </c>
      <c r="D23" s="7">
        <v>2</v>
      </c>
      <c r="E23" s="7">
        <v>8900</v>
      </c>
      <c r="F23" s="26">
        <f t="shared" si="0"/>
        <v>35600</v>
      </c>
      <c r="G23" s="19"/>
      <c r="H23" s="2"/>
    </row>
    <row r="24" spans="1:8" ht="52.5" customHeight="1">
      <c r="A24" s="7">
        <f>SUM(A23+1)</f>
        <v>14</v>
      </c>
      <c r="B24" s="7" t="s">
        <v>38</v>
      </c>
      <c r="C24" s="6" t="s">
        <v>39</v>
      </c>
      <c r="D24" s="7">
        <v>1.3</v>
      </c>
      <c r="E24" s="7">
        <v>6000</v>
      </c>
      <c r="F24" s="26">
        <f t="shared" si="0"/>
        <v>15600</v>
      </c>
      <c r="G24" s="7"/>
      <c r="H24" s="2"/>
    </row>
    <row r="25" spans="1:8" ht="25.5">
      <c r="A25" s="7">
        <f>SUM(A24+1)</f>
        <v>15</v>
      </c>
      <c r="B25" s="7" t="s">
        <v>106</v>
      </c>
      <c r="C25" s="6" t="s">
        <v>107</v>
      </c>
      <c r="D25" s="7">
        <v>1.3</v>
      </c>
      <c r="E25" s="7">
        <v>2700</v>
      </c>
      <c r="F25" s="26">
        <f t="shared" si="0"/>
        <v>7020</v>
      </c>
      <c r="G25" s="7"/>
      <c r="H25" s="2"/>
    </row>
    <row r="26" spans="1:8" ht="32.25" customHeight="1">
      <c r="A26" s="7">
        <f>SUM(A25+1)</f>
        <v>16</v>
      </c>
      <c r="B26" s="7" t="s">
        <v>42</v>
      </c>
      <c r="C26" s="6" t="s">
        <v>43</v>
      </c>
      <c r="D26" s="7">
        <v>1.3</v>
      </c>
      <c r="E26" s="7">
        <v>3000</v>
      </c>
      <c r="F26" s="26">
        <f t="shared" si="0"/>
        <v>7800</v>
      </c>
      <c r="G26" s="7"/>
      <c r="H26" s="2"/>
    </row>
    <row r="27" spans="1:8" ht="12.75">
      <c r="A27" s="7">
        <v>17</v>
      </c>
      <c r="B27" s="7" t="s">
        <v>46</v>
      </c>
      <c r="C27" s="7" t="s">
        <v>47</v>
      </c>
      <c r="D27" s="7">
        <v>1.3</v>
      </c>
      <c r="E27" s="7">
        <v>2200</v>
      </c>
      <c r="F27" s="26">
        <f t="shared" si="0"/>
        <v>5720</v>
      </c>
      <c r="G27" s="7"/>
      <c r="H27" s="2"/>
    </row>
    <row r="28" spans="1:8" ht="12.75">
      <c r="A28" s="7">
        <v>18</v>
      </c>
      <c r="B28" s="7" t="s">
        <v>48</v>
      </c>
      <c r="C28" s="7" t="s">
        <v>49</v>
      </c>
      <c r="D28" s="7">
        <v>1.3</v>
      </c>
      <c r="E28" s="7">
        <v>5400</v>
      </c>
      <c r="F28" s="26">
        <f t="shared" si="0"/>
        <v>14040</v>
      </c>
      <c r="G28" s="7"/>
      <c r="H28" s="2"/>
    </row>
    <row r="29" spans="1:8" ht="12.75">
      <c r="A29" s="7">
        <v>19</v>
      </c>
      <c r="B29" s="46" t="s">
        <v>50</v>
      </c>
      <c r="C29" s="46" t="s">
        <v>110</v>
      </c>
      <c r="D29" s="46">
        <v>1.3</v>
      </c>
      <c r="E29" s="46">
        <v>2000</v>
      </c>
      <c r="F29" s="56">
        <f>2*(D29*E29)</f>
        <v>5200</v>
      </c>
      <c r="G29" s="46"/>
      <c r="H29" s="2"/>
    </row>
    <row r="30" spans="1:8" ht="12.75">
      <c r="A30" s="7">
        <v>20</v>
      </c>
      <c r="B30" s="7" t="s">
        <v>52</v>
      </c>
      <c r="C30" s="7" t="s">
        <v>53</v>
      </c>
      <c r="D30" s="7">
        <v>1.3</v>
      </c>
      <c r="E30" s="7">
        <v>3700</v>
      </c>
      <c r="F30" s="26">
        <f t="shared" si="0"/>
        <v>9620</v>
      </c>
      <c r="G30" s="7"/>
      <c r="H30" s="10"/>
    </row>
    <row r="31" spans="1:8" ht="31.5" customHeight="1">
      <c r="A31" s="7">
        <v>21</v>
      </c>
      <c r="B31" s="7" t="s">
        <v>54</v>
      </c>
      <c r="C31" s="6" t="s">
        <v>55</v>
      </c>
      <c r="D31" s="7">
        <v>1.3</v>
      </c>
      <c r="E31" s="7">
        <v>2000</v>
      </c>
      <c r="F31" s="26">
        <f t="shared" si="0"/>
        <v>5200</v>
      </c>
      <c r="G31" s="7"/>
      <c r="H31" s="2"/>
    </row>
    <row r="32" spans="1:8" ht="122.25" customHeight="1">
      <c r="A32" s="62">
        <v>22</v>
      </c>
      <c r="B32" s="62">
        <v>1704</v>
      </c>
      <c r="C32" s="6" t="s">
        <v>56</v>
      </c>
      <c r="D32" s="7">
        <v>12</v>
      </c>
      <c r="E32" s="7">
        <v>1270</v>
      </c>
      <c r="F32" s="26">
        <f t="shared" si="0"/>
        <v>30480</v>
      </c>
      <c r="G32" s="6" t="s">
        <v>57</v>
      </c>
      <c r="H32" s="2"/>
    </row>
    <row r="33" spans="1:8" ht="113.25" customHeight="1">
      <c r="A33" s="62"/>
      <c r="B33" s="62"/>
      <c r="C33" s="6" t="s">
        <v>58</v>
      </c>
      <c r="D33" s="7">
        <v>8</v>
      </c>
      <c r="E33" s="7">
        <v>1000</v>
      </c>
      <c r="F33" s="26">
        <f t="shared" si="0"/>
        <v>16000</v>
      </c>
      <c r="G33" s="6" t="s">
        <v>59</v>
      </c>
      <c r="H33" s="2"/>
    </row>
    <row r="34" spans="1:8" ht="12.75">
      <c r="A34" s="62">
        <v>23</v>
      </c>
      <c r="B34" s="62" t="s">
        <v>60</v>
      </c>
      <c r="C34" s="6" t="s">
        <v>61</v>
      </c>
      <c r="D34" s="7">
        <v>2</v>
      </c>
      <c r="E34" s="7">
        <v>4300</v>
      </c>
      <c r="F34" s="26">
        <f>D34*E34*2</f>
        <v>17200</v>
      </c>
      <c r="G34" s="6" t="s">
        <v>80</v>
      </c>
      <c r="H34" s="2"/>
    </row>
    <row r="35" spans="1:8" ht="12.75">
      <c r="A35" s="62"/>
      <c r="B35" s="62"/>
      <c r="C35" s="6" t="s">
        <v>62</v>
      </c>
      <c r="D35" s="7">
        <v>2</v>
      </c>
      <c r="E35" s="7">
        <v>7300</v>
      </c>
      <c r="F35" s="26">
        <f aca="true" t="shared" si="1" ref="F35:F44">D35*E35*2</f>
        <v>29200</v>
      </c>
      <c r="G35" s="6"/>
      <c r="H35" s="2"/>
    </row>
    <row r="36" spans="1:8" ht="12.75">
      <c r="A36" s="62"/>
      <c r="B36" s="62"/>
      <c r="C36" s="6" t="s">
        <v>63</v>
      </c>
      <c r="D36" s="11">
        <v>2</v>
      </c>
      <c r="E36" s="11">
        <v>13202</v>
      </c>
      <c r="F36" s="26">
        <f t="shared" si="1"/>
        <v>52808</v>
      </c>
      <c r="G36" s="21"/>
      <c r="H36" s="2"/>
    </row>
    <row r="37" spans="1:8" ht="39.75" customHeight="1">
      <c r="A37" s="63">
        <v>24</v>
      </c>
      <c r="B37" s="62" t="s">
        <v>64</v>
      </c>
      <c r="C37" s="6" t="s">
        <v>65</v>
      </c>
      <c r="D37" s="6">
        <v>2</v>
      </c>
      <c r="E37" s="7">
        <v>573</v>
      </c>
      <c r="F37" s="26">
        <f t="shared" si="1"/>
        <v>2292</v>
      </c>
      <c r="G37" s="6"/>
      <c r="H37" s="2"/>
    </row>
    <row r="38" spans="1:8" ht="40.5" customHeight="1">
      <c r="A38" s="63"/>
      <c r="B38" s="62"/>
      <c r="C38" s="6" t="s">
        <v>66</v>
      </c>
      <c r="D38" s="6">
        <v>2</v>
      </c>
      <c r="E38" s="7">
        <v>2500</v>
      </c>
      <c r="F38" s="26">
        <f t="shared" si="1"/>
        <v>10000</v>
      </c>
      <c r="G38" s="6"/>
      <c r="H38" s="2"/>
    </row>
    <row r="39" spans="1:8" ht="16.5" customHeight="1">
      <c r="A39" s="63"/>
      <c r="B39" s="62"/>
      <c r="C39" s="6" t="s">
        <v>67</v>
      </c>
      <c r="D39" s="6">
        <v>2</v>
      </c>
      <c r="E39" s="7">
        <v>3200</v>
      </c>
      <c r="F39" s="26">
        <f t="shared" si="1"/>
        <v>12800</v>
      </c>
      <c r="G39" s="6"/>
      <c r="H39" s="2"/>
    </row>
    <row r="40" spans="1:8" ht="110.25" customHeight="1">
      <c r="A40" s="63"/>
      <c r="B40" s="62"/>
      <c r="C40" s="6" t="s">
        <v>81</v>
      </c>
      <c r="D40" s="6">
        <v>5</v>
      </c>
      <c r="E40" s="19">
        <v>4748</v>
      </c>
      <c r="F40" s="26">
        <f t="shared" si="1"/>
        <v>47480</v>
      </c>
      <c r="G40" s="6" t="s">
        <v>68</v>
      </c>
      <c r="H40" s="2"/>
    </row>
    <row r="41" spans="1:8" ht="30.75" customHeight="1">
      <c r="A41" s="63"/>
      <c r="B41" s="62"/>
      <c r="C41" s="6" t="s">
        <v>69</v>
      </c>
      <c r="D41" s="6">
        <v>1.3</v>
      </c>
      <c r="E41" s="7">
        <v>1400</v>
      </c>
      <c r="F41" s="26">
        <f t="shared" si="1"/>
        <v>3640</v>
      </c>
      <c r="G41" s="6"/>
      <c r="H41" s="2"/>
    </row>
    <row r="42" spans="1:8" ht="12.75">
      <c r="A42" s="11">
        <v>25</v>
      </c>
      <c r="B42" s="11" t="s">
        <v>70</v>
      </c>
      <c r="C42" s="11" t="s">
        <v>71</v>
      </c>
      <c r="D42" s="11">
        <v>2</v>
      </c>
      <c r="E42" s="11">
        <v>8200</v>
      </c>
      <c r="F42" s="26">
        <f t="shared" si="1"/>
        <v>32800</v>
      </c>
      <c r="G42" s="12"/>
      <c r="H42" s="2"/>
    </row>
    <row r="43" spans="1:8" ht="30" customHeight="1">
      <c r="A43" s="28">
        <v>26</v>
      </c>
      <c r="B43" s="7">
        <v>1775</v>
      </c>
      <c r="C43" s="6" t="s">
        <v>72</v>
      </c>
      <c r="D43" s="6">
        <v>2</v>
      </c>
      <c r="E43" s="7">
        <v>2900</v>
      </c>
      <c r="F43" s="26">
        <f t="shared" si="1"/>
        <v>11600</v>
      </c>
      <c r="G43" s="6"/>
      <c r="H43" s="2"/>
    </row>
    <row r="44" spans="1:8" ht="12.75">
      <c r="A44" s="28">
        <v>27</v>
      </c>
      <c r="B44" s="11" t="s">
        <v>73</v>
      </c>
      <c r="C44" s="11" t="s">
        <v>74</v>
      </c>
      <c r="D44" s="11">
        <v>1.3</v>
      </c>
      <c r="E44" s="11">
        <v>3000</v>
      </c>
      <c r="F44" s="26">
        <f t="shared" si="1"/>
        <v>7800</v>
      </c>
      <c r="G44" s="12"/>
      <c r="H44" s="2"/>
    </row>
    <row r="45" spans="1:8" ht="12.75">
      <c r="A45" s="28">
        <v>28</v>
      </c>
      <c r="B45" s="11" t="s">
        <v>87</v>
      </c>
      <c r="C45" s="11" t="s">
        <v>83</v>
      </c>
      <c r="D45" s="11">
        <v>2</v>
      </c>
      <c r="E45" s="11">
        <v>8084</v>
      </c>
      <c r="F45" s="24">
        <f aca="true" t="shared" si="2" ref="F45:F51">E45*D45</f>
        <v>16168</v>
      </c>
      <c r="G45" s="12"/>
      <c r="H45" s="2"/>
    </row>
    <row r="46" spans="1:8" ht="25.5">
      <c r="A46" s="28">
        <v>29</v>
      </c>
      <c r="B46" s="11" t="s">
        <v>88</v>
      </c>
      <c r="C46" s="54" t="s">
        <v>89</v>
      </c>
      <c r="D46" s="11">
        <v>2</v>
      </c>
      <c r="E46" s="11">
        <v>3295</v>
      </c>
      <c r="F46" s="24">
        <f t="shared" si="2"/>
        <v>6590</v>
      </c>
      <c r="G46" s="12"/>
      <c r="H46" s="2"/>
    </row>
    <row r="47" spans="1:8" ht="25.5">
      <c r="A47" s="28">
        <v>30</v>
      </c>
      <c r="B47" s="11" t="s">
        <v>84</v>
      </c>
      <c r="C47" s="54" t="s">
        <v>85</v>
      </c>
      <c r="D47" s="11">
        <v>2</v>
      </c>
      <c r="E47" s="11">
        <v>11500</v>
      </c>
      <c r="F47" s="24">
        <f t="shared" si="2"/>
        <v>23000</v>
      </c>
      <c r="G47" s="12"/>
      <c r="H47" s="2"/>
    </row>
    <row r="48" spans="1:8" ht="12.75">
      <c r="A48" s="28">
        <v>31</v>
      </c>
      <c r="B48" s="11" t="s">
        <v>90</v>
      </c>
      <c r="C48" s="11" t="s">
        <v>86</v>
      </c>
      <c r="D48" s="11">
        <v>1.3</v>
      </c>
      <c r="E48" s="11">
        <v>5184</v>
      </c>
      <c r="F48" s="24">
        <f t="shared" si="2"/>
        <v>6739.2</v>
      </c>
      <c r="G48" s="12"/>
      <c r="H48" s="2"/>
    </row>
    <row r="49" spans="1:9" ht="25.5">
      <c r="A49" s="28">
        <v>32</v>
      </c>
      <c r="B49" s="65" t="s">
        <v>100</v>
      </c>
      <c r="C49" s="55" t="s">
        <v>101</v>
      </c>
      <c r="D49" s="11">
        <v>6.5</v>
      </c>
      <c r="E49" s="53">
        <v>2400</v>
      </c>
      <c r="F49" s="24">
        <f t="shared" si="2"/>
        <v>15600</v>
      </c>
      <c r="G49" s="12"/>
      <c r="H49" s="2">
        <v>1200</v>
      </c>
      <c r="I49" t="s">
        <v>108</v>
      </c>
    </row>
    <row r="50" spans="1:8" ht="25.5">
      <c r="A50" s="28">
        <v>33</v>
      </c>
      <c r="B50" s="70"/>
      <c r="C50" s="55" t="s">
        <v>102</v>
      </c>
      <c r="D50" s="11">
        <v>8.25</v>
      </c>
      <c r="E50" s="53">
        <v>1800</v>
      </c>
      <c r="F50" s="24">
        <f t="shared" si="2"/>
        <v>14850</v>
      </c>
      <c r="G50" s="12"/>
      <c r="H50" s="2">
        <v>900</v>
      </c>
    </row>
    <row r="51" spans="1:8" ht="25.5">
      <c r="A51" s="28">
        <v>34</v>
      </c>
      <c r="B51" s="71"/>
      <c r="C51" s="55" t="s">
        <v>103</v>
      </c>
      <c r="D51" s="11">
        <v>13</v>
      </c>
      <c r="E51" s="53">
        <v>4056</v>
      </c>
      <c r="F51" s="24">
        <f t="shared" si="2"/>
        <v>52728</v>
      </c>
      <c r="G51" s="12"/>
      <c r="H51" s="2">
        <v>2028</v>
      </c>
    </row>
    <row r="52" spans="1:8" ht="15.75">
      <c r="A52" s="13"/>
      <c r="B52" s="14"/>
      <c r="C52" s="15" t="s">
        <v>75</v>
      </c>
      <c r="D52" s="29"/>
      <c r="E52" s="30">
        <f>SUM(E6:E51)</f>
        <v>260018</v>
      </c>
      <c r="F52" s="31">
        <f>SUM(F6:F51)</f>
        <v>1122020.2</v>
      </c>
      <c r="G52" s="7"/>
      <c r="H52" s="2"/>
    </row>
    <row r="53" spans="1:8" ht="12.75">
      <c r="A53" s="16"/>
      <c r="B53" s="1"/>
      <c r="C53" s="1"/>
      <c r="D53" s="1"/>
      <c r="E53" s="1"/>
      <c r="F53" s="27"/>
      <c r="G53" s="1"/>
      <c r="H53" s="2"/>
    </row>
    <row r="54" spans="1:8" ht="18" customHeight="1">
      <c r="A54" s="1"/>
      <c r="B54" s="1"/>
      <c r="C54" s="1"/>
      <c r="D54" s="1"/>
      <c r="E54" s="1"/>
      <c r="F54" s="27"/>
      <c r="G54" s="1"/>
      <c r="H54" s="2"/>
    </row>
    <row r="55" spans="1:8" ht="12.75">
      <c r="A55" s="1"/>
      <c r="B55" s="17"/>
      <c r="C55" s="17"/>
      <c r="D55" s="17"/>
      <c r="E55" s="17"/>
      <c r="H55" s="32"/>
    </row>
    <row r="56" spans="1:14" ht="12.75">
      <c r="A56" s="17"/>
      <c r="B56" s="1"/>
      <c r="C56" s="1"/>
      <c r="D56" s="1"/>
      <c r="E56" s="27">
        <f>SUM(F48,F47,F46,F45,F44,F43,F31,F30,F29,F28,F27,F26,F25,F24,F21,F18,F17,F6,F7,F49,F50,F51)</f>
        <v>396275.2</v>
      </c>
      <c r="F56" s="1" t="s">
        <v>92</v>
      </c>
      <c r="H56" s="2"/>
      <c r="J56" s="60" t="s">
        <v>109</v>
      </c>
      <c r="K56" s="60"/>
      <c r="L56" s="60"/>
      <c r="M56" s="60"/>
      <c r="N56" s="60"/>
    </row>
    <row r="57" spans="1:14" ht="12.75">
      <c r="A57" s="1"/>
      <c r="B57" s="1"/>
      <c r="C57" s="1"/>
      <c r="D57" s="1"/>
      <c r="E57" s="27">
        <f>SUM(F8,F10,F9,F11,F12,F13,F14,F15,F16,F19,F20,F22,F23,F32,F33,F34,F35,F37,F36,F38,F39,F40,F41,F42)</f>
        <v>725745</v>
      </c>
      <c r="F57" s="1" t="s">
        <v>94</v>
      </c>
      <c r="H57" s="2"/>
      <c r="J57" s="60"/>
      <c r="K57" s="60"/>
      <c r="L57" s="60"/>
      <c r="M57" s="60"/>
      <c r="N57" s="60"/>
    </row>
    <row r="58" spans="1:8" ht="12.75">
      <c r="A58" s="1"/>
      <c r="B58" s="1"/>
      <c r="C58" s="1"/>
      <c r="D58" s="1"/>
      <c r="E58" s="27"/>
      <c r="F58" s="1"/>
      <c r="H58" s="2"/>
    </row>
    <row r="59" spans="1:8" ht="12.75">
      <c r="A59" s="1"/>
      <c r="B59" s="1"/>
      <c r="C59" s="1"/>
      <c r="D59" s="1"/>
      <c r="E59" s="27"/>
      <c r="F59" s="1"/>
      <c r="H59" s="2"/>
    </row>
    <row r="60" spans="1:8" ht="12.75">
      <c r="A60" s="1"/>
      <c r="B60" s="1"/>
      <c r="C60" s="1"/>
      <c r="D60" s="1"/>
      <c r="E60" s="27"/>
      <c r="F60" s="1"/>
      <c r="H60" s="32"/>
    </row>
    <row r="61" spans="1:8" ht="12.75">
      <c r="A61" s="1"/>
      <c r="B61" s="1"/>
      <c r="C61" s="1"/>
      <c r="D61" s="1"/>
      <c r="E61" s="27">
        <f>SUM(E56:E60)</f>
        <v>1122020.2</v>
      </c>
      <c r="F61" s="1" t="s">
        <v>95</v>
      </c>
      <c r="H61" s="2"/>
    </row>
    <row r="62" spans="1:8" ht="12.75">
      <c r="A62" s="1"/>
      <c r="B62" s="1"/>
      <c r="C62" s="1"/>
      <c r="D62" s="1"/>
      <c r="E62" s="27"/>
      <c r="F62" s="1"/>
      <c r="H62" s="2"/>
    </row>
    <row r="63" spans="1:8" ht="12.75">
      <c r="A63" s="1"/>
      <c r="B63" s="1"/>
      <c r="C63" s="1"/>
      <c r="D63" s="1"/>
      <c r="E63" s="1"/>
      <c r="F63" s="27"/>
      <c r="G63" s="1"/>
      <c r="H63" s="2"/>
    </row>
    <row r="64" spans="1:8" ht="12.75">
      <c r="A64" s="1"/>
      <c r="B64" s="1"/>
      <c r="C64" s="1"/>
      <c r="D64" s="1"/>
      <c r="E64" s="1"/>
      <c r="F64" s="27"/>
      <c r="G64" s="1"/>
      <c r="H64" s="2"/>
    </row>
    <row r="65" spans="1:8" ht="12.75">
      <c r="A65" s="1"/>
      <c r="B65" s="1"/>
      <c r="C65" s="1"/>
      <c r="D65" s="1"/>
      <c r="E65" s="1"/>
      <c r="F65" s="27"/>
      <c r="G65" s="1"/>
      <c r="H65" s="2"/>
    </row>
  </sheetData>
  <sheetProtection/>
  <mergeCells count="19">
    <mergeCell ref="B2:F2"/>
    <mergeCell ref="A32:A33"/>
    <mergeCell ref="B32:B33"/>
    <mergeCell ref="A4:A5"/>
    <mergeCell ref="B4:B5"/>
    <mergeCell ref="C4:C5"/>
    <mergeCell ref="B14:B15"/>
    <mergeCell ref="A19:A20"/>
    <mergeCell ref="B19:B20"/>
    <mergeCell ref="G4:G5"/>
    <mergeCell ref="A8:A9"/>
    <mergeCell ref="B8:B9"/>
    <mergeCell ref="B49:B51"/>
    <mergeCell ref="A34:A36"/>
    <mergeCell ref="B34:B36"/>
    <mergeCell ref="A37:A41"/>
    <mergeCell ref="B37:B41"/>
    <mergeCell ref="A10:A12"/>
    <mergeCell ref="A14:A15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37">
      <selection activeCell="E50" sqref="E50"/>
    </sheetView>
  </sheetViews>
  <sheetFormatPr defaultColWidth="9.00390625" defaultRowHeight="12.75"/>
  <cols>
    <col min="1" max="1" width="2.75390625" style="0" customWidth="1"/>
    <col min="2" max="2" width="11.00390625" style="0" customWidth="1"/>
    <col min="3" max="3" width="29.375" style="0" customWidth="1"/>
    <col min="4" max="4" width="9.25390625" style="0" customWidth="1"/>
    <col min="5" max="5" width="8.875" style="0" customWidth="1"/>
    <col min="6" max="6" width="17.00390625" style="0" customWidth="1"/>
    <col min="7" max="7" width="14.25390625" style="0" customWidth="1"/>
  </cols>
  <sheetData>
    <row r="1" spans="1:8" ht="12.75">
      <c r="A1" s="1"/>
      <c r="B1" s="1"/>
      <c r="C1" s="3"/>
      <c r="D1" s="3"/>
      <c r="E1" s="1"/>
      <c r="F1" s="27"/>
      <c r="G1" s="1" t="s">
        <v>0</v>
      </c>
      <c r="H1" s="2"/>
    </row>
    <row r="2" spans="1:8" ht="23.25">
      <c r="A2" s="4"/>
      <c r="B2" s="72" t="s">
        <v>143</v>
      </c>
      <c r="C2" s="72"/>
      <c r="D2" s="72"/>
      <c r="E2" s="72"/>
      <c r="F2" s="72"/>
      <c r="G2" s="1"/>
      <c r="H2" s="2"/>
    </row>
    <row r="3" spans="1:8" ht="23.25">
      <c r="A3" s="59"/>
      <c r="B3" s="57"/>
      <c r="C3" s="57"/>
      <c r="D3" s="57"/>
      <c r="E3" s="57"/>
      <c r="F3" s="57"/>
      <c r="G3" s="58"/>
      <c r="H3" s="2"/>
    </row>
    <row r="4" spans="1:8" ht="38.25">
      <c r="A4" s="68" t="s">
        <v>1</v>
      </c>
      <c r="B4" s="64" t="s">
        <v>2</v>
      </c>
      <c r="C4" s="64" t="s">
        <v>3</v>
      </c>
      <c r="D4" s="6" t="s">
        <v>4</v>
      </c>
      <c r="E4" s="6" t="s">
        <v>5</v>
      </c>
      <c r="F4" s="24" t="s">
        <v>6</v>
      </c>
      <c r="G4" s="66" t="s">
        <v>7</v>
      </c>
      <c r="H4" s="2"/>
    </row>
    <row r="5" spans="1:8" ht="12.75">
      <c r="A5" s="73"/>
      <c r="B5" s="64"/>
      <c r="C5" s="64"/>
      <c r="D5" s="7" t="s">
        <v>8</v>
      </c>
      <c r="E5" s="7" t="s">
        <v>8</v>
      </c>
      <c r="F5" s="24" t="s">
        <v>9</v>
      </c>
      <c r="G5" s="62"/>
      <c r="H5" s="2"/>
    </row>
    <row r="6" spans="1:8" ht="12.75">
      <c r="A6" s="7">
        <v>1</v>
      </c>
      <c r="B6" s="9" t="s">
        <v>10</v>
      </c>
      <c r="C6" s="8" t="s">
        <v>150</v>
      </c>
      <c r="D6" s="8">
        <v>2</v>
      </c>
      <c r="E6" s="8">
        <v>1500</v>
      </c>
      <c r="F6" s="82">
        <f>2*(D6*E6)</f>
        <v>6000</v>
      </c>
      <c r="G6" s="7"/>
      <c r="H6" s="2"/>
    </row>
    <row r="7" spans="1:8" ht="12.75">
      <c r="A7" s="7">
        <f>SUM(A6+1)</f>
        <v>2</v>
      </c>
      <c r="B7" s="7" t="s">
        <v>12</v>
      </c>
      <c r="C7" s="6" t="s">
        <v>13</v>
      </c>
      <c r="D7" s="8">
        <v>2</v>
      </c>
      <c r="E7" s="7">
        <v>3350</v>
      </c>
      <c r="F7" s="81">
        <f>2*(D7*E7)</f>
        <v>13400</v>
      </c>
      <c r="G7" s="7"/>
      <c r="H7" s="2"/>
    </row>
    <row r="8" spans="1:8" ht="185.25" customHeight="1">
      <c r="A8" s="65">
        <f>SUM(A7+1)</f>
        <v>3</v>
      </c>
      <c r="B8" s="65" t="s">
        <v>129</v>
      </c>
      <c r="C8" s="6" t="s">
        <v>134</v>
      </c>
      <c r="D8" s="7">
        <v>5</v>
      </c>
      <c r="E8" s="7">
        <v>1950</v>
      </c>
      <c r="F8" s="24">
        <f>2*(D8*E8)</f>
        <v>19500</v>
      </c>
      <c r="G8" s="6" t="s">
        <v>113</v>
      </c>
      <c r="H8" s="2"/>
    </row>
    <row r="9" spans="1:8" ht="25.5">
      <c r="A9" s="66"/>
      <c r="B9" s="66"/>
      <c r="C9" s="18" t="s">
        <v>130</v>
      </c>
      <c r="D9" s="8">
        <v>2</v>
      </c>
      <c r="E9" s="8">
        <v>5390</v>
      </c>
      <c r="F9" s="25">
        <f>2*(D9*E9)</f>
        <v>21560</v>
      </c>
      <c r="G9" s="7"/>
      <c r="H9" s="2"/>
    </row>
    <row r="10" spans="1:8" ht="143.25" customHeight="1">
      <c r="A10" s="65">
        <v>4</v>
      </c>
      <c r="B10" s="62" t="s">
        <v>100</v>
      </c>
      <c r="C10" s="6" t="s">
        <v>56</v>
      </c>
      <c r="D10" s="7">
        <v>12</v>
      </c>
      <c r="E10" s="7">
        <v>1310</v>
      </c>
      <c r="F10" s="26">
        <f>2*(D10*E10)</f>
        <v>31440</v>
      </c>
      <c r="G10" s="6" t="s">
        <v>117</v>
      </c>
      <c r="H10" s="2"/>
    </row>
    <row r="11" spans="1:8" ht="150" customHeight="1">
      <c r="A11" s="66"/>
      <c r="B11" s="62"/>
      <c r="C11" s="6" t="s">
        <v>145</v>
      </c>
      <c r="D11" s="7">
        <v>8</v>
      </c>
      <c r="E11" s="7">
        <v>1000</v>
      </c>
      <c r="F11" s="26">
        <f>2*(D11*E11)</f>
        <v>16000</v>
      </c>
      <c r="G11" s="6" t="s">
        <v>118</v>
      </c>
      <c r="H11" s="2"/>
    </row>
    <row r="12" spans="1:8" ht="25.5">
      <c r="A12" s="65">
        <v>5</v>
      </c>
      <c r="B12" s="65" t="s">
        <v>100</v>
      </c>
      <c r="C12" s="55" t="s">
        <v>141</v>
      </c>
      <c r="D12" s="7">
        <v>6.5</v>
      </c>
      <c r="E12" s="58">
        <v>2400</v>
      </c>
      <c r="F12" s="24">
        <f>E12*D12</f>
        <v>15600</v>
      </c>
      <c r="G12" s="12"/>
      <c r="H12" s="2"/>
    </row>
    <row r="13" spans="1:8" ht="25.5">
      <c r="A13" s="70"/>
      <c r="B13" s="70"/>
      <c r="C13" s="61" t="s">
        <v>124</v>
      </c>
      <c r="D13" s="7">
        <v>8.25</v>
      </c>
      <c r="E13" s="58">
        <v>1800</v>
      </c>
      <c r="F13" s="24">
        <f>E13*D13</f>
        <v>14850</v>
      </c>
      <c r="G13" s="12"/>
      <c r="H13" s="2"/>
    </row>
    <row r="14" spans="1:8" ht="25.5">
      <c r="A14" s="71"/>
      <c r="B14" s="71"/>
      <c r="C14" s="61" t="s">
        <v>142</v>
      </c>
      <c r="D14" s="7">
        <v>13</v>
      </c>
      <c r="E14" s="58">
        <v>4056</v>
      </c>
      <c r="F14" s="24">
        <f>E14*D14</f>
        <v>52728</v>
      </c>
      <c r="G14" s="12"/>
      <c r="H14" s="2"/>
    </row>
    <row r="15" spans="1:8" ht="229.5">
      <c r="A15" s="65">
        <v>6</v>
      </c>
      <c r="B15" s="65" t="s">
        <v>78</v>
      </c>
      <c r="C15" s="6" t="s">
        <v>135</v>
      </c>
      <c r="D15" s="7">
        <v>8</v>
      </c>
      <c r="E15" s="7">
        <v>1800</v>
      </c>
      <c r="F15" s="24">
        <f aca="true" t="shared" si="0" ref="F6:F35">2*(D15*E15)</f>
        <v>28800</v>
      </c>
      <c r="G15" s="6" t="s">
        <v>112</v>
      </c>
      <c r="H15" s="2"/>
    </row>
    <row r="16" spans="1:8" ht="12.75">
      <c r="A16" s="67"/>
      <c r="B16" s="67"/>
      <c r="C16" s="6" t="s">
        <v>104</v>
      </c>
      <c r="D16" s="7">
        <v>2</v>
      </c>
      <c r="E16" s="7">
        <v>6300</v>
      </c>
      <c r="F16" s="25">
        <f t="shared" si="0"/>
        <v>25200</v>
      </c>
      <c r="G16" s="6"/>
      <c r="H16" s="2"/>
    </row>
    <row r="17" spans="1:8" ht="25.5">
      <c r="A17" s="66"/>
      <c r="B17" s="66"/>
      <c r="C17" s="18" t="s">
        <v>115</v>
      </c>
      <c r="D17" s="8">
        <v>2</v>
      </c>
      <c r="E17" s="8">
        <v>21200</v>
      </c>
      <c r="F17" s="25">
        <f t="shared" si="0"/>
        <v>84800</v>
      </c>
      <c r="G17" s="7"/>
      <c r="H17" s="2"/>
    </row>
    <row r="18" spans="1:8" ht="25.5">
      <c r="A18" s="7">
        <v>7</v>
      </c>
      <c r="B18" s="8" t="s">
        <v>19</v>
      </c>
      <c r="C18" s="18" t="s">
        <v>114</v>
      </c>
      <c r="D18" s="8">
        <v>2</v>
      </c>
      <c r="E18" s="8">
        <v>14200</v>
      </c>
      <c r="F18" s="25">
        <f t="shared" si="0"/>
        <v>56800</v>
      </c>
      <c r="G18" s="7"/>
      <c r="H18" s="2"/>
    </row>
    <row r="19" spans="1:8" ht="178.5">
      <c r="A19" s="65">
        <v>8</v>
      </c>
      <c r="B19" s="65" t="s">
        <v>21</v>
      </c>
      <c r="C19" s="18" t="s">
        <v>22</v>
      </c>
      <c r="D19" s="8"/>
      <c r="E19" s="8">
        <v>2500</v>
      </c>
      <c r="F19" s="25">
        <v>46321</v>
      </c>
      <c r="G19" s="6" t="s">
        <v>116</v>
      </c>
      <c r="H19" s="2"/>
    </row>
    <row r="20" spans="1:8" ht="51">
      <c r="A20" s="66"/>
      <c r="B20" s="66"/>
      <c r="C20" s="18" t="s">
        <v>136</v>
      </c>
      <c r="D20" s="8">
        <v>2</v>
      </c>
      <c r="E20" s="8">
        <v>11500</v>
      </c>
      <c r="F20" s="25">
        <f>SUM(D20*E20*2)</f>
        <v>46000</v>
      </c>
      <c r="G20" s="7"/>
      <c r="H20" s="2"/>
    </row>
    <row r="21" spans="1:8" ht="12.75">
      <c r="A21" s="7">
        <v>9</v>
      </c>
      <c r="B21" s="7" t="s">
        <v>24</v>
      </c>
      <c r="C21" s="18" t="s">
        <v>25</v>
      </c>
      <c r="D21" s="8">
        <v>2</v>
      </c>
      <c r="E21" s="8">
        <v>2700</v>
      </c>
      <c r="F21" s="25">
        <f t="shared" si="0"/>
        <v>10800</v>
      </c>
      <c r="G21" s="7"/>
      <c r="H21" s="2"/>
    </row>
    <row r="22" spans="1:8" ht="12.75">
      <c r="A22" s="7">
        <v>10</v>
      </c>
      <c r="B22" s="9" t="s">
        <v>26</v>
      </c>
      <c r="C22" s="18" t="s">
        <v>27</v>
      </c>
      <c r="D22" s="8">
        <v>2</v>
      </c>
      <c r="E22" s="8">
        <v>6800</v>
      </c>
      <c r="F22" s="25">
        <f t="shared" si="0"/>
        <v>27200</v>
      </c>
      <c r="G22" s="7"/>
      <c r="H22" s="2"/>
    </row>
    <row r="23" spans="1:8" ht="25.5">
      <c r="A23" s="7">
        <v>11</v>
      </c>
      <c r="B23" s="7" t="s">
        <v>28</v>
      </c>
      <c r="C23" s="6" t="s">
        <v>29</v>
      </c>
      <c r="D23" s="7">
        <v>2</v>
      </c>
      <c r="E23" s="7">
        <v>6000</v>
      </c>
      <c r="F23" s="25">
        <f t="shared" si="0"/>
        <v>24000</v>
      </c>
      <c r="G23" s="7"/>
      <c r="H23" s="2"/>
    </row>
    <row r="24" spans="1:8" ht="12.75">
      <c r="A24" s="20">
        <v>12</v>
      </c>
      <c r="B24" s="20" t="s">
        <v>148</v>
      </c>
      <c r="C24" s="6" t="s">
        <v>149</v>
      </c>
      <c r="D24" s="7">
        <v>1.3</v>
      </c>
      <c r="E24" s="7">
        <v>3600</v>
      </c>
      <c r="F24" s="25">
        <f>2*(D24*E24)</f>
        <v>9360</v>
      </c>
      <c r="G24" s="7"/>
      <c r="H24" s="2"/>
    </row>
    <row r="25" spans="1:8" ht="25.5">
      <c r="A25" s="65">
        <v>13</v>
      </c>
      <c r="B25" s="65" t="s">
        <v>30</v>
      </c>
      <c r="C25" s="6" t="s">
        <v>127</v>
      </c>
      <c r="D25" s="7">
        <v>2</v>
      </c>
      <c r="E25" s="7">
        <v>3100</v>
      </c>
      <c r="F25" s="25">
        <f t="shared" si="0"/>
        <v>12400</v>
      </c>
      <c r="G25" s="6"/>
      <c r="H25" s="2"/>
    </row>
    <row r="26" spans="1:8" ht="12.75">
      <c r="A26" s="66"/>
      <c r="B26" s="66"/>
      <c r="C26" s="6" t="s">
        <v>128</v>
      </c>
      <c r="D26" s="7">
        <v>2</v>
      </c>
      <c r="E26" s="7">
        <v>11700</v>
      </c>
      <c r="F26" s="25">
        <f t="shared" si="0"/>
        <v>46800</v>
      </c>
      <c r="G26" s="7"/>
      <c r="H26" s="2"/>
    </row>
    <row r="27" spans="1:8" ht="51">
      <c r="A27" s="7">
        <v>14</v>
      </c>
      <c r="B27" s="7" t="s">
        <v>33</v>
      </c>
      <c r="C27" s="18" t="s">
        <v>137</v>
      </c>
      <c r="D27" s="8">
        <v>2</v>
      </c>
      <c r="E27" s="8">
        <v>20300</v>
      </c>
      <c r="F27" s="25">
        <f t="shared" si="0"/>
        <v>81200</v>
      </c>
      <c r="G27" s="7"/>
      <c r="H27" s="2"/>
    </row>
    <row r="28" spans="1:8" ht="38.25">
      <c r="A28" s="7">
        <v>15</v>
      </c>
      <c r="B28" s="7" t="s">
        <v>34</v>
      </c>
      <c r="C28" s="6" t="s">
        <v>144</v>
      </c>
      <c r="D28" s="7">
        <v>2</v>
      </c>
      <c r="E28" s="7">
        <v>14000</v>
      </c>
      <c r="F28" s="83">
        <f>2*(D28*E28)</f>
        <v>56000</v>
      </c>
      <c r="G28" s="7"/>
      <c r="H28" s="2"/>
    </row>
    <row r="29" spans="1:8" ht="12.75">
      <c r="A29" s="7">
        <v>16</v>
      </c>
      <c r="B29" s="7" t="s">
        <v>36</v>
      </c>
      <c r="C29" s="7" t="s">
        <v>37</v>
      </c>
      <c r="D29" s="7">
        <v>2</v>
      </c>
      <c r="E29" s="7">
        <v>8900</v>
      </c>
      <c r="F29" s="26">
        <f t="shared" si="0"/>
        <v>35600</v>
      </c>
      <c r="G29" s="19"/>
      <c r="H29" s="2"/>
    </row>
    <row r="30" spans="1:8" ht="25.5">
      <c r="A30" s="7">
        <v>17</v>
      </c>
      <c r="B30" s="7" t="s">
        <v>106</v>
      </c>
      <c r="C30" s="6" t="s">
        <v>131</v>
      </c>
      <c r="D30" s="7">
        <v>1.3</v>
      </c>
      <c r="E30" s="7">
        <v>2700</v>
      </c>
      <c r="F30" s="26">
        <f t="shared" si="0"/>
        <v>7020</v>
      </c>
      <c r="G30" s="7"/>
      <c r="H30" s="2"/>
    </row>
    <row r="31" spans="1:9" ht="12.75">
      <c r="A31" s="7">
        <v>18</v>
      </c>
      <c r="B31" s="7" t="s">
        <v>42</v>
      </c>
      <c r="C31" s="6" t="s">
        <v>43</v>
      </c>
      <c r="D31" s="7">
        <v>1.3</v>
      </c>
      <c r="E31" s="7">
        <v>3000</v>
      </c>
      <c r="F31" s="26">
        <f t="shared" si="0"/>
        <v>7800</v>
      </c>
      <c r="G31" s="7"/>
      <c r="H31" s="10"/>
      <c r="I31" t="s">
        <v>111</v>
      </c>
    </row>
    <row r="32" spans="1:8" ht="12.75">
      <c r="A32" s="7">
        <v>19</v>
      </c>
      <c r="B32" s="7" t="s">
        <v>48</v>
      </c>
      <c r="C32" s="7" t="s">
        <v>49</v>
      </c>
      <c r="D32" s="7">
        <v>1.3</v>
      </c>
      <c r="E32" s="7">
        <v>5400</v>
      </c>
      <c r="F32" s="26">
        <f t="shared" si="0"/>
        <v>14040</v>
      </c>
      <c r="G32" s="7"/>
      <c r="H32" s="2"/>
    </row>
    <row r="33" spans="1:8" ht="12" customHeight="1">
      <c r="A33" s="7">
        <v>20</v>
      </c>
      <c r="B33" s="46" t="s">
        <v>50</v>
      </c>
      <c r="C33" s="46" t="s">
        <v>138</v>
      </c>
      <c r="D33" s="46">
        <v>1.3</v>
      </c>
      <c r="E33" s="46">
        <v>2000</v>
      </c>
      <c r="F33" s="56">
        <f>2*(D33*E33)</f>
        <v>5200</v>
      </c>
      <c r="G33" s="46"/>
      <c r="H33" s="2"/>
    </row>
    <row r="34" spans="1:8" ht="12.75">
      <c r="A34" s="7">
        <v>21</v>
      </c>
      <c r="B34" s="7" t="s">
        <v>52</v>
      </c>
      <c r="C34" s="7" t="s">
        <v>53</v>
      </c>
      <c r="D34" s="7">
        <v>1.3</v>
      </c>
      <c r="E34" s="7">
        <v>3700</v>
      </c>
      <c r="F34" s="26">
        <f t="shared" si="0"/>
        <v>9620</v>
      </c>
      <c r="G34" s="7"/>
      <c r="H34" s="2"/>
    </row>
    <row r="35" spans="1:8" ht="25.5">
      <c r="A35" s="7">
        <v>22</v>
      </c>
      <c r="B35" s="7" t="s">
        <v>54</v>
      </c>
      <c r="C35" s="6" t="s">
        <v>132</v>
      </c>
      <c r="D35" s="7">
        <v>1.3</v>
      </c>
      <c r="E35" s="7">
        <v>2000</v>
      </c>
      <c r="F35" s="26">
        <f t="shared" si="0"/>
        <v>5200</v>
      </c>
      <c r="G35" s="7"/>
      <c r="H35" s="2"/>
    </row>
    <row r="36" spans="1:8" ht="12.75">
      <c r="A36" s="62">
        <v>23</v>
      </c>
      <c r="B36" s="65" t="s">
        <v>133</v>
      </c>
      <c r="C36" s="6" t="s">
        <v>120</v>
      </c>
      <c r="D36" s="7">
        <v>2</v>
      </c>
      <c r="E36" s="7">
        <v>4300</v>
      </c>
      <c r="F36" s="26">
        <f>D36*E36*2</f>
        <v>17200</v>
      </c>
      <c r="G36" s="6" t="s">
        <v>80</v>
      </c>
      <c r="H36" s="2"/>
    </row>
    <row r="37" spans="1:8" ht="12.75">
      <c r="A37" s="62"/>
      <c r="B37" s="67"/>
      <c r="C37" s="6" t="s">
        <v>121</v>
      </c>
      <c r="D37" s="7">
        <v>2</v>
      </c>
      <c r="E37" s="7">
        <v>7300</v>
      </c>
      <c r="F37" s="26">
        <f aca="true" t="shared" si="1" ref="F37:F46">D37*E37*2</f>
        <v>29200</v>
      </c>
      <c r="G37" s="6"/>
      <c r="H37" s="2"/>
    </row>
    <row r="38" spans="1:8" ht="12.75">
      <c r="A38" s="62"/>
      <c r="B38" s="66"/>
      <c r="C38" s="6" t="s">
        <v>122</v>
      </c>
      <c r="D38" s="7">
        <v>2</v>
      </c>
      <c r="E38" s="7">
        <v>13202</v>
      </c>
      <c r="F38" s="26">
        <f t="shared" si="1"/>
        <v>52808</v>
      </c>
      <c r="G38" s="21"/>
      <c r="H38" s="2"/>
    </row>
    <row r="39" spans="1:8" ht="25.5">
      <c r="A39" s="63">
        <v>24</v>
      </c>
      <c r="B39" s="62" t="s">
        <v>64</v>
      </c>
      <c r="C39" s="6" t="s">
        <v>139</v>
      </c>
      <c r="D39" s="6">
        <v>2</v>
      </c>
      <c r="E39" s="7">
        <v>573</v>
      </c>
      <c r="F39" s="26">
        <f t="shared" si="1"/>
        <v>2292</v>
      </c>
      <c r="G39" s="6"/>
      <c r="H39" s="2"/>
    </row>
    <row r="40" spans="1:8" ht="25.5">
      <c r="A40" s="63"/>
      <c r="B40" s="62"/>
      <c r="C40" s="6" t="s">
        <v>66</v>
      </c>
      <c r="D40" s="6">
        <v>2</v>
      </c>
      <c r="E40" s="7">
        <v>2500</v>
      </c>
      <c r="F40" s="26">
        <f t="shared" si="1"/>
        <v>10000</v>
      </c>
      <c r="G40" s="6"/>
      <c r="H40" s="2"/>
    </row>
    <row r="41" spans="1:8" ht="12.75">
      <c r="A41" s="63"/>
      <c r="B41" s="62"/>
      <c r="C41" s="6" t="s">
        <v>67</v>
      </c>
      <c r="D41" s="6">
        <v>2</v>
      </c>
      <c r="E41" s="7">
        <v>3200</v>
      </c>
      <c r="F41" s="26">
        <f t="shared" si="1"/>
        <v>12800</v>
      </c>
      <c r="G41" s="6"/>
      <c r="H41" s="2"/>
    </row>
    <row r="42" spans="1:8" ht="140.25">
      <c r="A42" s="63"/>
      <c r="B42" s="62"/>
      <c r="C42" s="6" t="s">
        <v>123</v>
      </c>
      <c r="D42" s="6">
        <v>5</v>
      </c>
      <c r="E42" s="19">
        <v>4748</v>
      </c>
      <c r="F42" s="26">
        <f t="shared" si="1"/>
        <v>47480</v>
      </c>
      <c r="G42" s="6" t="s">
        <v>119</v>
      </c>
      <c r="H42" s="2"/>
    </row>
    <row r="43" spans="1:8" ht="25.5">
      <c r="A43" s="63"/>
      <c r="B43" s="62"/>
      <c r="C43" s="6" t="s">
        <v>140</v>
      </c>
      <c r="D43" s="6">
        <v>1.3</v>
      </c>
      <c r="E43" s="7">
        <v>1400</v>
      </c>
      <c r="F43" s="26">
        <f t="shared" si="1"/>
        <v>3640</v>
      </c>
      <c r="G43" s="6"/>
      <c r="H43" s="2"/>
    </row>
    <row r="44" spans="1:8" ht="12.75">
      <c r="A44" s="11">
        <v>25</v>
      </c>
      <c r="B44" s="11" t="s">
        <v>70</v>
      </c>
      <c r="C44" s="11" t="s">
        <v>71</v>
      </c>
      <c r="D44" s="7">
        <v>2</v>
      </c>
      <c r="E44" s="7">
        <v>8200</v>
      </c>
      <c r="F44" s="26">
        <f t="shared" si="1"/>
        <v>32800</v>
      </c>
      <c r="G44" s="12"/>
      <c r="H44" s="2"/>
    </row>
    <row r="45" spans="1:8" ht="24.75" customHeight="1">
      <c r="A45" s="11">
        <v>26</v>
      </c>
      <c r="B45" s="7" t="s">
        <v>106</v>
      </c>
      <c r="C45" s="6" t="s">
        <v>126</v>
      </c>
      <c r="D45" s="6">
        <v>2</v>
      </c>
      <c r="E45" s="7">
        <v>2900</v>
      </c>
      <c r="F45" s="26">
        <f t="shared" si="1"/>
        <v>11600</v>
      </c>
      <c r="G45" s="6"/>
      <c r="H45" s="2"/>
    </row>
    <row r="46" spans="1:8" ht="12.75">
      <c r="A46" s="11">
        <v>27</v>
      </c>
      <c r="B46" s="11" t="s">
        <v>73</v>
      </c>
      <c r="C46" s="11" t="s">
        <v>125</v>
      </c>
      <c r="D46" s="7">
        <v>1.3</v>
      </c>
      <c r="E46" s="7">
        <v>3000</v>
      </c>
      <c r="F46" s="26">
        <f t="shared" si="1"/>
        <v>7800</v>
      </c>
      <c r="G46" s="12"/>
      <c r="H46" s="2"/>
    </row>
    <row r="47" spans="1:8" ht="12.75">
      <c r="A47" s="11">
        <v>28</v>
      </c>
      <c r="B47" s="11" t="s">
        <v>87</v>
      </c>
      <c r="C47" s="11" t="s">
        <v>83</v>
      </c>
      <c r="D47" s="7">
        <v>2</v>
      </c>
      <c r="E47" s="7">
        <v>8084</v>
      </c>
      <c r="F47" s="24">
        <f>E47*D47</f>
        <v>16168</v>
      </c>
      <c r="G47" s="12"/>
      <c r="H47" s="2"/>
    </row>
    <row r="48" spans="1:8" ht="25.5">
      <c r="A48" s="11">
        <v>29</v>
      </c>
      <c r="B48" s="11" t="s">
        <v>88</v>
      </c>
      <c r="C48" s="54" t="s">
        <v>89</v>
      </c>
      <c r="D48" s="7">
        <v>2</v>
      </c>
      <c r="E48" s="7">
        <v>3295</v>
      </c>
      <c r="F48" s="24">
        <f>E48*D48</f>
        <v>6590</v>
      </c>
      <c r="G48" s="12"/>
      <c r="H48" s="2"/>
    </row>
    <row r="49" spans="1:8" ht="33" customHeight="1">
      <c r="A49" s="11">
        <v>30</v>
      </c>
      <c r="B49" s="11" t="s">
        <v>84</v>
      </c>
      <c r="C49" s="6" t="s">
        <v>146</v>
      </c>
      <c r="D49" s="7">
        <v>2</v>
      </c>
      <c r="E49" s="7">
        <v>11500</v>
      </c>
      <c r="F49" s="24">
        <f>E49*D49</f>
        <v>23000</v>
      </c>
      <c r="G49" s="12"/>
      <c r="H49" s="2"/>
    </row>
    <row r="50" spans="1:9" ht="35.25" customHeight="1">
      <c r="A50" s="11">
        <v>31</v>
      </c>
      <c r="B50" s="11" t="s">
        <v>90</v>
      </c>
      <c r="C50" s="11" t="s">
        <v>147</v>
      </c>
      <c r="D50" s="7">
        <v>1.3</v>
      </c>
      <c r="E50" s="7">
        <v>5184</v>
      </c>
      <c r="F50" s="24">
        <f>E50*D50</f>
        <v>6739.2</v>
      </c>
      <c r="G50" s="12"/>
      <c r="H50" s="2">
        <v>1200</v>
      </c>
      <c r="I50" t="s">
        <v>108</v>
      </c>
    </row>
    <row r="51" spans="1:8" ht="15.75">
      <c r="A51" s="13"/>
      <c r="B51" s="14"/>
      <c r="C51" s="15" t="s">
        <v>75</v>
      </c>
      <c r="D51" s="29"/>
      <c r="E51" s="30">
        <f>SUM(E6:E50)</f>
        <v>255542</v>
      </c>
      <c r="F51" s="31">
        <f>SUM(F6:F51)</f>
        <v>1111356.2</v>
      </c>
      <c r="G51" s="7"/>
      <c r="H51" s="2">
        <v>900</v>
      </c>
    </row>
    <row r="52" spans="1:8" ht="12.75">
      <c r="A52" s="16"/>
      <c r="B52" s="1"/>
      <c r="C52" s="1"/>
      <c r="D52" s="1"/>
      <c r="E52" s="1"/>
      <c r="F52" s="27"/>
      <c r="G52" s="1"/>
      <c r="H52" s="2">
        <v>2028</v>
      </c>
    </row>
    <row r="53" spans="1:8" ht="12.75">
      <c r="A53" s="1"/>
      <c r="B53" s="1"/>
      <c r="C53" s="1"/>
      <c r="D53" s="1"/>
      <c r="E53" s="1"/>
      <c r="F53" s="27"/>
      <c r="G53" s="1"/>
      <c r="H53" s="2"/>
    </row>
    <row r="54" spans="1:8" ht="12.75">
      <c r="A54" s="1"/>
      <c r="B54" s="17"/>
      <c r="C54" s="17"/>
      <c r="D54" s="17"/>
      <c r="E54" s="17"/>
      <c r="H54" s="2"/>
    </row>
    <row r="55" spans="1:8" ht="12.75">
      <c r="A55" s="17"/>
      <c r="B55" s="1"/>
      <c r="C55" s="1"/>
      <c r="D55" s="1"/>
      <c r="E55" s="27" t="e">
        <f>SUM(F50,F49,F48,F47,F46,F45,F35,F34,F33,F32,#REF!,F31,F30,#REF!,F27,F23,F22,F6,F7,F12,F13,F14)</f>
        <v>#REF!</v>
      </c>
      <c r="F55" s="1" t="s">
        <v>92</v>
      </c>
      <c r="H55" s="2"/>
    </row>
    <row r="56" spans="1:8" ht="12.75">
      <c r="A56" s="1"/>
      <c r="B56" s="1"/>
      <c r="C56" s="1"/>
      <c r="D56" s="1"/>
      <c r="E56" s="27">
        <f>SUM(F8,F15,F9,F16,F17,F18,F19,F20,F21,F25,F26,F28,F29,F10,F11,F36,F37,F39,F38,F40,F41,F42,F43,F44)</f>
        <v>746241</v>
      </c>
      <c r="F56" s="1" t="s">
        <v>94</v>
      </c>
      <c r="H56" s="32"/>
    </row>
    <row r="57" spans="1:14" ht="12.75">
      <c r="A57" s="1"/>
      <c r="B57" s="1"/>
      <c r="C57" s="1"/>
      <c r="D57" s="1"/>
      <c r="E57" s="27"/>
      <c r="F57" s="1"/>
      <c r="H57" s="2"/>
      <c r="J57" s="60" t="s">
        <v>109</v>
      </c>
      <c r="K57" s="60"/>
      <c r="L57" s="60"/>
      <c r="M57" s="60"/>
      <c r="N57" s="60"/>
    </row>
    <row r="58" spans="1:14" ht="12.75">
      <c r="A58" s="1"/>
      <c r="B58" s="1"/>
      <c r="C58" s="1"/>
      <c r="D58" s="1"/>
      <c r="E58" s="27"/>
      <c r="F58" s="1"/>
      <c r="H58" s="2"/>
      <c r="J58" s="60"/>
      <c r="K58" s="60"/>
      <c r="L58" s="60"/>
      <c r="M58" s="60"/>
      <c r="N58" s="60"/>
    </row>
    <row r="59" spans="1:8" ht="12.75">
      <c r="A59" s="1"/>
      <c r="B59" s="1"/>
      <c r="C59" s="1"/>
      <c r="D59" s="1"/>
      <c r="E59" s="27"/>
      <c r="F59" s="1"/>
      <c r="H59" s="2"/>
    </row>
    <row r="60" spans="1:8" ht="12.75">
      <c r="A60" s="1"/>
      <c r="B60" s="1"/>
      <c r="C60" s="1"/>
      <c r="D60" s="1"/>
      <c r="E60" s="27" t="e">
        <f>SUM(E55:E59)</f>
        <v>#REF!</v>
      </c>
      <c r="F60" s="1" t="s">
        <v>95</v>
      </c>
      <c r="H60" s="2"/>
    </row>
    <row r="61" spans="1:8" ht="12.75">
      <c r="A61" s="1"/>
      <c r="B61" s="1"/>
      <c r="C61" s="1"/>
      <c r="D61" s="1"/>
      <c r="E61" s="27"/>
      <c r="F61" s="1"/>
      <c r="H61" s="32"/>
    </row>
    <row r="62" ht="12.75">
      <c r="H62" s="2"/>
    </row>
    <row r="63" ht="12.75">
      <c r="H63" s="2"/>
    </row>
  </sheetData>
  <sheetProtection/>
  <mergeCells count="21">
    <mergeCell ref="B15:B17"/>
    <mergeCell ref="A15:A17"/>
    <mergeCell ref="A12:A14"/>
    <mergeCell ref="A36:A38"/>
    <mergeCell ref="B36:B38"/>
    <mergeCell ref="A39:A43"/>
    <mergeCell ref="B39:B43"/>
    <mergeCell ref="B12:B14"/>
    <mergeCell ref="A19:A20"/>
    <mergeCell ref="B19:B20"/>
    <mergeCell ref="A25:A26"/>
    <mergeCell ref="B25:B26"/>
    <mergeCell ref="G4:G5"/>
    <mergeCell ref="A8:A9"/>
    <mergeCell ref="B8:B9"/>
    <mergeCell ref="A10:A11"/>
    <mergeCell ref="B10:B11"/>
    <mergeCell ref="B2:F2"/>
    <mergeCell ref="A4:A5"/>
    <mergeCell ref="B4:B5"/>
    <mergeCell ref="C4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5">
      <selection activeCell="F36" sqref="F36"/>
    </sheetView>
  </sheetViews>
  <sheetFormatPr defaultColWidth="9.00390625" defaultRowHeight="12.75"/>
  <cols>
    <col min="6" max="6" width="12.00390625" style="0" customWidth="1"/>
    <col min="9" max="9" width="5.875" style="0" customWidth="1"/>
    <col min="11" max="11" width="11.125" style="0" customWidth="1"/>
    <col min="12" max="12" width="12.25390625" style="0" customWidth="1"/>
    <col min="15" max="15" width="11.25390625" style="0" bestFit="1" customWidth="1"/>
    <col min="16" max="16" width="16.875" style="0" customWidth="1"/>
  </cols>
  <sheetData>
    <row r="1" spans="1:7" ht="12.75">
      <c r="A1" s="1"/>
      <c r="B1" s="1"/>
      <c r="C1" s="3"/>
      <c r="D1" s="3"/>
      <c r="E1" s="1"/>
      <c r="F1" s="23"/>
      <c r="G1" s="1" t="s">
        <v>0</v>
      </c>
    </row>
    <row r="2" spans="1:7" ht="18">
      <c r="A2" s="4"/>
      <c r="B2" s="5"/>
      <c r="C2" s="5" t="s">
        <v>96</v>
      </c>
      <c r="D2" s="5"/>
      <c r="E2" s="5"/>
      <c r="F2" s="23"/>
      <c r="G2" s="1"/>
    </row>
    <row r="3" spans="1:16" ht="38.25">
      <c r="A3" s="68" t="s">
        <v>1</v>
      </c>
      <c r="B3" s="64" t="s">
        <v>2</v>
      </c>
      <c r="C3" s="64" t="s">
        <v>3</v>
      </c>
      <c r="D3" s="6" t="s">
        <v>4</v>
      </c>
      <c r="E3" s="6" t="s">
        <v>5</v>
      </c>
      <c r="F3" s="24" t="s">
        <v>6</v>
      </c>
      <c r="G3" s="62" t="s">
        <v>7</v>
      </c>
      <c r="J3" s="4"/>
      <c r="K3" s="5"/>
      <c r="L3" s="5" t="s">
        <v>96</v>
      </c>
      <c r="M3" s="5"/>
      <c r="N3" s="5"/>
      <c r="O3" s="23"/>
      <c r="P3" s="1"/>
    </row>
    <row r="4" spans="1:16" ht="39" thickBot="1">
      <c r="A4" s="69"/>
      <c r="B4" s="64"/>
      <c r="C4" s="64"/>
      <c r="D4" s="7" t="s">
        <v>8</v>
      </c>
      <c r="E4" s="7" t="s">
        <v>8</v>
      </c>
      <c r="F4" s="24" t="s">
        <v>9</v>
      </c>
      <c r="G4" s="62"/>
      <c r="J4" s="68" t="s">
        <v>1</v>
      </c>
      <c r="K4" s="64" t="s">
        <v>2</v>
      </c>
      <c r="L4" s="64" t="s">
        <v>3</v>
      </c>
      <c r="M4" s="6" t="s">
        <v>4</v>
      </c>
      <c r="N4" s="6" t="s">
        <v>5</v>
      </c>
      <c r="O4" s="24" t="s">
        <v>6</v>
      </c>
      <c r="P4" s="62" t="s">
        <v>7</v>
      </c>
    </row>
    <row r="5" spans="1:16" ht="13.5" thickBot="1">
      <c r="A5" s="8">
        <v>1</v>
      </c>
      <c r="B5" s="9" t="s">
        <v>10</v>
      </c>
      <c r="C5" s="8" t="s">
        <v>11</v>
      </c>
      <c r="D5" s="8">
        <v>2</v>
      </c>
      <c r="E5" s="8">
        <v>6300</v>
      </c>
      <c r="F5" s="25">
        <f>2*(D5*E5)</f>
        <v>25200</v>
      </c>
      <c r="G5" s="7"/>
      <c r="J5" s="69"/>
      <c r="K5" s="64"/>
      <c r="L5" s="64"/>
      <c r="M5" s="7" t="s">
        <v>8</v>
      </c>
      <c r="N5" s="7" t="s">
        <v>8</v>
      </c>
      <c r="O5" s="24" t="s">
        <v>9</v>
      </c>
      <c r="P5" s="62"/>
    </row>
    <row r="6" spans="1:16" ht="75" customHeight="1">
      <c r="A6" s="7">
        <f>SUM(A5+1)</f>
        <v>2</v>
      </c>
      <c r="B6" s="7" t="s">
        <v>12</v>
      </c>
      <c r="C6" s="6" t="s">
        <v>13</v>
      </c>
      <c r="D6" s="8">
        <v>2</v>
      </c>
      <c r="E6" s="7">
        <v>3350</v>
      </c>
      <c r="F6" s="25">
        <f aca="true" t="shared" si="0" ref="F6:F29">2*(D6*E6)</f>
        <v>13400</v>
      </c>
      <c r="G6" s="7"/>
      <c r="J6" s="7">
        <v>1</v>
      </c>
      <c r="K6" s="7" t="s">
        <v>33</v>
      </c>
      <c r="L6" s="18" t="s">
        <v>82</v>
      </c>
      <c r="M6" s="8">
        <v>2</v>
      </c>
      <c r="N6" s="8">
        <v>20300</v>
      </c>
      <c r="O6" s="25">
        <f>2*(M6*N6)</f>
        <v>81200</v>
      </c>
      <c r="P6" s="46"/>
    </row>
    <row r="7" spans="1:16" ht="89.25" customHeight="1">
      <c r="A7" s="74">
        <f>SUM(A6+1)</f>
        <v>3</v>
      </c>
      <c r="B7" s="74">
        <v>1703</v>
      </c>
      <c r="C7" s="36" t="s">
        <v>76</v>
      </c>
      <c r="D7" s="37">
        <v>5</v>
      </c>
      <c r="E7" s="37">
        <v>1950</v>
      </c>
      <c r="F7" s="38">
        <f>2*(D7*E7)</f>
        <v>19500</v>
      </c>
      <c r="G7" s="36" t="s">
        <v>17</v>
      </c>
      <c r="J7" s="7">
        <v>2</v>
      </c>
      <c r="K7" s="7" t="s">
        <v>34</v>
      </c>
      <c r="L7" s="6" t="s">
        <v>35</v>
      </c>
      <c r="M7" s="7">
        <v>2</v>
      </c>
      <c r="N7" s="7">
        <v>9116</v>
      </c>
      <c r="O7" s="26">
        <f>2*(M7*N7)</f>
        <v>36464</v>
      </c>
      <c r="P7" s="39"/>
    </row>
    <row r="8" spans="1:16" ht="35.25" customHeight="1">
      <c r="A8" s="75"/>
      <c r="B8" s="75"/>
      <c r="C8" s="33" t="s">
        <v>77</v>
      </c>
      <c r="D8" s="34">
        <v>2</v>
      </c>
      <c r="E8" s="34">
        <v>5390</v>
      </c>
      <c r="F8" s="35">
        <f>2*(D8*E8)</f>
        <v>21560</v>
      </c>
      <c r="G8" s="37"/>
      <c r="J8" s="62">
        <v>3</v>
      </c>
      <c r="K8" s="62" t="s">
        <v>60</v>
      </c>
      <c r="L8" s="6" t="s">
        <v>61</v>
      </c>
      <c r="M8" s="7">
        <v>2</v>
      </c>
      <c r="N8" s="7">
        <v>4300</v>
      </c>
      <c r="O8" s="26">
        <f>M8*N8*2</f>
        <v>17200</v>
      </c>
      <c r="P8" s="36" t="s">
        <v>80</v>
      </c>
    </row>
    <row r="9" spans="1:16" ht="57" customHeight="1">
      <c r="A9" s="74">
        <f>SUM(A7+1)</f>
        <v>4</v>
      </c>
      <c r="B9" s="41" t="s">
        <v>78</v>
      </c>
      <c r="C9" s="36" t="s">
        <v>14</v>
      </c>
      <c r="D9" s="37">
        <v>8</v>
      </c>
      <c r="E9" s="37">
        <v>1800</v>
      </c>
      <c r="F9" s="38">
        <f t="shared" si="0"/>
        <v>28800</v>
      </c>
      <c r="G9" s="36" t="s">
        <v>15</v>
      </c>
      <c r="J9" s="62"/>
      <c r="K9" s="62"/>
      <c r="L9" s="6" t="s">
        <v>62</v>
      </c>
      <c r="M9" s="7">
        <v>2</v>
      </c>
      <c r="N9" s="7">
        <v>7300</v>
      </c>
      <c r="O9" s="26">
        <f aca="true" t="shared" si="1" ref="O9:O17">M9*N9*2</f>
        <v>29200</v>
      </c>
      <c r="P9" s="36"/>
    </row>
    <row r="10" spans="1:16" ht="25.5">
      <c r="A10" s="76"/>
      <c r="B10" s="42"/>
      <c r="C10" s="36" t="s">
        <v>16</v>
      </c>
      <c r="D10" s="37">
        <v>2</v>
      </c>
      <c r="E10" s="37">
        <v>6300</v>
      </c>
      <c r="F10" s="35">
        <f t="shared" si="0"/>
        <v>25200</v>
      </c>
      <c r="G10" s="36"/>
      <c r="J10" s="62"/>
      <c r="K10" s="62"/>
      <c r="L10" s="6" t="s">
        <v>63</v>
      </c>
      <c r="M10" s="11">
        <v>2</v>
      </c>
      <c r="N10" s="11">
        <v>13202</v>
      </c>
      <c r="O10" s="26">
        <f t="shared" si="1"/>
        <v>52808</v>
      </c>
      <c r="P10" s="47"/>
    </row>
    <row r="11" spans="1:16" ht="45.75" customHeight="1">
      <c r="A11" s="75"/>
      <c r="B11" s="34"/>
      <c r="C11" s="33" t="s">
        <v>18</v>
      </c>
      <c r="D11" s="34">
        <v>2</v>
      </c>
      <c r="E11" s="34">
        <v>21200</v>
      </c>
      <c r="F11" s="35">
        <f t="shared" si="0"/>
        <v>84800</v>
      </c>
      <c r="G11" s="37"/>
      <c r="J11" s="7">
        <v>4</v>
      </c>
      <c r="K11" s="7" t="s">
        <v>36</v>
      </c>
      <c r="L11" s="7" t="s">
        <v>37</v>
      </c>
      <c r="M11" s="7">
        <v>2</v>
      </c>
      <c r="N11" s="7">
        <v>8900</v>
      </c>
      <c r="O11" s="26">
        <f>2*(M11*N11)</f>
        <v>35600</v>
      </c>
      <c r="P11" s="48"/>
    </row>
    <row r="12" spans="1:16" ht="78" customHeight="1">
      <c r="A12" s="7">
        <f>SUM(A9+1)</f>
        <v>5</v>
      </c>
      <c r="B12" s="8" t="s">
        <v>19</v>
      </c>
      <c r="C12" s="18" t="s">
        <v>20</v>
      </c>
      <c r="D12" s="8">
        <v>2</v>
      </c>
      <c r="E12" s="8">
        <v>14200</v>
      </c>
      <c r="F12" s="25">
        <f t="shared" si="0"/>
        <v>56800</v>
      </c>
      <c r="G12" s="7"/>
      <c r="J12" s="78">
        <v>5</v>
      </c>
      <c r="K12" s="65" t="s">
        <v>64</v>
      </c>
      <c r="L12" s="6" t="s">
        <v>65</v>
      </c>
      <c r="M12" s="6">
        <v>2</v>
      </c>
      <c r="N12" s="7">
        <v>573</v>
      </c>
      <c r="O12" s="26">
        <f t="shared" si="1"/>
        <v>2292</v>
      </c>
      <c r="P12" s="36"/>
    </row>
    <row r="13" spans="1:16" ht="63.75">
      <c r="A13" s="20"/>
      <c r="B13" s="9"/>
      <c r="C13" s="18"/>
      <c r="D13" s="8"/>
      <c r="E13" s="8"/>
      <c r="F13" s="25"/>
      <c r="G13" s="7"/>
      <c r="J13" s="79"/>
      <c r="K13" s="67"/>
      <c r="L13" s="6" t="s">
        <v>66</v>
      </c>
      <c r="M13" s="6">
        <v>2</v>
      </c>
      <c r="N13" s="7">
        <v>2500</v>
      </c>
      <c r="O13" s="26">
        <f t="shared" si="1"/>
        <v>10000</v>
      </c>
      <c r="P13" s="36"/>
    </row>
    <row r="14" spans="1:16" ht="73.5" customHeight="1">
      <c r="A14" s="74">
        <f>SUM(A12+1)</f>
        <v>6</v>
      </c>
      <c r="B14" s="74" t="s">
        <v>21</v>
      </c>
      <c r="C14" s="33" t="s">
        <v>22</v>
      </c>
      <c r="D14" s="34"/>
      <c r="E14" s="34">
        <v>2500</v>
      </c>
      <c r="F14" s="35">
        <v>46321</v>
      </c>
      <c r="G14" s="36" t="s">
        <v>79</v>
      </c>
      <c r="J14" s="79"/>
      <c r="K14" s="67"/>
      <c r="L14" s="6" t="s">
        <v>67</v>
      </c>
      <c r="M14" s="6">
        <v>2</v>
      </c>
      <c r="N14" s="7">
        <v>3200</v>
      </c>
      <c r="O14" s="26">
        <f t="shared" si="1"/>
        <v>12800</v>
      </c>
      <c r="P14" s="36"/>
    </row>
    <row r="15" spans="1:16" ht="118.5" customHeight="1">
      <c r="A15" s="75"/>
      <c r="B15" s="75"/>
      <c r="C15" s="33" t="s">
        <v>23</v>
      </c>
      <c r="D15" s="34">
        <v>2</v>
      </c>
      <c r="E15" s="34">
        <v>11500</v>
      </c>
      <c r="F15" s="35">
        <f>SUM(D15*E15*2)</f>
        <v>46000</v>
      </c>
      <c r="G15" s="37"/>
      <c r="J15" s="79"/>
      <c r="K15" s="67"/>
      <c r="L15" s="6" t="s">
        <v>81</v>
      </c>
      <c r="M15" s="6">
        <v>5</v>
      </c>
      <c r="N15" s="19">
        <v>4748</v>
      </c>
      <c r="O15" s="26">
        <f t="shared" si="1"/>
        <v>47480</v>
      </c>
      <c r="P15" s="36" t="s">
        <v>68</v>
      </c>
    </row>
    <row r="16" spans="1:16" ht="38.25">
      <c r="A16" s="7">
        <f>SUM(A14+1)</f>
        <v>7</v>
      </c>
      <c r="B16" s="7" t="s">
        <v>24</v>
      </c>
      <c r="C16" s="18" t="s">
        <v>25</v>
      </c>
      <c r="D16" s="8">
        <v>2</v>
      </c>
      <c r="E16" s="8">
        <v>2700</v>
      </c>
      <c r="F16" s="25">
        <f t="shared" si="0"/>
        <v>10800</v>
      </c>
      <c r="G16" s="7"/>
      <c r="J16" s="80"/>
      <c r="K16" s="66"/>
      <c r="L16" s="6" t="s">
        <v>69</v>
      </c>
      <c r="M16" s="6">
        <v>1.3</v>
      </c>
      <c r="N16" s="7">
        <v>1400</v>
      </c>
      <c r="O16" s="26">
        <f t="shared" si="1"/>
        <v>3640</v>
      </c>
      <c r="P16" s="36"/>
    </row>
    <row r="17" spans="1:16" ht="25.5">
      <c r="A17" s="7">
        <f>SUM(A16+1)</f>
        <v>8</v>
      </c>
      <c r="B17" s="9" t="s">
        <v>26</v>
      </c>
      <c r="C17" s="18" t="s">
        <v>27</v>
      </c>
      <c r="D17" s="8">
        <v>2</v>
      </c>
      <c r="E17" s="8">
        <v>6800</v>
      </c>
      <c r="F17" s="25">
        <f t="shared" si="0"/>
        <v>27200</v>
      </c>
      <c r="G17" s="7"/>
      <c r="J17" s="11">
        <v>6</v>
      </c>
      <c r="K17" s="11" t="s">
        <v>70</v>
      </c>
      <c r="L17" s="12" t="s">
        <v>71</v>
      </c>
      <c r="M17" s="11">
        <v>2</v>
      </c>
      <c r="N17" s="11">
        <v>8200</v>
      </c>
      <c r="O17" s="26">
        <f t="shared" si="1"/>
        <v>32800</v>
      </c>
      <c r="P17" s="49"/>
    </row>
    <row r="18" spans="1:16" ht="48.75" customHeight="1">
      <c r="A18" s="7">
        <f>SUM(A17+1)</f>
        <v>9</v>
      </c>
      <c r="B18" s="7" t="s">
        <v>28</v>
      </c>
      <c r="C18" s="6" t="s">
        <v>29</v>
      </c>
      <c r="D18" s="7">
        <v>2</v>
      </c>
      <c r="E18" s="7">
        <v>6000</v>
      </c>
      <c r="F18" s="25">
        <f t="shared" si="0"/>
        <v>24000</v>
      </c>
      <c r="G18" s="7"/>
      <c r="J18" s="13"/>
      <c r="K18" s="14"/>
      <c r="L18" s="15" t="s">
        <v>75</v>
      </c>
      <c r="M18" s="29"/>
      <c r="N18" s="30">
        <f>SUM(N6:N17)</f>
        <v>83739</v>
      </c>
      <c r="O18" s="31">
        <f>SUM(O6:O17)</f>
        <v>361484</v>
      </c>
      <c r="P18" s="7"/>
    </row>
    <row r="19" spans="1:7" ht="89.25">
      <c r="A19" s="7">
        <v>10</v>
      </c>
      <c r="B19" s="7" t="s">
        <v>38</v>
      </c>
      <c r="C19" s="6" t="s">
        <v>39</v>
      </c>
      <c r="D19" s="7">
        <v>1.3</v>
      </c>
      <c r="E19" s="7">
        <v>6000</v>
      </c>
      <c r="F19" s="26">
        <f t="shared" si="0"/>
        <v>15600</v>
      </c>
      <c r="G19" s="7"/>
    </row>
    <row r="20" spans="1:15" ht="38.25">
      <c r="A20" s="7">
        <f aca="true" t="shared" si="2" ref="A20:A27">SUM(A19+1)</f>
        <v>11</v>
      </c>
      <c r="B20" s="7" t="s">
        <v>40</v>
      </c>
      <c r="C20" s="6" t="s">
        <v>41</v>
      </c>
      <c r="D20" s="7">
        <v>1.3</v>
      </c>
      <c r="E20" s="7">
        <v>2700</v>
      </c>
      <c r="F20" s="26">
        <f t="shared" si="0"/>
        <v>7020</v>
      </c>
      <c r="G20" s="7"/>
      <c r="N20" s="43" t="s">
        <v>94</v>
      </c>
      <c r="O20" s="44">
        <f>SUM(O7:O17)</f>
        <v>280284</v>
      </c>
    </row>
    <row r="21" spans="1:16" ht="51">
      <c r="A21" s="7">
        <f t="shared" si="2"/>
        <v>12</v>
      </c>
      <c r="B21" s="7" t="s">
        <v>42</v>
      </c>
      <c r="C21" s="6" t="s">
        <v>43</v>
      </c>
      <c r="D21" s="7">
        <v>1.3</v>
      </c>
      <c r="E21" s="7">
        <v>3000</v>
      </c>
      <c r="F21" s="26">
        <f t="shared" si="0"/>
        <v>7800</v>
      </c>
      <c r="G21" s="7"/>
      <c r="N21" t="s">
        <v>92</v>
      </c>
      <c r="O21" s="25" t="e">
        <f>2*(M21*N21)</f>
        <v>#VALUE!</v>
      </c>
      <c r="P21" s="50">
        <v>0.2246</v>
      </c>
    </row>
    <row r="22" spans="1:7" ht="89.25">
      <c r="A22" s="7">
        <f t="shared" si="2"/>
        <v>13</v>
      </c>
      <c r="B22" s="7" t="s">
        <v>44</v>
      </c>
      <c r="C22" s="6" t="s">
        <v>45</v>
      </c>
      <c r="D22" s="7">
        <v>1.3</v>
      </c>
      <c r="E22" s="7">
        <v>2000</v>
      </c>
      <c r="F22" s="26">
        <f t="shared" si="0"/>
        <v>5200</v>
      </c>
      <c r="G22" s="7"/>
    </row>
    <row r="23" spans="1:7" ht="12.75">
      <c r="A23" s="7">
        <f t="shared" si="2"/>
        <v>14</v>
      </c>
      <c r="B23" s="7" t="s">
        <v>46</v>
      </c>
      <c r="C23" s="7" t="s">
        <v>47</v>
      </c>
      <c r="D23" s="7">
        <v>1.3</v>
      </c>
      <c r="E23" s="7">
        <v>2200</v>
      </c>
      <c r="F23" s="26">
        <f t="shared" si="0"/>
        <v>5720</v>
      </c>
      <c r="G23" s="7"/>
    </row>
    <row r="24" spans="1:7" ht="12.75">
      <c r="A24" s="7">
        <f t="shared" si="2"/>
        <v>15</v>
      </c>
      <c r="B24" s="7" t="s">
        <v>48</v>
      </c>
      <c r="C24" s="7" t="s">
        <v>49</v>
      </c>
      <c r="D24" s="7">
        <v>1.3</v>
      </c>
      <c r="E24" s="7">
        <v>5400</v>
      </c>
      <c r="F24" s="26">
        <f t="shared" si="0"/>
        <v>14040</v>
      </c>
      <c r="G24" s="7"/>
    </row>
    <row r="25" spans="1:11" ht="12.75">
      <c r="A25" s="7">
        <f t="shared" si="2"/>
        <v>16</v>
      </c>
      <c r="B25" s="7" t="s">
        <v>50</v>
      </c>
      <c r="C25" s="7" t="s">
        <v>51</v>
      </c>
      <c r="D25" s="7">
        <v>1.3</v>
      </c>
      <c r="E25" s="7">
        <v>5900</v>
      </c>
      <c r="F25" s="26">
        <f t="shared" si="0"/>
        <v>15340</v>
      </c>
      <c r="G25" s="7"/>
      <c r="K25" t="s">
        <v>98</v>
      </c>
    </row>
    <row r="26" spans="1:12" ht="12.75">
      <c r="A26" s="7">
        <f t="shared" si="2"/>
        <v>17</v>
      </c>
      <c r="B26" s="7" t="s">
        <v>52</v>
      </c>
      <c r="C26" s="7" t="s">
        <v>53</v>
      </c>
      <c r="D26" s="7">
        <v>1.3</v>
      </c>
      <c r="E26" s="7">
        <v>3700</v>
      </c>
      <c r="F26" s="26">
        <f t="shared" si="0"/>
        <v>9620</v>
      </c>
      <c r="G26" s="7"/>
      <c r="K26" s="43" t="s">
        <v>97</v>
      </c>
      <c r="L26" s="44">
        <f>SUM(F14,F15,F7,F8,F9,F10,F11,F28,F29)</f>
        <v>318661</v>
      </c>
    </row>
    <row r="27" spans="1:12" ht="63.75">
      <c r="A27" s="7">
        <f t="shared" si="2"/>
        <v>18</v>
      </c>
      <c r="B27" s="7" t="s">
        <v>54</v>
      </c>
      <c r="C27" s="6" t="s">
        <v>55</v>
      </c>
      <c r="D27" s="7">
        <v>1.3</v>
      </c>
      <c r="E27" s="7">
        <v>2000</v>
      </c>
      <c r="F27" s="26">
        <f t="shared" si="0"/>
        <v>5200</v>
      </c>
      <c r="G27" s="7"/>
      <c r="K27" t="s">
        <v>99</v>
      </c>
      <c r="L27">
        <v>314837.2</v>
      </c>
    </row>
    <row r="28" spans="1:7" ht="216.75">
      <c r="A28" s="77">
        <f>SUM(A27+1)</f>
        <v>19</v>
      </c>
      <c r="B28" s="77">
        <v>1704</v>
      </c>
      <c r="C28" s="36" t="s">
        <v>56</v>
      </c>
      <c r="D28" s="37">
        <v>12</v>
      </c>
      <c r="E28" s="37">
        <v>1270</v>
      </c>
      <c r="F28" s="40">
        <f t="shared" si="0"/>
        <v>30480</v>
      </c>
      <c r="G28" s="36" t="s">
        <v>57</v>
      </c>
    </row>
    <row r="29" spans="1:7" ht="216.75">
      <c r="A29" s="77"/>
      <c r="B29" s="77"/>
      <c r="C29" s="36" t="s">
        <v>58</v>
      </c>
      <c r="D29" s="37">
        <v>8</v>
      </c>
      <c r="E29" s="37">
        <v>1000</v>
      </c>
      <c r="F29" s="40">
        <f t="shared" si="0"/>
        <v>16000</v>
      </c>
      <c r="G29" s="36" t="s">
        <v>59</v>
      </c>
    </row>
    <row r="30" spans="1:7" ht="38.25">
      <c r="A30" s="28">
        <v>20</v>
      </c>
      <c r="B30" s="7">
        <v>1775</v>
      </c>
      <c r="C30" s="6" t="s">
        <v>72</v>
      </c>
      <c r="D30" s="6">
        <v>2</v>
      </c>
      <c r="E30" s="7">
        <v>2900</v>
      </c>
      <c r="F30" s="26">
        <f>D30*E30*2</f>
        <v>11600</v>
      </c>
      <c r="G30" s="6"/>
    </row>
    <row r="31" spans="1:7" ht="12.75">
      <c r="A31" s="28">
        <v>21</v>
      </c>
      <c r="B31" s="11" t="s">
        <v>73</v>
      </c>
      <c r="C31" s="12" t="s">
        <v>74</v>
      </c>
      <c r="D31" s="11">
        <v>1.3</v>
      </c>
      <c r="E31" s="11">
        <v>3000</v>
      </c>
      <c r="F31" s="26">
        <f>D31*E31*2</f>
        <v>7800</v>
      </c>
      <c r="G31" s="12"/>
    </row>
    <row r="32" spans="1:7" ht="12.75">
      <c r="A32" s="28">
        <v>22</v>
      </c>
      <c r="B32" s="11" t="s">
        <v>87</v>
      </c>
      <c r="C32" s="12" t="s">
        <v>83</v>
      </c>
      <c r="D32" s="11">
        <v>2</v>
      </c>
      <c r="E32" s="11">
        <v>8084</v>
      </c>
      <c r="F32" s="24">
        <f>E32*D32</f>
        <v>16168</v>
      </c>
      <c r="G32" s="12"/>
    </row>
    <row r="33" spans="1:7" ht="76.5">
      <c r="A33" s="28">
        <v>23</v>
      </c>
      <c r="B33" s="11" t="s">
        <v>88</v>
      </c>
      <c r="C33" s="22" t="s">
        <v>89</v>
      </c>
      <c r="D33" s="11">
        <v>2</v>
      </c>
      <c r="E33" s="11">
        <v>3295</v>
      </c>
      <c r="F33" s="24">
        <f>E33*D33</f>
        <v>6590</v>
      </c>
      <c r="G33" s="12"/>
    </row>
    <row r="34" spans="1:7" ht="76.5">
      <c r="A34" s="28">
        <v>24</v>
      </c>
      <c r="B34" s="11" t="s">
        <v>84</v>
      </c>
      <c r="C34" s="22" t="s">
        <v>85</v>
      </c>
      <c r="D34" s="11">
        <v>2</v>
      </c>
      <c r="E34" s="11">
        <v>11500</v>
      </c>
      <c r="F34" s="24">
        <f>E34*D34</f>
        <v>23000</v>
      </c>
      <c r="G34" s="12"/>
    </row>
    <row r="35" spans="1:7" ht="12.75">
      <c r="A35" s="28">
        <v>25</v>
      </c>
      <c r="B35" s="11" t="s">
        <v>90</v>
      </c>
      <c r="C35" s="12" t="s">
        <v>86</v>
      </c>
      <c r="D35" s="11">
        <v>1.3</v>
      </c>
      <c r="E35" s="11">
        <v>5184</v>
      </c>
      <c r="F35" s="24">
        <f>E35*D35</f>
        <v>6739.2</v>
      </c>
      <c r="G35" s="12"/>
    </row>
    <row r="36" spans="1:7" ht="15.75">
      <c r="A36" s="13"/>
      <c r="B36" s="14"/>
      <c r="C36" s="15" t="s">
        <v>75</v>
      </c>
      <c r="D36" s="29"/>
      <c r="E36" s="30">
        <f>SUM(E5:E31)</f>
        <v>131060</v>
      </c>
      <c r="F36" s="31">
        <f>SUM(F5:F35)</f>
        <v>633498.2</v>
      </c>
      <c r="G36" s="7"/>
    </row>
  </sheetData>
  <sheetProtection/>
  <mergeCells count="19">
    <mergeCell ref="A28:A29"/>
    <mergeCell ref="B28:B29"/>
    <mergeCell ref="J4:J5"/>
    <mergeCell ref="A3:A4"/>
    <mergeCell ref="B3:B4"/>
    <mergeCell ref="C3:C4"/>
    <mergeCell ref="J12:J16"/>
    <mergeCell ref="J8:J10"/>
    <mergeCell ref="G3:G4"/>
    <mergeCell ref="A7:A8"/>
    <mergeCell ref="B7:B8"/>
    <mergeCell ref="P4:P5"/>
    <mergeCell ref="A9:A11"/>
    <mergeCell ref="A14:A15"/>
    <mergeCell ref="B14:B15"/>
    <mergeCell ref="K12:K16"/>
    <mergeCell ref="K8:K10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L37" sqref="L37"/>
    </sheetView>
  </sheetViews>
  <sheetFormatPr defaultColWidth="9.00390625" defaultRowHeight="12.75"/>
  <cols>
    <col min="1" max="1" width="4.25390625" style="0" customWidth="1"/>
    <col min="2" max="2" width="6.75390625" style="0" customWidth="1"/>
    <col min="3" max="3" width="29.00390625" style="0" customWidth="1"/>
    <col min="6" max="6" width="11.25390625" style="0" bestFit="1" customWidth="1"/>
    <col min="7" max="7" width="17.00390625" style="0" customWidth="1"/>
  </cols>
  <sheetData>
    <row r="1" spans="1:8" ht="12.75">
      <c r="A1" s="1"/>
      <c r="B1" s="1"/>
      <c r="C1" s="3"/>
      <c r="D1" s="3"/>
      <c r="E1" s="1"/>
      <c r="F1" s="23"/>
      <c r="G1" s="1" t="s">
        <v>0</v>
      </c>
      <c r="H1" s="2"/>
    </row>
    <row r="2" spans="1:8" ht="24" customHeight="1">
      <c r="A2" s="4"/>
      <c r="B2" s="5"/>
      <c r="C2" s="5" t="s">
        <v>96</v>
      </c>
      <c r="D2" s="5"/>
      <c r="E2" s="5"/>
      <c r="F2" s="23"/>
      <c r="G2" s="1"/>
      <c r="H2" s="2"/>
    </row>
    <row r="3" spans="1:8" ht="38.25">
      <c r="A3" s="68" t="s">
        <v>1</v>
      </c>
      <c r="B3" s="64" t="s">
        <v>2</v>
      </c>
      <c r="C3" s="64" t="s">
        <v>3</v>
      </c>
      <c r="D3" s="6" t="s">
        <v>4</v>
      </c>
      <c r="E3" s="6" t="s">
        <v>5</v>
      </c>
      <c r="F3" s="24" t="s">
        <v>6</v>
      </c>
      <c r="G3" s="62" t="s">
        <v>7</v>
      </c>
      <c r="H3" s="2"/>
    </row>
    <row r="4" spans="1:8" ht="13.5" thickBot="1">
      <c r="A4" s="69"/>
      <c r="B4" s="64"/>
      <c r="C4" s="64"/>
      <c r="D4" s="7" t="s">
        <v>8</v>
      </c>
      <c r="E4" s="7" t="s">
        <v>8</v>
      </c>
      <c r="F4" s="24" t="s">
        <v>9</v>
      </c>
      <c r="G4" s="62"/>
      <c r="H4" s="2"/>
    </row>
    <row r="5" spans="1:8" ht="12.75">
      <c r="A5" s="8">
        <v>1</v>
      </c>
      <c r="B5" s="9" t="s">
        <v>10</v>
      </c>
      <c r="C5" s="8" t="s">
        <v>11</v>
      </c>
      <c r="D5" s="8">
        <v>2</v>
      </c>
      <c r="E5" s="8">
        <v>6300</v>
      </c>
      <c r="F5" s="25">
        <f>2*(D5*E5)</f>
        <v>25200</v>
      </c>
      <c r="G5" s="7"/>
      <c r="H5" s="2"/>
    </row>
    <row r="6" spans="1:8" ht="25.5">
      <c r="A6" s="7">
        <f>SUM(A5+1)</f>
        <v>2</v>
      </c>
      <c r="B6" s="7" t="s">
        <v>12</v>
      </c>
      <c r="C6" s="6" t="s">
        <v>13</v>
      </c>
      <c r="D6" s="8">
        <v>2</v>
      </c>
      <c r="E6" s="7">
        <v>3350</v>
      </c>
      <c r="F6" s="25">
        <f aca="true" t="shared" si="0" ref="F6:F28">2*(D6*E6)</f>
        <v>13400</v>
      </c>
      <c r="G6" s="7"/>
      <c r="H6" s="2"/>
    </row>
    <row r="7" spans="1:8" ht="127.5">
      <c r="A7" s="65">
        <f>SUM(A6+1)</f>
        <v>3</v>
      </c>
      <c r="B7" s="65">
        <v>1703</v>
      </c>
      <c r="C7" s="6" t="s">
        <v>76</v>
      </c>
      <c r="D7" s="7">
        <v>5</v>
      </c>
      <c r="E7" s="7">
        <v>1950</v>
      </c>
      <c r="F7" s="24">
        <f>2*(D7*E7)</f>
        <v>19500</v>
      </c>
      <c r="G7" s="6" t="s">
        <v>17</v>
      </c>
      <c r="H7" s="2"/>
    </row>
    <row r="8" spans="1:8" ht="12.75">
      <c r="A8" s="66"/>
      <c r="B8" s="66"/>
      <c r="C8" s="18" t="s">
        <v>77</v>
      </c>
      <c r="D8" s="8">
        <v>2</v>
      </c>
      <c r="E8" s="8">
        <v>5390</v>
      </c>
      <c r="F8" s="25">
        <f>2*(D8*E8)</f>
        <v>21560</v>
      </c>
      <c r="G8" s="7"/>
      <c r="H8" s="2"/>
    </row>
    <row r="9" spans="1:8" ht="165.75" customHeight="1">
      <c r="A9" s="65">
        <f>SUM(A7+1)</f>
        <v>4</v>
      </c>
      <c r="B9" s="20" t="s">
        <v>78</v>
      </c>
      <c r="C9" s="6" t="s">
        <v>14</v>
      </c>
      <c r="D9" s="7">
        <v>8</v>
      </c>
      <c r="E9" s="7">
        <v>1800</v>
      </c>
      <c r="F9" s="24">
        <f t="shared" si="0"/>
        <v>28800</v>
      </c>
      <c r="G9" s="6" t="s">
        <v>15</v>
      </c>
      <c r="H9" s="2"/>
    </row>
    <row r="10" spans="1:8" ht="12.75">
      <c r="A10" s="67"/>
      <c r="B10" s="9"/>
      <c r="C10" s="6" t="s">
        <v>16</v>
      </c>
      <c r="D10" s="7">
        <v>2</v>
      </c>
      <c r="E10" s="7">
        <v>6300</v>
      </c>
      <c r="F10" s="25">
        <f t="shared" si="0"/>
        <v>25200</v>
      </c>
      <c r="G10" s="6"/>
      <c r="H10" s="2"/>
    </row>
    <row r="11" spans="1:8" ht="25.5">
      <c r="A11" s="66"/>
      <c r="B11" s="8"/>
      <c r="C11" s="18" t="s">
        <v>18</v>
      </c>
      <c r="D11" s="8">
        <v>2</v>
      </c>
      <c r="E11" s="8">
        <v>21200</v>
      </c>
      <c r="F11" s="25">
        <f t="shared" si="0"/>
        <v>84800</v>
      </c>
      <c r="G11" s="7"/>
      <c r="H11" s="2"/>
    </row>
    <row r="12" spans="1:8" ht="25.5">
      <c r="A12" s="7">
        <f>SUM(A9+1)</f>
        <v>5</v>
      </c>
      <c r="B12" s="8" t="s">
        <v>19</v>
      </c>
      <c r="C12" s="18" t="s">
        <v>20</v>
      </c>
      <c r="D12" s="8">
        <v>2</v>
      </c>
      <c r="E12" s="8">
        <v>14200</v>
      </c>
      <c r="F12" s="25">
        <f t="shared" si="0"/>
        <v>56800</v>
      </c>
      <c r="G12" s="7"/>
      <c r="H12" s="2"/>
    </row>
    <row r="13" spans="1:8" ht="127.5">
      <c r="A13" s="65">
        <f>SUM(A12+1)</f>
        <v>6</v>
      </c>
      <c r="B13" s="65" t="s">
        <v>21</v>
      </c>
      <c r="C13" s="18" t="s">
        <v>22</v>
      </c>
      <c r="D13" s="8"/>
      <c r="E13" s="8">
        <v>2500</v>
      </c>
      <c r="F13" s="25">
        <v>46321</v>
      </c>
      <c r="G13" s="6" t="s">
        <v>79</v>
      </c>
      <c r="H13" s="2"/>
    </row>
    <row r="14" spans="1:8" ht="51">
      <c r="A14" s="66"/>
      <c r="B14" s="66"/>
      <c r="C14" s="18" t="s">
        <v>23</v>
      </c>
      <c r="D14" s="8">
        <v>2</v>
      </c>
      <c r="E14" s="8">
        <v>11500</v>
      </c>
      <c r="F14" s="25">
        <f>SUM(D14*E14*2)</f>
        <v>46000</v>
      </c>
      <c r="G14" s="7"/>
      <c r="H14" s="2"/>
    </row>
    <row r="15" spans="1:8" ht="12.75">
      <c r="A15" s="7">
        <f>SUM(A13+1)</f>
        <v>7</v>
      </c>
      <c r="B15" s="7" t="s">
        <v>24</v>
      </c>
      <c r="C15" s="18" t="s">
        <v>25</v>
      </c>
      <c r="D15" s="8">
        <v>2</v>
      </c>
      <c r="E15" s="8">
        <v>2700</v>
      </c>
      <c r="F15" s="25">
        <f t="shared" si="0"/>
        <v>10800</v>
      </c>
      <c r="G15" s="7"/>
      <c r="H15" s="2"/>
    </row>
    <row r="16" spans="1:8" ht="12.75">
      <c r="A16" s="7">
        <f>SUM(A15+1)</f>
        <v>8</v>
      </c>
      <c r="B16" s="9" t="s">
        <v>26</v>
      </c>
      <c r="C16" s="18" t="s">
        <v>27</v>
      </c>
      <c r="D16" s="8">
        <v>2</v>
      </c>
      <c r="E16" s="8">
        <v>6800</v>
      </c>
      <c r="F16" s="25">
        <f t="shared" si="0"/>
        <v>27200</v>
      </c>
      <c r="G16" s="7"/>
      <c r="H16" s="2"/>
    </row>
    <row r="17" spans="1:8" ht="25.5">
      <c r="A17" s="7">
        <f>SUM(A16+1)</f>
        <v>9</v>
      </c>
      <c r="B17" s="7" t="s">
        <v>28</v>
      </c>
      <c r="C17" s="6" t="s">
        <v>29</v>
      </c>
      <c r="D17" s="7">
        <v>2</v>
      </c>
      <c r="E17" s="7">
        <v>6000</v>
      </c>
      <c r="F17" s="25">
        <f t="shared" si="0"/>
        <v>24000</v>
      </c>
      <c r="G17" s="7"/>
      <c r="H17" s="2"/>
    </row>
    <row r="18" spans="1:8" ht="25.5">
      <c r="A18" s="7">
        <v>10</v>
      </c>
      <c r="B18" s="7" t="s">
        <v>38</v>
      </c>
      <c r="C18" s="6" t="s">
        <v>39</v>
      </c>
      <c r="D18" s="7">
        <v>1.3</v>
      </c>
      <c r="E18" s="7">
        <v>6000</v>
      </c>
      <c r="F18" s="26">
        <f t="shared" si="0"/>
        <v>15600</v>
      </c>
      <c r="G18" s="7"/>
      <c r="H18" s="2"/>
    </row>
    <row r="19" spans="1:8" ht="12.75">
      <c r="A19" s="7">
        <f aca="true" t="shared" si="1" ref="A19:A26">SUM(A18+1)</f>
        <v>11</v>
      </c>
      <c r="B19" s="7" t="s">
        <v>40</v>
      </c>
      <c r="C19" s="6" t="s">
        <v>41</v>
      </c>
      <c r="D19" s="7">
        <v>1.3</v>
      </c>
      <c r="E19" s="7">
        <v>2700</v>
      </c>
      <c r="F19" s="26">
        <f t="shared" si="0"/>
        <v>7020</v>
      </c>
      <c r="G19" s="7"/>
      <c r="H19" s="2"/>
    </row>
    <row r="20" spans="1:8" ht="25.5">
      <c r="A20" s="7">
        <f t="shared" si="1"/>
        <v>12</v>
      </c>
      <c r="B20" s="7" t="s">
        <v>42</v>
      </c>
      <c r="C20" s="6" t="s">
        <v>43</v>
      </c>
      <c r="D20" s="7">
        <v>1.3</v>
      </c>
      <c r="E20" s="7">
        <v>3000</v>
      </c>
      <c r="F20" s="26">
        <f t="shared" si="0"/>
        <v>7800</v>
      </c>
      <c r="G20" s="7"/>
      <c r="H20" s="2"/>
    </row>
    <row r="21" spans="1:8" ht="25.5">
      <c r="A21" s="7">
        <f t="shared" si="1"/>
        <v>13</v>
      </c>
      <c r="B21" s="7" t="s">
        <v>44</v>
      </c>
      <c r="C21" s="6" t="s">
        <v>45</v>
      </c>
      <c r="D21" s="7">
        <v>1.3</v>
      </c>
      <c r="E21" s="7">
        <v>2000</v>
      </c>
      <c r="F21" s="26">
        <f t="shared" si="0"/>
        <v>5200</v>
      </c>
      <c r="G21" s="7"/>
      <c r="H21" s="2"/>
    </row>
    <row r="22" spans="1:8" ht="12.75">
      <c r="A22" s="7">
        <f t="shared" si="1"/>
        <v>14</v>
      </c>
      <c r="B22" s="7" t="s">
        <v>46</v>
      </c>
      <c r="C22" s="7" t="s">
        <v>47</v>
      </c>
      <c r="D22" s="7">
        <v>1.3</v>
      </c>
      <c r="E22" s="7">
        <v>2200</v>
      </c>
      <c r="F22" s="26">
        <f t="shared" si="0"/>
        <v>5720</v>
      </c>
      <c r="G22" s="7"/>
      <c r="H22" s="2"/>
    </row>
    <row r="23" spans="1:8" ht="12.75">
      <c r="A23" s="7">
        <f t="shared" si="1"/>
        <v>15</v>
      </c>
      <c r="B23" s="7" t="s">
        <v>48</v>
      </c>
      <c r="C23" s="7" t="s">
        <v>49</v>
      </c>
      <c r="D23" s="7">
        <v>1.3</v>
      </c>
      <c r="E23" s="7">
        <v>5400</v>
      </c>
      <c r="F23" s="26">
        <f t="shared" si="0"/>
        <v>14040</v>
      </c>
      <c r="G23" s="7"/>
      <c r="H23" s="2"/>
    </row>
    <row r="24" spans="1:8" ht="12.75">
      <c r="A24" s="7">
        <f t="shared" si="1"/>
        <v>16</v>
      </c>
      <c r="B24" s="7" t="s">
        <v>50</v>
      </c>
      <c r="C24" s="7" t="s">
        <v>51</v>
      </c>
      <c r="D24" s="7">
        <v>1.3</v>
      </c>
      <c r="E24" s="7">
        <v>5900</v>
      </c>
      <c r="F24" s="26">
        <f t="shared" si="0"/>
        <v>15340</v>
      </c>
      <c r="G24" s="7"/>
      <c r="H24" s="2"/>
    </row>
    <row r="25" spans="1:8" ht="12.75">
      <c r="A25" s="7">
        <f t="shared" si="1"/>
        <v>17</v>
      </c>
      <c r="B25" s="7" t="s">
        <v>52</v>
      </c>
      <c r="C25" s="7" t="s">
        <v>53</v>
      </c>
      <c r="D25" s="7">
        <v>1.3</v>
      </c>
      <c r="E25" s="7">
        <v>3700</v>
      </c>
      <c r="F25" s="26">
        <f t="shared" si="0"/>
        <v>9620</v>
      </c>
      <c r="G25" s="7"/>
      <c r="H25" s="10"/>
    </row>
    <row r="26" spans="1:8" ht="25.5">
      <c r="A26" s="7">
        <f t="shared" si="1"/>
        <v>18</v>
      </c>
      <c r="B26" s="7" t="s">
        <v>54</v>
      </c>
      <c r="C26" s="6" t="s">
        <v>55</v>
      </c>
      <c r="D26" s="7">
        <v>1.3</v>
      </c>
      <c r="E26" s="7">
        <v>2000</v>
      </c>
      <c r="F26" s="26">
        <f t="shared" si="0"/>
        <v>5200</v>
      </c>
      <c r="G26" s="7"/>
      <c r="H26" s="2"/>
    </row>
    <row r="27" spans="1:8" ht="114.75">
      <c r="A27" s="62">
        <f>SUM(A26+1)</f>
        <v>19</v>
      </c>
      <c r="B27" s="62">
        <v>1704</v>
      </c>
      <c r="C27" s="6" t="s">
        <v>56</v>
      </c>
      <c r="D27" s="7">
        <v>12</v>
      </c>
      <c r="E27" s="7">
        <v>1270</v>
      </c>
      <c r="F27" s="26">
        <f t="shared" si="0"/>
        <v>30480</v>
      </c>
      <c r="G27" s="6" t="s">
        <v>57</v>
      </c>
      <c r="H27" s="2"/>
    </row>
    <row r="28" spans="1:8" ht="114.75">
      <c r="A28" s="62"/>
      <c r="B28" s="62"/>
      <c r="C28" s="6" t="s">
        <v>58</v>
      </c>
      <c r="D28" s="7">
        <v>8</v>
      </c>
      <c r="E28" s="7">
        <v>1000</v>
      </c>
      <c r="F28" s="26">
        <f t="shared" si="0"/>
        <v>16000</v>
      </c>
      <c r="G28" s="6" t="s">
        <v>59</v>
      </c>
      <c r="H28" s="2"/>
    </row>
    <row r="29" spans="1:8" ht="12.75">
      <c r="A29" s="28">
        <v>20</v>
      </c>
      <c r="B29" s="7">
        <v>1775</v>
      </c>
      <c r="C29" s="6" t="s">
        <v>72</v>
      </c>
      <c r="D29" s="6">
        <v>2</v>
      </c>
      <c r="E29" s="7">
        <v>2900</v>
      </c>
      <c r="F29" s="26">
        <f>D29*E29*2</f>
        <v>11600</v>
      </c>
      <c r="G29" s="6"/>
      <c r="H29" s="2"/>
    </row>
    <row r="30" spans="1:8" ht="12.75">
      <c r="A30" s="28">
        <v>21</v>
      </c>
      <c r="B30" s="11" t="s">
        <v>73</v>
      </c>
      <c r="C30" s="12" t="s">
        <v>74</v>
      </c>
      <c r="D30" s="11">
        <v>1.3</v>
      </c>
      <c r="E30" s="11">
        <v>3000</v>
      </c>
      <c r="F30" s="26">
        <f>D30*E30*2</f>
        <v>7800</v>
      </c>
      <c r="G30" s="12"/>
      <c r="H30" s="2"/>
    </row>
    <row r="31" spans="1:8" ht="12.75">
      <c r="A31" s="28">
        <v>22</v>
      </c>
      <c r="B31" s="11" t="s">
        <v>87</v>
      </c>
      <c r="C31" s="12" t="s">
        <v>83</v>
      </c>
      <c r="D31" s="11">
        <v>2</v>
      </c>
      <c r="E31" s="11">
        <v>8084</v>
      </c>
      <c r="F31" s="24">
        <f>E31*D31</f>
        <v>16168</v>
      </c>
      <c r="G31" s="12"/>
      <c r="H31" s="2"/>
    </row>
    <row r="32" spans="1:8" ht="25.5">
      <c r="A32" s="28">
        <v>23</v>
      </c>
      <c r="B32" s="11" t="s">
        <v>88</v>
      </c>
      <c r="C32" s="22" t="s">
        <v>89</v>
      </c>
      <c r="D32" s="11">
        <v>2</v>
      </c>
      <c r="E32" s="11">
        <v>3295</v>
      </c>
      <c r="F32" s="24">
        <f>E32*D32</f>
        <v>6590</v>
      </c>
      <c r="G32" s="12"/>
      <c r="H32" s="2"/>
    </row>
    <row r="33" spans="1:8" ht="25.5">
      <c r="A33" s="28">
        <v>24</v>
      </c>
      <c r="B33" s="11" t="s">
        <v>84</v>
      </c>
      <c r="C33" s="22" t="s">
        <v>85</v>
      </c>
      <c r="D33" s="11">
        <v>2</v>
      </c>
      <c r="E33" s="11">
        <v>11500</v>
      </c>
      <c r="F33" s="24">
        <f>E33*D33</f>
        <v>23000</v>
      </c>
      <c r="G33" s="12"/>
      <c r="H33" s="2"/>
    </row>
    <row r="34" spans="1:8" ht="12.75">
      <c r="A34" s="28">
        <v>25</v>
      </c>
      <c r="B34" s="11" t="s">
        <v>90</v>
      </c>
      <c r="C34" s="12" t="s">
        <v>86</v>
      </c>
      <c r="D34" s="11">
        <v>1.3</v>
      </c>
      <c r="E34" s="11">
        <v>5184</v>
      </c>
      <c r="F34" s="24">
        <f>E34*D34</f>
        <v>6739.2</v>
      </c>
      <c r="G34" s="12"/>
      <c r="H34" s="2"/>
    </row>
    <row r="35" spans="1:8" ht="15.75">
      <c r="A35" s="13"/>
      <c r="B35" s="14"/>
      <c r="C35" s="15" t="s">
        <v>75</v>
      </c>
      <c r="D35" s="29"/>
      <c r="E35" s="30">
        <f>SUM(E5:E30)</f>
        <v>131060</v>
      </c>
      <c r="F35" s="31">
        <f>SUM(F5:F34)</f>
        <v>633498.2</v>
      </c>
      <c r="G35" s="7"/>
      <c r="H35" s="2"/>
    </row>
    <row r="36" spans="1:8" ht="12.75">
      <c r="A36" s="16"/>
      <c r="B36" s="1"/>
      <c r="C36" s="1"/>
      <c r="D36" s="1"/>
      <c r="E36" s="1"/>
      <c r="F36" s="27"/>
      <c r="G36" s="1"/>
      <c r="H36" s="2"/>
    </row>
    <row r="37" spans="1:8" ht="12.75">
      <c r="A37" s="1"/>
      <c r="B37" s="1"/>
      <c r="C37" s="1"/>
      <c r="D37" s="1"/>
      <c r="E37" s="1"/>
      <c r="F37" s="27"/>
      <c r="G37" s="1"/>
      <c r="H37" s="2"/>
    </row>
    <row r="38" spans="1:8" ht="12.75">
      <c r="A38" s="1"/>
      <c r="B38" s="17"/>
      <c r="C38" s="17"/>
      <c r="D38" s="17"/>
      <c r="E38" s="17"/>
      <c r="F38" s="27"/>
      <c r="G38" s="1"/>
      <c r="H38" s="32"/>
    </row>
    <row r="39" spans="1:8" ht="12.75">
      <c r="A39" s="17"/>
      <c r="B39" s="1"/>
      <c r="C39" s="1"/>
      <c r="D39" s="1"/>
      <c r="E39" s="1"/>
      <c r="F39" s="27"/>
      <c r="G39" s="1"/>
      <c r="H39" s="2"/>
    </row>
    <row r="40" spans="1:8" ht="12.75">
      <c r="A40" s="1"/>
      <c r="B40" s="1"/>
      <c r="C40" s="1"/>
      <c r="D40" s="1"/>
      <c r="E40" s="1"/>
      <c r="F40" s="27"/>
      <c r="G40" s="1"/>
      <c r="H40" s="2"/>
    </row>
    <row r="41" spans="1:8" ht="12.75">
      <c r="A41" s="1"/>
      <c r="B41" s="1"/>
      <c r="C41" s="1"/>
      <c r="D41" s="1"/>
      <c r="E41" s="1"/>
      <c r="F41" s="27"/>
      <c r="G41" s="1"/>
      <c r="H41" s="2"/>
    </row>
    <row r="42" spans="1:8" ht="12.75">
      <c r="A42" s="1"/>
      <c r="B42" s="1"/>
      <c r="C42" s="1"/>
      <c r="D42" s="1"/>
      <c r="E42" s="1"/>
      <c r="F42" s="27"/>
      <c r="G42" s="1"/>
      <c r="H42" s="2"/>
    </row>
    <row r="43" spans="1:8" ht="12.75">
      <c r="A43" s="1"/>
      <c r="B43" s="1"/>
      <c r="C43" s="1"/>
      <c r="D43" s="1"/>
      <c r="E43" s="1"/>
      <c r="F43" s="27"/>
      <c r="G43" s="1"/>
      <c r="H43" s="32"/>
    </row>
    <row r="44" spans="1:8" ht="12.75">
      <c r="A44" s="1"/>
      <c r="B44" s="1"/>
      <c r="C44" s="1"/>
      <c r="D44" s="1"/>
      <c r="E44" s="1"/>
      <c r="F44" s="27"/>
      <c r="G44" s="1"/>
      <c r="H44" s="2"/>
    </row>
  </sheetData>
  <sheetProtection/>
  <mergeCells count="11">
    <mergeCell ref="A27:A28"/>
    <mergeCell ref="B27:B28"/>
    <mergeCell ref="A3:A4"/>
    <mergeCell ref="B3:B4"/>
    <mergeCell ref="C3:C4"/>
    <mergeCell ref="G3:G4"/>
    <mergeCell ref="A7:A8"/>
    <mergeCell ref="B7:B8"/>
    <mergeCell ref="A9:A11"/>
    <mergeCell ref="A13:A14"/>
    <mergeCell ref="B13:B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 Stargard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Chełstowska</dc:creator>
  <cp:keywords/>
  <dc:description/>
  <cp:lastModifiedBy>Wandzia</cp:lastModifiedBy>
  <cp:lastPrinted>2020-05-04T10:55:53Z</cp:lastPrinted>
  <dcterms:created xsi:type="dcterms:W3CDTF">2013-02-08T07:51:50Z</dcterms:created>
  <dcterms:modified xsi:type="dcterms:W3CDTF">2021-04-21T12:48:53Z</dcterms:modified>
  <cp:category/>
  <cp:version/>
  <cp:contentType/>
  <cp:contentStatus/>
</cp:coreProperties>
</file>