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aTałach\OneDrive - IGRZYSKA EUROPEJSKIE 2023 SP. Z O.O\Pulpit\"/>
    </mc:Choice>
  </mc:AlternateContent>
  <xr:revisionPtr revIDLastSave="0" documentId="8_{40C55923-5B12-4F53-BB3A-C718AA121607}" xr6:coauthVersionLast="47" xr6:coauthVersionMax="47" xr10:uidLastSave="{00000000-0000-0000-0000-000000000000}"/>
  <bookViews>
    <workbookView xWindow="-108" yWindow="-108" windowWidth="23256" windowHeight="12576" activeTab="2" xr2:uid="{15D94EEC-787B-4D02-BCCF-4BE6E96778CC}"/>
  </bookViews>
  <sheets>
    <sheet name="Część II" sheetId="12" r:id="rId1"/>
    <sheet name="Część III" sheetId="9" r:id="rId2"/>
    <sheet name="Część IV" sheetId="15" r:id="rId3"/>
  </sheets>
  <definedNames>
    <definedName name="_xlnm.Print_Area" localSheetId="1">'Część III'!$A$1:$AA$120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61" i="9" l="1"/>
  <c r="R62" i="9"/>
  <c r="B40" i="15" l="1"/>
  <c r="K14" i="15"/>
  <c r="L14" i="15"/>
  <c r="M14" i="15"/>
  <c r="N14" i="15"/>
  <c r="O14" i="15"/>
  <c r="P14" i="15"/>
  <c r="Q14" i="15"/>
  <c r="R14" i="15"/>
  <c r="S14" i="15"/>
  <c r="T14" i="15"/>
  <c r="U14" i="15"/>
  <c r="V14" i="15"/>
  <c r="X14" i="15"/>
  <c r="D14" i="15"/>
  <c r="E14" i="15"/>
  <c r="F14" i="15"/>
  <c r="G14" i="15"/>
  <c r="H14" i="15"/>
  <c r="I14" i="15"/>
  <c r="J14" i="15"/>
  <c r="W14" i="15"/>
  <c r="C14" i="15"/>
  <c r="Y7" i="15"/>
  <c r="Y6" i="15"/>
  <c r="Y8" i="15"/>
  <c r="W17" i="12" l="1"/>
  <c r="W16" i="12"/>
  <c r="W15" i="12"/>
  <c r="U63" i="12"/>
  <c r="U62" i="12"/>
  <c r="U61" i="12"/>
  <c r="U75" i="12"/>
  <c r="U76" i="12"/>
  <c r="U77" i="12"/>
  <c r="U78" i="12"/>
  <c r="U73" i="12"/>
  <c r="U74" i="12"/>
  <c r="U71" i="12"/>
  <c r="U70" i="12"/>
  <c r="U69" i="12"/>
  <c r="B92" i="12" l="1"/>
  <c r="B40" i="12"/>
  <c r="Y35" i="15"/>
  <c r="Y34" i="15"/>
  <c r="Y33" i="15"/>
  <c r="B57" i="15" s="1"/>
  <c r="Y32" i="15"/>
  <c r="B56" i="15" s="1"/>
  <c r="Y31" i="15"/>
  <c r="B55" i="15" s="1"/>
  <c r="Y30" i="15"/>
  <c r="B54" i="15" s="1"/>
  <c r="Y29" i="15"/>
  <c r="Y28" i="15"/>
  <c r="Y27" i="15"/>
  <c r="B52" i="15" s="1"/>
  <c r="Y25" i="15"/>
  <c r="B50" i="15" s="1"/>
  <c r="Y24" i="15"/>
  <c r="B49" i="15" s="1"/>
  <c r="Y22" i="15"/>
  <c r="Y21" i="15"/>
  <c r="Y20" i="15"/>
  <c r="B47" i="15" s="1"/>
  <c r="Y19" i="15"/>
  <c r="B46" i="15" s="1"/>
  <c r="Y18" i="15"/>
  <c r="Y17" i="15"/>
  <c r="Y16" i="15"/>
  <c r="Y14" i="15"/>
  <c r="B43" i="15" s="1"/>
  <c r="Y12" i="15"/>
  <c r="Y11" i="15"/>
  <c r="Y10" i="15"/>
  <c r="B41" i="15"/>
  <c r="B45" i="15" l="1"/>
  <c r="B53" i="15"/>
  <c r="B42" i="15"/>
  <c r="R66" i="9" l="1"/>
  <c r="R53" i="9"/>
  <c r="R52" i="9"/>
  <c r="R51" i="9"/>
  <c r="R50" i="9"/>
  <c r="AA31" i="9" l="1"/>
  <c r="AA32" i="9"/>
  <c r="AA30" i="9"/>
  <c r="AA28" i="9"/>
  <c r="AA27" i="9"/>
  <c r="AA29" i="9"/>
  <c r="R89" i="9"/>
  <c r="R88" i="9"/>
  <c r="R87" i="9"/>
  <c r="R86" i="9"/>
  <c r="R85" i="9"/>
  <c r="R84" i="9"/>
  <c r="R83" i="9"/>
  <c r="R82" i="9"/>
  <c r="R81" i="9"/>
  <c r="R80" i="9"/>
  <c r="R79" i="9"/>
  <c r="R78" i="9"/>
  <c r="R73" i="9"/>
  <c r="R75" i="9"/>
  <c r="R74" i="9"/>
  <c r="R77" i="9"/>
  <c r="R72" i="9"/>
  <c r="R76" i="9"/>
  <c r="R71" i="9"/>
  <c r="AA26" i="9"/>
  <c r="AA43" i="9"/>
  <c r="B103" i="9" s="1"/>
  <c r="AA44" i="9"/>
  <c r="AA41" i="9"/>
  <c r="B111" i="9" s="1"/>
  <c r="AA40" i="9"/>
  <c r="AA39" i="9"/>
  <c r="AA38" i="9"/>
  <c r="R91" i="9"/>
  <c r="AA15" i="9"/>
  <c r="R54" i="9"/>
  <c r="B107" i="9" l="1"/>
  <c r="B109" i="9"/>
  <c r="B106" i="9"/>
  <c r="B108" i="9"/>
  <c r="B110" i="9"/>
  <c r="B105" i="9"/>
  <c r="AA23" i="9"/>
  <c r="AA22" i="9"/>
  <c r="AA21" i="9"/>
  <c r="AA34" i="9"/>
  <c r="B102" i="9" s="1"/>
  <c r="AA9" i="9"/>
  <c r="AA11" i="9"/>
  <c r="AA8" i="9"/>
  <c r="AA10" i="9"/>
  <c r="U82" i="12"/>
  <c r="B97" i="12" s="1"/>
  <c r="W8" i="12" l="1"/>
  <c r="W7" i="12"/>
  <c r="AA7" i="9"/>
  <c r="AA12" i="9"/>
  <c r="AA6" i="9"/>
  <c r="B97" i="9" s="1"/>
  <c r="W9" i="12"/>
  <c r="B39" i="12" s="1"/>
  <c r="W6" i="12"/>
  <c r="U67" i="12"/>
  <c r="U83" i="12"/>
  <c r="B98" i="12" s="1"/>
  <c r="U84" i="12"/>
  <c r="B99" i="12" s="1"/>
  <c r="U85" i="12"/>
  <c r="B100" i="12" s="1"/>
  <c r="W28" i="12"/>
  <c r="W29" i="12"/>
  <c r="W31" i="12"/>
  <c r="W30" i="12"/>
  <c r="W32" i="12"/>
  <c r="B47" i="12" s="1"/>
  <c r="W33" i="12"/>
  <c r="B48" i="12" s="1"/>
  <c r="R48" i="9"/>
  <c r="W26" i="12"/>
  <c r="B43" i="12" s="1"/>
  <c r="W13" i="12"/>
  <c r="W11" i="12"/>
  <c r="U80" i="12"/>
  <c r="B95" i="12" s="1"/>
  <c r="U65" i="12"/>
  <c r="W24" i="12"/>
  <c r="W23" i="12"/>
  <c r="W20" i="12"/>
  <c r="W19" i="12"/>
  <c r="R69" i="9"/>
  <c r="R68" i="9"/>
  <c r="R67" i="9"/>
  <c r="R65" i="9"/>
  <c r="R64" i="9"/>
  <c r="R60" i="9"/>
  <c r="B99" i="9" s="1"/>
  <c r="R58" i="9"/>
  <c r="R56" i="9"/>
  <c r="AA24" i="9"/>
  <c r="AA20" i="9"/>
  <c r="AA18" i="9"/>
  <c r="AA17" i="9"/>
  <c r="AA16" i="9"/>
  <c r="AA14" i="9"/>
  <c r="B46" i="12" l="1"/>
  <c r="B94" i="12"/>
  <c r="B45" i="12"/>
  <c r="B38" i="12"/>
  <c r="B98" i="9"/>
  <c r="B101" i="9"/>
  <c r="B42" i="12"/>
  <c r="B91" i="12"/>
  <c r="B90" i="12"/>
  <c r="R57" i="9"/>
  <c r="B100" i="9" s="1"/>
  <c r="W12" i="12"/>
  <c r="B41" i="12" s="1"/>
  <c r="U66" i="12"/>
  <c r="B93" i="12" s="1"/>
</calcChain>
</file>

<file path=xl/sharedStrings.xml><?xml version="1.0" encoding="utf-8"?>
<sst xmlns="http://schemas.openxmlformats.org/spreadsheetml/2006/main" count="1153" uniqueCount="178">
  <si>
    <t>Płaszowianka + Hala Cracovia</t>
  </si>
  <si>
    <t>PŁASZOWIANKA</t>
  </si>
  <si>
    <t>GODZINY</t>
  </si>
  <si>
    <t>SUMA</t>
  </si>
  <si>
    <t>PRZEKĄSKI (3.4 OPZ)</t>
  </si>
  <si>
    <t>dni zawodów</t>
  </si>
  <si>
    <t>08:00-17:30</t>
  </si>
  <si>
    <t> </t>
  </si>
  <si>
    <t>08:00-19:30</t>
  </si>
  <si>
    <t>08:00-16:00</t>
  </si>
  <si>
    <t>dni treningowe</t>
  </si>
  <si>
    <t>8:30-18:30</t>
  </si>
  <si>
    <t>LUNCH OPERACYJNY (3.3 i 3.6 OPZ)</t>
  </si>
  <si>
    <t xml:space="preserve">dla Obsługi zawodów </t>
  </si>
  <si>
    <t>12:00-16:00</t>
  </si>
  <si>
    <t>dla Wolontariuszy</t>
  </si>
  <si>
    <t>dla Oficjeli Technicznych</t>
  </si>
  <si>
    <t>KANAPKI (3.3 i 3.6 OPZ)</t>
  </si>
  <si>
    <t>BUFET KAWOWY (3.3 i 3.6 OPZ)</t>
  </si>
  <si>
    <t>7:00-20:00</t>
  </si>
  <si>
    <t>dla Wolontariuszy-</t>
  </si>
  <si>
    <t>7:00-19:00</t>
  </si>
  <si>
    <t>dla Wolontariuszy- I Zmiana</t>
  </si>
  <si>
    <t>7:00-13:00</t>
  </si>
  <si>
    <t>dla Wolontariuszy- II Zmiana</t>
  </si>
  <si>
    <t>13:00-19:00</t>
  </si>
  <si>
    <t>08:00-19:00</t>
  </si>
  <si>
    <t>Bezpieczeństwo (control room)</t>
  </si>
  <si>
    <t>09:00-19:00</t>
  </si>
  <si>
    <t>BUFET KAWOWY MEDIA (3.5 OPZ)</t>
  </si>
  <si>
    <t>Media Info Desk</t>
  </si>
  <si>
    <t>8:00-19:30</t>
  </si>
  <si>
    <t>EOC FAMILY (3.2 OPZ)</t>
  </si>
  <si>
    <t>BUFET KAWOWY</t>
  </si>
  <si>
    <t>08:30-17:30</t>
  </si>
  <si>
    <t>08:30-20:00</t>
  </si>
  <si>
    <t>PRZEKĄSKI ZIMNE</t>
  </si>
  <si>
    <t>12:00-17:30</t>
  </si>
  <si>
    <t>12:00-20:00</t>
  </si>
  <si>
    <t>BUFET CIEPŁY</t>
  </si>
  <si>
    <t>14:00-16:00</t>
  </si>
  <si>
    <t>BUFET Z ALKOHOLEM</t>
  </si>
  <si>
    <t>12:00 do końca</t>
  </si>
  <si>
    <t xml:space="preserve">PŁASZOWIANKA </t>
  </si>
  <si>
    <t>Łączna liczba serwisów</t>
  </si>
  <si>
    <t>cena jednostkowa netto/os [PLN]</t>
  </si>
  <si>
    <t>cena jednostkowa brutto/os [PLN]</t>
  </si>
  <si>
    <t>stawki VAT</t>
  </si>
  <si>
    <t>ZAKRES ŚWIADCZEN</t>
  </si>
  <si>
    <t>EOC FAMILY (3.2.1.2 OPZ)</t>
  </si>
  <si>
    <t>HALA CRACOVIA</t>
  </si>
  <si>
    <t>Narodowe Komitety Olimpijskie</t>
  </si>
  <si>
    <t>13:00-22:30</t>
  </si>
  <si>
    <t>13:00-23:00</t>
  </si>
  <si>
    <t>Narodowe Komitety Olimpijskie DNI TRENINGOWE</t>
  </si>
  <si>
    <t>8:30-23:00</t>
  </si>
  <si>
    <t>dla wolontariuszy</t>
  </si>
  <si>
    <t>09:00-17:00</t>
  </si>
  <si>
    <t>7:00-15:00</t>
  </si>
  <si>
    <t>15:00-23:00</t>
  </si>
  <si>
    <t>12:00-22:00</t>
  </si>
  <si>
    <t>13:00-22:00</t>
  </si>
  <si>
    <t>12.30-22:00</t>
  </si>
  <si>
    <t>18:00-21:00</t>
  </si>
  <si>
    <t>13:00-do końnca</t>
  </si>
  <si>
    <t xml:space="preserve"> Tarnów </t>
  </si>
  <si>
    <t>TOSIR TARNÓW (JASKÓŁKA, DOM SPORTU, BOISKA PLAZOWE)</t>
  </si>
  <si>
    <t>Godziny</t>
  </si>
  <si>
    <t>Jaskółka - dni zawodów</t>
  </si>
  <si>
    <t>7:00-22:30</t>
  </si>
  <si>
    <t>Jaskółka dni treningowe</t>
  </si>
  <si>
    <t>08:00-21:00</t>
  </si>
  <si>
    <t>DOM Sportu dni treningowe</t>
  </si>
  <si>
    <t>09:00-21:00</t>
  </si>
  <si>
    <t>09:00-16:00</t>
  </si>
  <si>
    <t>Boiska plażowe - dni zawodów</t>
  </si>
  <si>
    <t>9:00-21:00</t>
  </si>
  <si>
    <t>Boiska plażowe - dni treningowe</t>
  </si>
  <si>
    <t>12:00-21:00</t>
  </si>
  <si>
    <t>10:00-20:00</t>
  </si>
  <si>
    <t>BUFET KAWOWY JASKÓŁKA I DOM SPORTU (3.3 I 3.6 OPZ)</t>
  </si>
  <si>
    <t>09:30-22:00</t>
  </si>
  <si>
    <t>07:00-22:00</t>
  </si>
  <si>
    <t>dla Wolontariuszy DOM SPORTU - I Zmiana</t>
  </si>
  <si>
    <t>dla Wolontariuszy DOM SPORTU - II Zmiana</t>
  </si>
  <si>
    <t>15:00-22:00</t>
  </si>
  <si>
    <t>BUFET KAWOWY BOISKA (3.3 OPZ)</t>
  </si>
  <si>
    <t xml:space="preserve">dla Oficjeli technicznych </t>
  </si>
  <si>
    <t>10:00-21:00</t>
  </si>
  <si>
    <t>10:00-22:30</t>
  </si>
  <si>
    <t>10:00-22:00</t>
  </si>
  <si>
    <t>10:00-14:00</t>
  </si>
  <si>
    <t>16:00-23:00</t>
  </si>
  <si>
    <t>12:00-21:30</t>
  </si>
  <si>
    <t>09:00-23:00</t>
  </si>
  <si>
    <t>11:00-16:00</t>
  </si>
  <si>
    <t>10:30-22:00</t>
  </si>
  <si>
    <t>BUFET KAWOWY MEDIA (3.5.1 OPZ)</t>
  </si>
  <si>
    <t xml:space="preserve">Media </t>
  </si>
  <si>
    <t>CENTRUM SZTUKI MOŚCICE</t>
  </si>
  <si>
    <t>EOC FAMILY (3.2.1.1 OPZ)</t>
  </si>
  <si>
    <t>12:00-23:00</t>
  </si>
  <si>
    <t>15:00-19:00</t>
  </si>
  <si>
    <t>3.5.2 OPZ Centrum Medialne</t>
  </si>
  <si>
    <t>3.5.1 OPZ MID</t>
  </si>
  <si>
    <t>ANS TARNÓW</t>
  </si>
  <si>
    <t>LUNCH (3.5a)</t>
  </si>
  <si>
    <t xml:space="preserve">Narodowe Komitety Olimpijskie </t>
  </si>
  <si>
    <t>16:00-20:00</t>
  </si>
  <si>
    <t>09:30-13:30</t>
  </si>
  <si>
    <t>09:00-22:00</t>
  </si>
  <si>
    <t>11:00-18:00</t>
  </si>
  <si>
    <t>LUNCH OPERACYJNY (3.3 I 3.6 OPZ)</t>
  </si>
  <si>
    <t>dla Obsługi zawodów  i wolontariuszy</t>
  </si>
  <si>
    <t>BUFET KAWOWY (3.3 OPZ)</t>
  </si>
  <si>
    <t xml:space="preserve">dla wolontariuszy </t>
  </si>
  <si>
    <t>dla Wolontariuszy - I Zmiana</t>
  </si>
  <si>
    <t>dla Wolontariuszy - II Zmiana</t>
  </si>
  <si>
    <t>16:00-21:00</t>
  </si>
  <si>
    <t>09:00-14:30</t>
  </si>
  <si>
    <t>09:00-17:30</t>
  </si>
  <si>
    <t>16:30-22:00</t>
  </si>
  <si>
    <t>19:00-23:00</t>
  </si>
  <si>
    <t>17:00-20:00</t>
  </si>
  <si>
    <t>12:00-14:00</t>
  </si>
  <si>
    <t>19:00-21:00</t>
  </si>
  <si>
    <t>12:00-14:30</t>
  </si>
  <si>
    <t>TARNÓW</t>
  </si>
  <si>
    <t>ZAKRES ŚWIADCZEŃ</t>
  </si>
  <si>
    <t>NOC - dni zawodów</t>
  </si>
  <si>
    <t>NOC - dni treningowe</t>
  </si>
  <si>
    <t>KANAPKI (3.3 OPZ)</t>
  </si>
  <si>
    <t xml:space="preserve">CENTRUM MEDIALNE (3.5.2 OPZ) </t>
  </si>
  <si>
    <t>BUFET KAWOWY do 8h</t>
  </si>
  <si>
    <t>BUFET KAWOWY pow. 8h</t>
  </si>
  <si>
    <t>PRZEKĄSKI ZIMNE do 8h</t>
  </si>
  <si>
    <t>PRZEKĄSKI ZIMNE pow. 8h</t>
  </si>
  <si>
    <t>BUFET Z ALKOHOLEM do 8h</t>
  </si>
  <si>
    <t>BUFET Z ALKOHOLEM pow. 8h</t>
  </si>
  <si>
    <t>Wolontariusze</t>
  </si>
  <si>
    <t>Oficjele Techniczni</t>
  </si>
  <si>
    <t>9:30-22:00</t>
  </si>
  <si>
    <t>12:00-do końca</t>
  </si>
  <si>
    <t>STADION WISŁA CEREMONIA OTWARCIA &amp; RUGBY 7</t>
  </si>
  <si>
    <t>9:30-21:00</t>
  </si>
  <si>
    <t xml:space="preserve">ceremonia otwarcia </t>
  </si>
  <si>
    <t>17:30-19:30</t>
  </si>
  <si>
    <t xml:space="preserve">obsługa zawodów </t>
  </si>
  <si>
    <t>obsługa zawodów i wolontariusze</t>
  </si>
  <si>
    <t>07:00-00:00</t>
  </si>
  <si>
    <t xml:space="preserve">wolontariat </t>
  </si>
  <si>
    <t>15:00-24:00</t>
  </si>
  <si>
    <t>CENTRUM MEDIALNE</t>
  </si>
  <si>
    <t>16:00-24:00</t>
  </si>
  <si>
    <t>18:00-00:00</t>
  </si>
  <si>
    <t>09:30-23:00</t>
  </si>
  <si>
    <t>całodzienny</t>
  </si>
  <si>
    <t>07:00-15:00</t>
  </si>
  <si>
    <t>BUFET KAWOWY 21.06 i 2.07</t>
  </si>
  <si>
    <t>BUFET KAWOWY 25-27.06</t>
  </si>
  <si>
    <t>PRZEKĄSKI ZIMNE 21.6 i 2.07</t>
  </si>
  <si>
    <t>PRZEKĄSKI ZIMNE 25-27.06</t>
  </si>
  <si>
    <t>BUFET CIEPŁY 21.06 i 2.07</t>
  </si>
  <si>
    <t>BUFET CIEPŁY 25-27.06</t>
  </si>
  <si>
    <t>BUFET Z ALKOHOLEM - 21.06 I 2.07</t>
  </si>
  <si>
    <t>BUFET Z ALKOHOLEM 25-27.06</t>
  </si>
  <si>
    <t>Nazwa Wykonawcy</t>
  </si>
  <si>
    <t xml:space="preserve">wartość zamówienia netto [PLN] </t>
  </si>
  <si>
    <t>wartość zamówienia brutto [PLN]</t>
  </si>
  <si>
    <t>Wartość zamówienia podstawowego (usługi cateringowe+koszty logistyczne)</t>
  </si>
  <si>
    <t>Wartość zamówienia w ramach prawa opcji (wartość zamówienia w ramach prawa opcji wynosi 40% wartości usług gastronomicznych w ramach zamówienia podstawowego. Zamawiający w ramach prawa opcji będzie się rozliczał z Wykonawcą w oparciu o ceny jednostkowe podane w zamówieniu podstawowym).</t>
  </si>
  <si>
    <t>Całkowita wartość oferty (wartość zamówienia podstawowego+wartość zamówienia w ramach opcji)</t>
  </si>
  <si>
    <t>KOSZTY LOGISTYCZNE (wartość i zakres świadczenia)</t>
  </si>
  <si>
    <t>Wartość zamówienia podstawowego HALA CRACOVIA (usługi cateringowe+koszty logistyczne)</t>
  </si>
  <si>
    <t>Całkowita wartość oferty HALA CRACOVIA (wartość zamówienia podstawowego+wartość zamówienia w ramach opcji)</t>
  </si>
  <si>
    <t>Wartość zamówienia podstawowego PŁASZOWIANKA (usługi cateringowe+koszty logistyczne)</t>
  </si>
  <si>
    <t>Całkowita wartość oferty PŁASZOWIANKA (wartość zamówienia podstawowego+wartość zamówienia w ramach opcji)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</si>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</sst>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alibri"/>
      <family val="2"/>
      <charset val="238"/>
      <scheme val="minor"/>
    </font>
    <font>
      <b/>
      <sz val="11"/>
      <color rgb="FF000000"/>
      <name val="Czcionka tekstu podstawowego"/>
      <charset val="238"/>
    </font>
    <font>
      <sz val="11"/>
      <color rgb="FF00000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color rgb="FF000000"/>
      <name val="Czcionka Tekstu Podstawowego"/>
      <charset val="238"/>
    </font>
    <font>
      <sz val="12"/>
      <color rgb="FF000000"/>
      <name val="Calibri"/>
      <family val="2"/>
    </font>
    <font>
      <sz val="11"/>
      <color rgb="FF000000"/>
      <name val="Calibri"/>
      <family val="2"/>
      <charset val="238"/>
    </font>
    <font>
      <sz val="11"/>
      <color rgb="FF000000"/>
      <name val="Czcionka tekstu podstawowego"/>
    </font>
    <font>
      <sz val="12"/>
      <color rgb="FFED7D31"/>
      <name val="Calibri"/>
      <family val="2"/>
    </font>
    <font>
      <b/>
      <sz val="11"/>
      <color rgb="FF000000"/>
      <name val="Czcionka tekstu podstawowego"/>
      <family val="2"/>
      <charset val="238"/>
    </font>
    <font>
      <sz val="11"/>
      <color theme="1"/>
      <name val="Czcionka tekstu podstawowego"/>
    </font>
    <font>
      <b/>
      <sz val="11"/>
      <color rgb="FF000000"/>
      <name val="Czcionka Tekstu Podstawowego"/>
    </font>
    <font>
      <sz val="11"/>
      <name val="Czcionka tekstu podstawowego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zcionka tekstu podstawowego"/>
    </font>
    <font>
      <b/>
      <sz val="15"/>
      <color rgb="FF000000"/>
      <name val="Calibri"/>
      <family val="2"/>
      <charset val="238"/>
    </font>
    <font>
      <b/>
      <sz val="11"/>
      <name val="Czcionka tekstu podstawowego"/>
      <charset val="238"/>
    </font>
    <font>
      <b/>
      <sz val="11"/>
      <name val="Czcionka tekstu podstawowego"/>
      <family val="2"/>
      <charset val="238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</font>
    <font>
      <sz val="11"/>
      <name val="Arial"/>
      <family val="2"/>
    </font>
    <font>
      <b/>
      <sz val="25"/>
      <name val="Calibri"/>
      <family val="2"/>
      <charset val="238"/>
      <scheme val="minor"/>
    </font>
    <font>
      <b/>
      <sz val="40"/>
      <color theme="1"/>
      <name val="Calibri"/>
      <family val="2"/>
      <charset val="238"/>
      <scheme val="minor"/>
    </font>
    <font>
      <b/>
      <sz val="16"/>
      <color rgb="FF000000"/>
      <name val="Calibri"/>
      <family val="2"/>
      <charset val="238"/>
    </font>
    <font>
      <sz val="11"/>
      <name val="Czcionka tekstu podstawowego"/>
      <charset val="238"/>
    </font>
    <font>
      <b/>
      <sz val="32"/>
      <color rgb="FF000000"/>
      <name val="Calibri"/>
      <family val="2"/>
      <charset val="238"/>
    </font>
    <font>
      <sz val="10"/>
      <name val="Czcionka tekstu podstawowego"/>
    </font>
    <font>
      <sz val="9"/>
      <name val="Czcionka tekstu podstawowego"/>
    </font>
    <font>
      <b/>
      <sz val="11"/>
      <color rgb="FFFF0000"/>
      <name val="Czcionka tekstu podstawowego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2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0" fillId="0" borderId="0"/>
    <xf numFmtId="0" fontId="15" fillId="0" borderId="0"/>
  </cellStyleXfs>
  <cellXfs count="399">
    <xf numFmtId="0" fontId="0" fillId="0" borderId="0" xfId="0"/>
    <xf numFmtId="0" fontId="2" fillId="0" borderId="1" xfId="0" applyFont="1" applyBorder="1"/>
    <xf numFmtId="0" fontId="2" fillId="3" borderId="1" xfId="0" applyFont="1" applyFill="1" applyBorder="1"/>
    <xf numFmtId="0" fontId="2" fillId="3" borderId="5" xfId="0" applyFont="1" applyFill="1" applyBorder="1"/>
    <xf numFmtId="0" fontId="2" fillId="0" borderId="12" xfId="0" applyFont="1" applyBorder="1"/>
    <xf numFmtId="0" fontId="2" fillId="3" borderId="4" xfId="0" applyFont="1" applyFill="1" applyBorder="1"/>
    <xf numFmtId="0" fontId="2" fillId="0" borderId="5" xfId="0" applyFont="1" applyBorder="1"/>
    <xf numFmtId="0" fontId="1" fillId="2" borderId="4" xfId="0" applyFont="1" applyFill="1" applyBorder="1"/>
    <xf numFmtId="0" fontId="2" fillId="3" borderId="12" xfId="0" applyFont="1" applyFill="1" applyBorder="1"/>
    <xf numFmtId="0" fontId="2" fillId="3" borderId="17" xfId="0" applyFont="1" applyFill="1" applyBorder="1"/>
    <xf numFmtId="0" fontId="4" fillId="3" borderId="12" xfId="0" applyFont="1" applyFill="1" applyBorder="1"/>
    <xf numFmtId="0" fontId="6" fillId="0" borderId="0" xfId="0" applyFont="1"/>
    <xf numFmtId="0" fontId="7" fillId="3" borderId="1" xfId="0" applyFont="1" applyFill="1" applyBorder="1"/>
    <xf numFmtId="0" fontId="7" fillId="3" borderId="4" xfId="0" applyFont="1" applyFill="1" applyBorder="1"/>
    <xf numFmtId="0" fontId="12" fillId="3" borderId="1" xfId="0" applyFont="1" applyFill="1" applyBorder="1"/>
    <xf numFmtId="0" fontId="4" fillId="3" borderId="1" xfId="0" applyFont="1" applyFill="1" applyBorder="1"/>
    <xf numFmtId="14" fontId="1" fillId="6" borderId="0" xfId="0" applyNumberFormat="1" applyFont="1" applyFill="1"/>
    <xf numFmtId="14" fontId="1" fillId="2" borderId="0" xfId="0" applyNumberFormat="1" applyFont="1" applyFill="1" applyAlignment="1">
      <alignment horizontal="center"/>
    </xf>
    <xf numFmtId="0" fontId="2" fillId="4" borderId="9" xfId="0" applyFont="1" applyFill="1" applyBorder="1"/>
    <xf numFmtId="0" fontId="2" fillId="3" borderId="18" xfId="0" applyFont="1" applyFill="1" applyBorder="1"/>
    <xf numFmtId="0" fontId="2" fillId="0" borderId="17" xfId="0" applyFont="1" applyBorder="1"/>
    <xf numFmtId="0" fontId="7" fillId="0" borderId="12" xfId="0" applyFont="1" applyBorder="1"/>
    <xf numFmtId="0" fontId="1" fillId="2" borderId="8" xfId="0" applyFont="1" applyFill="1" applyBorder="1"/>
    <xf numFmtId="0" fontId="2" fillId="3" borderId="21" xfId="0" applyFont="1" applyFill="1" applyBorder="1"/>
    <xf numFmtId="0" fontId="2" fillId="4" borderId="30" xfId="0" applyFont="1" applyFill="1" applyBorder="1" applyAlignment="1">
      <alignment horizontal="left"/>
    </xf>
    <xf numFmtId="0" fontId="2" fillId="3" borderId="33" xfId="0" applyFont="1" applyFill="1" applyBorder="1" applyAlignment="1">
      <alignment horizontal="right"/>
    </xf>
    <xf numFmtId="0" fontId="2" fillId="3" borderId="31" xfId="0" applyFont="1" applyFill="1" applyBorder="1" applyAlignment="1">
      <alignment horizontal="right"/>
    </xf>
    <xf numFmtId="0" fontId="5" fillId="10" borderId="4" xfId="0" applyFont="1" applyFill="1" applyBorder="1" applyAlignment="1">
      <alignment horizontal="centerContinuous" vertical="center" wrapText="1"/>
    </xf>
    <xf numFmtId="0" fontId="5" fillId="10" borderId="43" xfId="0" applyFont="1" applyFill="1" applyBorder="1" applyAlignment="1">
      <alignment horizontal="centerContinuous" vertical="center" wrapText="1"/>
    </xf>
    <xf numFmtId="0" fontId="6" fillId="0" borderId="1" xfId="0" applyFont="1" applyBorder="1"/>
    <xf numFmtId="0" fontId="8" fillId="0" borderId="1" xfId="0" applyFont="1" applyBorder="1"/>
    <xf numFmtId="0" fontId="6" fillId="0" borderId="11" xfId="0" applyFont="1" applyBorder="1"/>
    <xf numFmtId="0" fontId="6" fillId="10" borderId="1" xfId="0" applyFont="1" applyFill="1" applyBorder="1" applyAlignment="1">
      <alignment horizontal="centerContinuous"/>
    </xf>
    <xf numFmtId="0" fontId="6" fillId="10" borderId="11" xfId="0" applyFont="1" applyFill="1" applyBorder="1" applyAlignment="1">
      <alignment horizontal="centerContinuous"/>
    </xf>
    <xf numFmtId="0" fontId="6" fillId="10" borderId="1" xfId="0" applyFont="1" applyFill="1" applyBorder="1" applyAlignment="1">
      <alignment horizontal="centerContinuous" vertical="center"/>
    </xf>
    <xf numFmtId="0" fontId="5" fillId="0" borderId="10" xfId="0" applyFont="1" applyBorder="1"/>
    <xf numFmtId="0" fontId="6" fillId="0" borderId="1" xfId="0" applyFont="1" applyBorder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/>
    <xf numFmtId="0" fontId="2" fillId="3" borderId="48" xfId="0" applyFont="1" applyFill="1" applyBorder="1" applyAlignment="1">
      <alignment horizontal="right"/>
    </xf>
    <xf numFmtId="0" fontId="1" fillId="6" borderId="8" xfId="0" applyFont="1" applyFill="1" applyBorder="1"/>
    <xf numFmtId="0" fontId="2" fillId="9" borderId="37" xfId="0" applyFont="1" applyFill="1" applyBorder="1"/>
    <xf numFmtId="0" fontId="7" fillId="3" borderId="12" xfId="0" applyFont="1" applyFill="1" applyBorder="1"/>
    <xf numFmtId="0" fontId="2" fillId="4" borderId="29" xfId="0" applyFont="1" applyFill="1" applyBorder="1"/>
    <xf numFmtId="0" fontId="2" fillId="4" borderId="26" xfId="0" applyFont="1" applyFill="1" applyBorder="1" applyAlignment="1">
      <alignment horizontal="left"/>
    </xf>
    <xf numFmtId="0" fontId="3" fillId="3" borderId="17" xfId="0" applyFont="1" applyFill="1" applyBorder="1"/>
    <xf numFmtId="0" fontId="3" fillId="3" borderId="8" xfId="0" applyFont="1" applyFill="1" applyBorder="1"/>
    <xf numFmtId="0" fontId="3" fillId="3" borderId="0" xfId="0" applyFont="1" applyFill="1"/>
    <xf numFmtId="0" fontId="2" fillId="4" borderId="50" xfId="0" applyFont="1" applyFill="1" applyBorder="1"/>
    <xf numFmtId="0" fontId="2" fillId="3" borderId="51" xfId="0" applyFont="1" applyFill="1" applyBorder="1" applyAlignment="1">
      <alignment horizontal="right"/>
    </xf>
    <xf numFmtId="0" fontId="2" fillId="0" borderId="51" xfId="0" applyFont="1" applyBorder="1" applyAlignment="1">
      <alignment horizontal="right"/>
    </xf>
    <xf numFmtId="0" fontId="2" fillId="9" borderId="11" xfId="0" applyFont="1" applyFill="1" applyBorder="1"/>
    <xf numFmtId="0" fontId="2" fillId="3" borderId="53" xfId="0" applyFont="1" applyFill="1" applyBorder="1" applyAlignment="1">
      <alignment horizontal="right"/>
    </xf>
    <xf numFmtId="0" fontId="2" fillId="3" borderId="54" xfId="0" applyFont="1" applyFill="1" applyBorder="1"/>
    <xf numFmtId="0" fontId="2" fillId="9" borderId="56" xfId="0" applyFont="1" applyFill="1" applyBorder="1"/>
    <xf numFmtId="0" fontId="2" fillId="4" borderId="26" xfId="0" applyFont="1" applyFill="1" applyBorder="1"/>
    <xf numFmtId="0" fontId="2" fillId="3" borderId="58" xfId="0" applyFont="1" applyFill="1" applyBorder="1"/>
    <xf numFmtId="0" fontId="2" fillId="3" borderId="63" xfId="0" applyFont="1" applyFill="1" applyBorder="1"/>
    <xf numFmtId="0" fontId="2" fillId="3" borderId="10" xfId="0" applyFont="1" applyFill="1" applyBorder="1" applyAlignment="1">
      <alignment horizontal="right"/>
    </xf>
    <xf numFmtId="0" fontId="9" fillId="9" borderId="11" xfId="0" applyFont="1" applyFill="1" applyBorder="1"/>
    <xf numFmtId="0" fontId="7" fillId="0" borderId="28" xfId="0" applyFont="1" applyBorder="1" applyAlignment="1">
      <alignment horizontal="right"/>
    </xf>
    <xf numFmtId="0" fontId="2" fillId="3" borderId="29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" borderId="64" xfId="0" applyFont="1" applyFill="1" applyBorder="1" applyAlignment="1">
      <alignment horizontal="right"/>
    </xf>
    <xf numFmtId="0" fontId="12" fillId="3" borderId="54" xfId="0" applyFont="1" applyFill="1" applyBorder="1"/>
    <xf numFmtId="0" fontId="12" fillId="3" borderId="10" xfId="0" applyFont="1" applyFill="1" applyBorder="1" applyAlignment="1">
      <alignment horizontal="right"/>
    </xf>
    <xf numFmtId="0" fontId="2" fillId="3" borderId="28" xfId="0" applyFont="1" applyFill="1" applyBorder="1" applyAlignment="1">
      <alignment horizontal="right"/>
    </xf>
    <xf numFmtId="0" fontId="14" fillId="0" borderId="2" xfId="0" applyFont="1" applyBorder="1" applyAlignment="1">
      <alignment horizontal="center" vertical="center"/>
    </xf>
    <xf numFmtId="0" fontId="7" fillId="3" borderId="58" xfId="0" applyFont="1" applyFill="1" applyBorder="1"/>
    <xf numFmtId="0" fontId="2" fillId="4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right"/>
    </xf>
    <xf numFmtId="0" fontId="2" fillId="12" borderId="1" xfId="0" applyFont="1" applyFill="1" applyBorder="1"/>
    <xf numFmtId="0" fontId="2" fillId="13" borderId="1" xfId="0" applyFont="1" applyFill="1" applyBorder="1"/>
    <xf numFmtId="14" fontId="7" fillId="2" borderId="75" xfId="0" applyNumberFormat="1" applyFont="1" applyFill="1" applyBorder="1"/>
    <xf numFmtId="0" fontId="7" fillId="4" borderId="26" xfId="0" applyFont="1" applyFill="1" applyBorder="1"/>
    <xf numFmtId="0" fontId="7" fillId="3" borderId="54" xfId="0" applyFont="1" applyFill="1" applyBorder="1"/>
    <xf numFmtId="0" fontId="7" fillId="0" borderId="79" xfId="0" applyFont="1" applyBorder="1"/>
    <xf numFmtId="0" fontId="7" fillId="0" borderId="20" xfId="0" applyFont="1" applyBorder="1"/>
    <xf numFmtId="0" fontId="7" fillId="3" borderId="80" xfId="0" applyFont="1" applyFill="1" applyBorder="1"/>
    <xf numFmtId="0" fontId="7" fillId="3" borderId="72" xfId="0" applyFont="1" applyFill="1" applyBorder="1"/>
    <xf numFmtId="0" fontId="7" fillId="4" borderId="16" xfId="0" applyFont="1" applyFill="1" applyBorder="1"/>
    <xf numFmtId="0" fontId="7" fillId="4" borderId="61" xfId="0" applyFont="1" applyFill="1" applyBorder="1"/>
    <xf numFmtId="0" fontId="7" fillId="3" borderId="79" xfId="0" applyFont="1" applyFill="1" applyBorder="1"/>
    <xf numFmtId="0" fontId="7" fillId="3" borderId="20" xfId="0" applyFont="1" applyFill="1" applyBorder="1"/>
    <xf numFmtId="0" fontId="7" fillId="3" borderId="16" xfId="0" applyFont="1" applyFill="1" applyBorder="1"/>
    <xf numFmtId="0" fontId="7" fillId="3" borderId="63" xfId="0" applyFont="1" applyFill="1" applyBorder="1"/>
    <xf numFmtId="0" fontId="18" fillId="0" borderId="0" xfId="0" applyFont="1"/>
    <xf numFmtId="0" fontId="7" fillId="4" borderId="4" xfId="0" applyFont="1" applyFill="1" applyBorder="1"/>
    <xf numFmtId="0" fontId="16" fillId="0" borderId="0" xfId="0" applyFont="1"/>
    <xf numFmtId="0" fontId="12" fillId="3" borderId="3" xfId="0" applyFont="1" applyFill="1" applyBorder="1"/>
    <xf numFmtId="0" fontId="12" fillId="3" borderId="5" xfId="0" applyFont="1" applyFill="1" applyBorder="1"/>
    <xf numFmtId="0" fontId="12" fillId="4" borderId="26" xfId="0" applyFont="1" applyFill="1" applyBorder="1" applyAlignment="1">
      <alignment horizontal="left"/>
    </xf>
    <xf numFmtId="0" fontId="12" fillId="0" borderId="1" xfId="0" applyFont="1" applyBorder="1"/>
    <xf numFmtId="0" fontId="12" fillId="0" borderId="5" xfId="0" applyFont="1" applyBorder="1"/>
    <xf numFmtId="0" fontId="19" fillId="9" borderId="44" xfId="0" applyFont="1" applyFill="1" applyBorder="1"/>
    <xf numFmtId="0" fontId="17" fillId="4" borderId="73" xfId="0" applyFont="1" applyFill="1" applyBorder="1" applyAlignment="1">
      <alignment horizontal="left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16" fillId="7" borderId="0" xfId="0" applyFont="1" applyFill="1"/>
    <xf numFmtId="0" fontId="12" fillId="8" borderId="35" xfId="0" applyFont="1" applyFill="1" applyBorder="1" applyAlignment="1">
      <alignment vertical="center"/>
    </xf>
    <xf numFmtId="0" fontId="12" fillId="8" borderId="36" xfId="0" applyFont="1" applyFill="1" applyBorder="1" applyAlignment="1">
      <alignment vertical="center"/>
    </xf>
    <xf numFmtId="0" fontId="12" fillId="0" borderId="14" xfId="0" applyFont="1" applyBorder="1"/>
    <xf numFmtId="0" fontId="17" fillId="4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right"/>
    </xf>
    <xf numFmtId="0" fontId="16" fillId="0" borderId="1" xfId="0" applyFont="1" applyBorder="1"/>
    <xf numFmtId="0" fontId="12" fillId="3" borderId="0" xfId="0" applyFont="1" applyFill="1" applyAlignment="1">
      <alignment horizontal="right"/>
    </xf>
    <xf numFmtId="0" fontId="23" fillId="0" borderId="1" xfId="0" applyFont="1" applyBorder="1"/>
    <xf numFmtId="0" fontId="23" fillId="0" borderId="11" xfId="0" applyFont="1" applyBorder="1"/>
    <xf numFmtId="0" fontId="23" fillId="10" borderId="1" xfId="0" applyFont="1" applyFill="1" applyBorder="1" applyAlignment="1">
      <alignment horizontal="centerContinuous" vertical="center"/>
    </xf>
    <xf numFmtId="0" fontId="23" fillId="10" borderId="1" xfId="0" applyFont="1" applyFill="1" applyBorder="1" applyAlignment="1">
      <alignment horizontal="centerContinuous"/>
    </xf>
    <xf numFmtId="0" fontId="23" fillId="10" borderId="11" xfId="0" applyFont="1" applyFill="1" applyBorder="1" applyAlignment="1">
      <alignment horizontal="centerContinuous"/>
    </xf>
    <xf numFmtId="0" fontId="23" fillId="0" borderId="1" xfId="0" applyFont="1" applyBorder="1" applyAlignment="1">
      <alignment vertical="center"/>
    </xf>
    <xf numFmtId="0" fontId="23" fillId="0" borderId="5" xfId="0" applyFont="1" applyBorder="1" applyAlignment="1">
      <alignment vertical="center"/>
    </xf>
    <xf numFmtId="0" fontId="23" fillId="0" borderId="5" xfId="0" applyFont="1" applyBorder="1"/>
    <xf numFmtId="0" fontId="23" fillId="0" borderId="44" xfId="0" applyFont="1" applyBorder="1"/>
    <xf numFmtId="0" fontId="12" fillId="0" borderId="5" xfId="0" applyFont="1" applyBorder="1" applyAlignment="1">
      <alignment horizontal="center" vertical="center"/>
    </xf>
    <xf numFmtId="0" fontId="7" fillId="3" borderId="0" xfId="0" applyFont="1" applyFill="1"/>
    <xf numFmtId="0" fontId="2" fillId="0" borderId="1" xfId="0" applyFont="1" applyBorder="1" applyAlignment="1">
      <alignment horizontal="right"/>
    </xf>
    <xf numFmtId="0" fontId="9" fillId="9" borderId="1" xfId="0" applyFont="1" applyFill="1" applyBorder="1"/>
    <xf numFmtId="0" fontId="25" fillId="3" borderId="1" xfId="0" applyFont="1" applyFill="1" applyBorder="1"/>
    <xf numFmtId="0" fontId="17" fillId="5" borderId="1" xfId="0" applyFont="1" applyFill="1" applyBorder="1"/>
    <xf numFmtId="0" fontId="17" fillId="0" borderId="1" xfId="0" applyFont="1" applyBorder="1"/>
    <xf numFmtId="0" fontId="17" fillId="0" borderId="3" xfId="0" applyFont="1" applyBorder="1"/>
    <xf numFmtId="0" fontId="24" fillId="10" borderId="4" xfId="0" applyFont="1" applyFill="1" applyBorder="1" applyAlignment="1">
      <alignment horizontal="centerContinuous" vertical="center" wrapText="1"/>
    </xf>
    <xf numFmtId="0" fontId="24" fillId="10" borderId="43" xfId="0" applyFont="1" applyFill="1" applyBorder="1" applyAlignment="1">
      <alignment horizontal="centerContinuous" vertical="center" wrapText="1"/>
    </xf>
    <xf numFmtId="0" fontId="22" fillId="0" borderId="1" xfId="0" applyFont="1" applyBorder="1" applyAlignment="1">
      <alignment horizontal="center" vertical="center"/>
    </xf>
    <xf numFmtId="0" fontId="24" fillId="0" borderId="1" xfId="0" applyFont="1" applyBorder="1"/>
    <xf numFmtId="0" fontId="24" fillId="0" borderId="10" xfId="0" applyFont="1" applyBorder="1"/>
    <xf numFmtId="0" fontId="24" fillId="0" borderId="28" xfId="0" applyFont="1" applyBorder="1"/>
    <xf numFmtId="0" fontId="12" fillId="4" borderId="82" xfId="0" applyFont="1" applyFill="1" applyBorder="1" applyAlignment="1">
      <alignment horizontal="left"/>
    </xf>
    <xf numFmtId="0" fontId="12" fillId="0" borderId="1" xfId="0" applyFont="1" applyBorder="1" applyAlignment="1">
      <alignment vertical="center"/>
    </xf>
    <xf numFmtId="0" fontId="12" fillId="3" borderId="26" xfId="0" applyFont="1" applyFill="1" applyBorder="1" applyAlignment="1">
      <alignment horizontal="right"/>
    </xf>
    <xf numFmtId="0" fontId="12" fillId="0" borderId="19" xfId="0" applyFont="1" applyBorder="1" applyAlignment="1">
      <alignment vertical="center"/>
    </xf>
    <xf numFmtId="0" fontId="12" fillId="3" borderId="19" xfId="0" applyFont="1" applyFill="1" applyBorder="1"/>
    <xf numFmtId="0" fontId="19" fillId="9" borderId="27" xfId="0" applyFont="1" applyFill="1" applyBorder="1"/>
    <xf numFmtId="0" fontId="12" fillId="0" borderId="10" xfId="0" applyFont="1" applyBorder="1" applyAlignment="1">
      <alignment horizontal="right"/>
    </xf>
    <xf numFmtId="0" fontId="19" fillId="9" borderId="11" xfId="0" applyFont="1" applyFill="1" applyBorder="1"/>
    <xf numFmtId="0" fontId="12" fillId="3" borderId="53" xfId="0" applyFont="1" applyFill="1" applyBorder="1" applyAlignment="1">
      <alignment horizontal="right"/>
    </xf>
    <xf numFmtId="0" fontId="12" fillId="0" borderId="54" xfId="0" applyFont="1" applyBorder="1" applyAlignment="1">
      <alignment vertical="center"/>
    </xf>
    <xf numFmtId="0" fontId="12" fillId="0" borderId="54" xfId="0" applyFont="1" applyBorder="1"/>
    <xf numFmtId="0" fontId="19" fillId="9" borderId="56" xfId="0" applyFont="1" applyFill="1" applyBorder="1"/>
    <xf numFmtId="0" fontId="12" fillId="13" borderId="1" xfId="0" applyFont="1" applyFill="1" applyBorder="1"/>
    <xf numFmtId="0" fontId="12" fillId="12" borderId="5" xfId="0" applyFont="1" applyFill="1" applyBorder="1"/>
    <xf numFmtId="0" fontId="12" fillId="13" borderId="5" xfId="0" applyFont="1" applyFill="1" applyBorder="1"/>
    <xf numFmtId="0" fontId="12" fillId="8" borderId="15" xfId="0" applyFont="1" applyFill="1" applyBorder="1" applyAlignment="1">
      <alignment vertical="center"/>
    </xf>
    <xf numFmtId="0" fontId="12" fillId="8" borderId="16" xfId="0" applyFont="1" applyFill="1" applyBorder="1" applyAlignment="1">
      <alignment vertical="center"/>
    </xf>
    <xf numFmtId="0" fontId="12" fillId="4" borderId="66" xfId="0" applyFont="1" applyFill="1" applyBorder="1" applyAlignment="1">
      <alignment horizontal="left"/>
    </xf>
    <xf numFmtId="0" fontId="12" fillId="0" borderId="5" xfId="0" applyFont="1" applyBorder="1" applyAlignment="1">
      <alignment vertical="center"/>
    </xf>
    <xf numFmtId="0" fontId="12" fillId="13" borderId="28" xfId="0" applyFont="1" applyFill="1" applyBorder="1" applyAlignment="1">
      <alignment horizontal="right"/>
    </xf>
    <xf numFmtId="0" fontId="17" fillId="13" borderId="67" xfId="0" applyFont="1" applyFill="1" applyBorder="1" applyAlignment="1">
      <alignment horizontal="right"/>
    </xf>
    <xf numFmtId="0" fontId="12" fillId="0" borderId="54" xfId="0" applyFont="1" applyBorder="1" applyAlignment="1">
      <alignment horizontal="center" vertical="center"/>
    </xf>
    <xf numFmtId="0" fontId="12" fillId="3" borderId="55" xfId="0" applyFont="1" applyFill="1" applyBorder="1"/>
    <xf numFmtId="0" fontId="25" fillId="3" borderId="54" xfId="0" applyFont="1" applyFill="1" applyBorder="1"/>
    <xf numFmtId="0" fontId="17" fillId="5" borderId="54" xfId="0" applyFont="1" applyFill="1" applyBorder="1"/>
    <xf numFmtId="0" fontId="17" fillId="0" borderId="54" xfId="0" applyFont="1" applyBorder="1"/>
    <xf numFmtId="0" fontId="17" fillId="0" borderId="55" xfId="0" applyFont="1" applyBorder="1"/>
    <xf numFmtId="0" fontId="2" fillId="13" borderId="4" xfId="0" applyFont="1" applyFill="1" applyBorder="1"/>
    <xf numFmtId="0" fontId="2" fillId="12" borderId="12" xfId="0" applyFont="1" applyFill="1" applyBorder="1"/>
    <xf numFmtId="0" fontId="4" fillId="13" borderId="1" xfId="0" applyFont="1" applyFill="1" applyBorder="1"/>
    <xf numFmtId="0" fontId="2" fillId="13" borderId="12" xfId="0" applyFont="1" applyFill="1" applyBorder="1"/>
    <xf numFmtId="0" fontId="2" fillId="13" borderId="17" xfId="0" applyFont="1" applyFill="1" applyBorder="1"/>
    <xf numFmtId="0" fontId="4" fillId="13" borderId="5" xfId="0" applyFont="1" applyFill="1" applyBorder="1"/>
    <xf numFmtId="0" fontId="2" fillId="13" borderId="2" xfId="0" applyFont="1" applyFill="1" applyBorder="1"/>
    <xf numFmtId="0" fontId="2" fillId="12" borderId="17" xfId="0" applyFont="1" applyFill="1" applyBorder="1"/>
    <xf numFmtId="0" fontId="2" fillId="13" borderId="3" xfId="0" applyFont="1" applyFill="1" applyBorder="1"/>
    <xf numFmtId="0" fontId="2" fillId="13" borderId="5" xfId="0" applyFont="1" applyFill="1" applyBorder="1"/>
    <xf numFmtId="0" fontId="2" fillId="12" borderId="3" xfId="0" applyFont="1" applyFill="1" applyBorder="1"/>
    <xf numFmtId="0" fontId="2" fillId="12" borderId="5" xfId="0" applyFont="1" applyFill="1" applyBorder="1"/>
    <xf numFmtId="0" fontId="4" fillId="12" borderId="12" xfId="0" applyFont="1" applyFill="1" applyBorder="1"/>
    <xf numFmtId="0" fontId="2" fillId="12" borderId="4" xfId="0" applyFont="1" applyFill="1" applyBorder="1"/>
    <xf numFmtId="0" fontId="2" fillId="9" borderId="60" xfId="0" applyFont="1" applyFill="1" applyBorder="1"/>
    <xf numFmtId="0" fontId="2" fillId="9" borderId="61" xfId="0" applyFont="1" applyFill="1" applyBorder="1"/>
    <xf numFmtId="0" fontId="2" fillId="9" borderId="62" xfId="0" applyFont="1" applyFill="1" applyBorder="1"/>
    <xf numFmtId="0" fontId="2" fillId="4" borderId="60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0" fontId="2" fillId="4" borderId="13" xfId="0" applyFont="1" applyFill="1" applyBorder="1"/>
    <xf numFmtId="0" fontId="2" fillId="4" borderId="74" xfId="0" applyFont="1" applyFill="1" applyBorder="1"/>
    <xf numFmtId="0" fontId="12" fillId="12" borderId="5" xfId="0" applyFont="1" applyFill="1" applyBorder="1" applyAlignment="1">
      <alignment horizontal="center" vertical="center"/>
    </xf>
    <xf numFmtId="0" fontId="2" fillId="12" borderId="8" xfId="0" applyFont="1" applyFill="1" applyBorder="1"/>
    <xf numFmtId="0" fontId="2" fillId="9" borderId="35" xfId="0" applyFont="1" applyFill="1" applyBorder="1"/>
    <xf numFmtId="0" fontId="2" fillId="9" borderId="36" xfId="0" applyFont="1" applyFill="1" applyBorder="1"/>
    <xf numFmtId="0" fontId="2" fillId="9" borderId="39" xfId="0" applyFont="1" applyFill="1" applyBorder="1"/>
    <xf numFmtId="0" fontId="2" fillId="9" borderId="84" xfId="0" applyFont="1" applyFill="1" applyBorder="1"/>
    <xf numFmtId="0" fontId="2" fillId="9" borderId="85" xfId="0" applyFont="1" applyFill="1" applyBorder="1"/>
    <xf numFmtId="0" fontId="2" fillId="9" borderId="86" xfId="0" applyFont="1" applyFill="1" applyBorder="1"/>
    <xf numFmtId="0" fontId="2" fillId="3" borderId="57" xfId="0" applyFont="1" applyFill="1" applyBorder="1" applyAlignment="1">
      <alignment horizontal="right"/>
    </xf>
    <xf numFmtId="0" fontId="2" fillId="3" borderId="59" xfId="0" applyFont="1" applyFill="1" applyBorder="1"/>
    <xf numFmtId="0" fontId="2" fillId="9" borderId="87" xfId="0" applyFont="1" applyFill="1" applyBorder="1"/>
    <xf numFmtId="0" fontId="2" fillId="9" borderId="16" xfId="0" applyFont="1" applyFill="1" applyBorder="1"/>
    <xf numFmtId="0" fontId="2" fillId="9" borderId="69" xfId="0" applyFont="1" applyFill="1" applyBorder="1"/>
    <xf numFmtId="0" fontId="2" fillId="9" borderId="70" xfId="0" applyFont="1" applyFill="1" applyBorder="1"/>
    <xf numFmtId="0" fontId="2" fillId="9" borderId="71" xfId="0" applyFont="1" applyFill="1" applyBorder="1"/>
    <xf numFmtId="0" fontId="2" fillId="3" borderId="26" xfId="0" applyFont="1" applyFill="1" applyBorder="1" applyAlignment="1">
      <alignment horizontal="right"/>
    </xf>
    <xf numFmtId="0" fontId="2" fillId="3" borderId="19" xfId="0" applyFont="1" applyFill="1" applyBorder="1"/>
    <xf numFmtId="0" fontId="9" fillId="9" borderId="27" xfId="0" applyFont="1" applyFill="1" applyBorder="1"/>
    <xf numFmtId="0" fontId="2" fillId="12" borderId="16" xfId="0" applyFont="1" applyFill="1" applyBorder="1"/>
    <xf numFmtId="0" fontId="12" fillId="4" borderId="73" xfId="0" applyFont="1" applyFill="1" applyBorder="1"/>
    <xf numFmtId="0" fontId="7" fillId="4" borderId="70" xfId="0" applyFont="1" applyFill="1" applyBorder="1"/>
    <xf numFmtId="0" fontId="14" fillId="10" borderId="29" xfId="0" applyFont="1" applyFill="1" applyBorder="1" applyAlignment="1">
      <alignment horizontal="left" vertical="center"/>
    </xf>
    <xf numFmtId="0" fontId="17" fillId="3" borderId="1" xfId="0" applyFont="1" applyFill="1" applyBorder="1"/>
    <xf numFmtId="0" fontId="7" fillId="0" borderId="1" xfId="0" applyFont="1" applyBorder="1"/>
    <xf numFmtId="0" fontId="7" fillId="0" borderId="63" xfId="0" applyFont="1" applyBorder="1"/>
    <xf numFmtId="0" fontId="17" fillId="3" borderId="54" xfId="0" applyFont="1" applyFill="1" applyBorder="1"/>
    <xf numFmtId="0" fontId="11" fillId="2" borderId="40" xfId="0" applyFont="1" applyFill="1" applyBorder="1"/>
    <xf numFmtId="0" fontId="11" fillId="2" borderId="71" xfId="0" applyFont="1" applyFill="1" applyBorder="1" applyAlignment="1">
      <alignment horizontal="right"/>
    </xf>
    <xf numFmtId="0" fontId="7" fillId="0" borderId="54" xfId="0" applyFont="1" applyBorder="1"/>
    <xf numFmtId="0" fontId="12" fillId="3" borderId="83" xfId="0" applyFont="1" applyFill="1" applyBorder="1" applyAlignment="1">
      <alignment horizontal="right"/>
    </xf>
    <xf numFmtId="0" fontId="12" fillId="8" borderId="89" xfId="0" applyFont="1" applyFill="1" applyBorder="1" applyAlignment="1">
      <alignment vertical="center"/>
    </xf>
    <xf numFmtId="0" fontId="12" fillId="0" borderId="28" xfId="0" applyFont="1" applyBorder="1" applyAlignment="1">
      <alignment horizontal="right"/>
    </xf>
    <xf numFmtId="0" fontId="17" fillId="0" borderId="83" xfId="0" applyFont="1" applyBorder="1" applyAlignment="1">
      <alignment horizontal="right"/>
    </xf>
    <xf numFmtId="0" fontId="12" fillId="3" borderId="48" xfId="0" applyFont="1" applyFill="1" applyBorder="1" applyAlignment="1">
      <alignment horizontal="right"/>
    </xf>
    <xf numFmtId="0" fontId="12" fillId="8" borderId="52" xfId="0" applyFont="1" applyFill="1" applyBorder="1" applyAlignment="1">
      <alignment vertical="center"/>
    </xf>
    <xf numFmtId="0" fontId="12" fillId="3" borderId="28" xfId="0" applyFont="1" applyFill="1" applyBorder="1" applyAlignment="1">
      <alignment horizontal="right"/>
    </xf>
    <xf numFmtId="0" fontId="12" fillId="13" borderId="54" xfId="0" applyFont="1" applyFill="1" applyBorder="1"/>
    <xf numFmtId="0" fontId="16" fillId="0" borderId="54" xfId="0" applyFont="1" applyBorder="1"/>
    <xf numFmtId="0" fontId="12" fillId="4" borderId="1" xfId="0" applyFont="1" applyFill="1" applyBorder="1"/>
    <xf numFmtId="0" fontId="12" fillId="4" borderId="1" xfId="0" applyFont="1" applyFill="1" applyBorder="1" applyAlignment="1">
      <alignment horizontal="left"/>
    </xf>
    <xf numFmtId="0" fontId="12" fillId="0" borderId="0" xfId="0" applyFont="1"/>
    <xf numFmtId="0" fontId="12" fillId="0" borderId="8" xfId="0" applyFont="1" applyBorder="1"/>
    <xf numFmtId="0" fontId="12" fillId="0" borderId="25" xfId="0" applyFont="1" applyBorder="1"/>
    <xf numFmtId="0" fontId="12" fillId="8" borderId="60" xfId="0" applyFont="1" applyFill="1" applyBorder="1" applyAlignment="1">
      <alignment vertical="center"/>
    </xf>
    <xf numFmtId="0" fontId="12" fillId="8" borderId="61" xfId="0" applyFont="1" applyFill="1" applyBorder="1" applyAlignment="1">
      <alignment vertical="center"/>
    </xf>
    <xf numFmtId="0" fontId="12" fillId="8" borderId="62" xfId="0" applyFont="1" applyFill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19" fillId="2" borderId="23" xfId="0" applyFont="1" applyFill="1" applyBorder="1"/>
    <xf numFmtId="0" fontId="19" fillId="2" borderId="38" xfId="0" applyFont="1" applyFill="1" applyBorder="1" applyAlignment="1">
      <alignment horizontal="center" vertical="center"/>
    </xf>
    <xf numFmtId="14" fontId="20" fillId="2" borderId="24" xfId="0" applyNumberFormat="1" applyFont="1" applyFill="1" applyBorder="1" applyAlignment="1">
      <alignment horizontal="center"/>
    </xf>
    <xf numFmtId="0" fontId="20" fillId="2" borderId="46" xfId="0" applyFont="1" applyFill="1" applyBorder="1"/>
    <xf numFmtId="0" fontId="26" fillId="0" borderId="23" xfId="0" applyFont="1" applyBorder="1" applyAlignment="1">
      <alignment horizontal="center" vertical="center"/>
    </xf>
    <xf numFmtId="0" fontId="2" fillId="4" borderId="1" xfId="0" applyFont="1" applyFill="1" applyBorder="1"/>
    <xf numFmtId="0" fontId="4" fillId="9" borderId="11" xfId="0" applyFont="1" applyFill="1" applyBorder="1"/>
    <xf numFmtId="0" fontId="7" fillId="4" borderId="5" xfId="2" applyFont="1" applyFill="1" applyBorder="1" applyAlignment="1">
      <alignment horizontal="left"/>
    </xf>
    <xf numFmtId="0" fontId="6" fillId="0" borderId="1" xfId="2" applyFont="1" applyBorder="1"/>
    <xf numFmtId="0" fontId="6" fillId="0" borderId="11" xfId="2" applyFont="1" applyBorder="1"/>
    <xf numFmtId="0" fontId="6" fillId="10" borderId="1" xfId="2" applyFont="1" applyFill="1" applyBorder="1" applyAlignment="1">
      <alignment horizontal="center" vertical="center"/>
    </xf>
    <xf numFmtId="0" fontId="6" fillId="10" borderId="1" xfId="2" applyFont="1" applyFill="1" applyBorder="1" applyAlignment="1">
      <alignment horizontal="center"/>
    </xf>
    <xf numFmtId="0" fontId="6" fillId="10" borderId="11" xfId="2" applyFont="1" applyFill="1" applyBorder="1" applyAlignment="1">
      <alignment horizontal="center"/>
    </xf>
    <xf numFmtId="0" fontId="5" fillId="0" borderId="10" xfId="2" applyFont="1" applyBorder="1"/>
    <xf numFmtId="0" fontId="6" fillId="0" borderId="1" xfId="2" applyFont="1" applyBorder="1" applyAlignment="1">
      <alignment horizontal="center" vertical="center"/>
    </xf>
    <xf numFmtId="0" fontId="2" fillId="3" borderId="1" xfId="2" applyFont="1" applyFill="1" applyBorder="1" applyAlignment="1">
      <alignment horizontal="right"/>
    </xf>
    <xf numFmtId="0" fontId="2" fillId="3" borderId="53" xfId="2" applyFont="1" applyFill="1" applyBorder="1" applyAlignment="1">
      <alignment horizontal="right"/>
    </xf>
    <xf numFmtId="0" fontId="2" fillId="3" borderId="10" xfId="2" applyFont="1" applyFill="1" applyBorder="1" applyAlignment="1">
      <alignment horizontal="right"/>
    </xf>
    <xf numFmtId="0" fontId="22" fillId="10" borderId="29" xfId="0" applyFont="1" applyFill="1" applyBorder="1" applyAlignment="1">
      <alignment horizontal="left" vertical="center"/>
    </xf>
    <xf numFmtId="0" fontId="24" fillId="10" borderId="4" xfId="0" applyFont="1" applyFill="1" applyBorder="1" applyAlignment="1">
      <alignment horizontal="left" vertical="center" wrapText="1"/>
    </xf>
    <xf numFmtId="0" fontId="14" fillId="10" borderId="48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horizontal="right"/>
    </xf>
    <xf numFmtId="0" fontId="29" fillId="12" borderId="1" xfId="0" applyFont="1" applyFill="1" applyBorder="1" applyAlignment="1">
      <alignment horizontal="right"/>
    </xf>
    <xf numFmtId="0" fontId="12" fillId="12" borderId="1" xfId="0" applyFont="1" applyFill="1" applyBorder="1" applyAlignment="1">
      <alignment horizontal="right"/>
    </xf>
    <xf numFmtId="0" fontId="12" fillId="13" borderId="1" xfId="0" applyFont="1" applyFill="1" applyBorder="1" applyAlignment="1">
      <alignment horizontal="right"/>
    </xf>
    <xf numFmtId="0" fontId="17" fillId="13" borderId="1" xfId="0" applyFont="1" applyFill="1" applyBorder="1" applyAlignment="1">
      <alignment horizontal="right"/>
    </xf>
    <xf numFmtId="0" fontId="7" fillId="3" borderId="51" xfId="0" applyFont="1" applyFill="1" applyBorder="1" applyAlignment="1">
      <alignment horizontal="right"/>
    </xf>
    <xf numFmtId="0" fontId="17" fillId="0" borderId="78" xfId="0" applyFont="1" applyBorder="1" applyAlignment="1">
      <alignment horizontal="right"/>
    </xf>
    <xf numFmtId="0" fontId="7" fillId="3" borderId="78" xfId="0" applyFont="1" applyFill="1" applyBorder="1" applyAlignment="1">
      <alignment horizontal="right"/>
    </xf>
    <xf numFmtId="0" fontId="7" fillId="0" borderId="78" xfId="0" applyFont="1" applyBorder="1" applyAlignment="1">
      <alignment horizontal="right"/>
    </xf>
    <xf numFmtId="0" fontId="7" fillId="3" borderId="10" xfId="0" applyFont="1" applyFill="1" applyBorder="1" applyAlignment="1">
      <alignment horizontal="right" wrapText="1"/>
    </xf>
    <xf numFmtId="0" fontId="7" fillId="4" borderId="19" xfId="0" applyFont="1" applyFill="1" applyBorder="1"/>
    <xf numFmtId="0" fontId="12" fillId="4" borderId="6" xfId="0" applyFont="1" applyFill="1" applyBorder="1"/>
    <xf numFmtId="0" fontId="7" fillId="0" borderId="1" xfId="0" applyFont="1" applyBorder="1" applyAlignment="1">
      <alignment horizontal="right"/>
    </xf>
    <xf numFmtId="0" fontId="11" fillId="3" borderId="1" xfId="0" applyFont="1" applyFill="1" applyBorder="1"/>
    <xf numFmtId="0" fontId="7" fillId="3" borderId="15" xfId="0" applyFont="1" applyFill="1" applyBorder="1" applyAlignment="1">
      <alignment horizontal="right"/>
    </xf>
    <xf numFmtId="0" fontId="7" fillId="3" borderId="22" xfId="0" applyFont="1" applyFill="1" applyBorder="1" applyAlignment="1">
      <alignment horizontal="right"/>
    </xf>
    <xf numFmtId="0" fontId="7" fillId="3" borderId="34" xfId="0" applyFont="1" applyFill="1" applyBorder="1" applyAlignment="1">
      <alignment horizontal="right" wrapText="1"/>
    </xf>
    <xf numFmtId="0" fontId="13" fillId="10" borderId="1" xfId="2" applyFont="1" applyFill="1" applyBorder="1"/>
    <xf numFmtId="0" fontId="7" fillId="4" borderId="15" xfId="0" applyFont="1" applyFill="1" applyBorder="1"/>
    <xf numFmtId="0" fontId="7" fillId="0" borderId="9" xfId="0" applyFont="1" applyBorder="1"/>
    <xf numFmtId="0" fontId="7" fillId="4" borderId="60" xfId="0" applyFont="1" applyFill="1" applyBorder="1"/>
    <xf numFmtId="0" fontId="7" fillId="4" borderId="82" xfId="2" applyFont="1" applyFill="1" applyBorder="1" applyAlignment="1">
      <alignment horizontal="left"/>
    </xf>
    <xf numFmtId="0" fontId="7" fillId="4" borderId="27" xfId="0" applyFont="1" applyFill="1" applyBorder="1"/>
    <xf numFmtId="0" fontId="11" fillId="4" borderId="11" xfId="0" applyFont="1" applyFill="1" applyBorder="1"/>
    <xf numFmtId="0" fontId="11" fillId="4" borderId="56" xfId="0" applyFont="1" applyFill="1" applyBorder="1"/>
    <xf numFmtId="0" fontId="7" fillId="3" borderId="91" xfId="0" applyFont="1" applyFill="1" applyBorder="1" applyAlignment="1">
      <alignment horizontal="right"/>
    </xf>
    <xf numFmtId="0" fontId="7" fillId="0" borderId="88" xfId="0" applyFont="1" applyBorder="1"/>
    <xf numFmtId="0" fontId="7" fillId="3" borderId="88" xfId="0" applyFont="1" applyFill="1" applyBorder="1"/>
    <xf numFmtId="0" fontId="12" fillId="4" borderId="50" xfId="0" applyFont="1" applyFill="1" applyBorder="1" applyAlignment="1">
      <alignment horizontal="left"/>
    </xf>
    <xf numFmtId="0" fontId="11" fillId="4" borderId="27" xfId="0" applyFont="1" applyFill="1" applyBorder="1"/>
    <xf numFmtId="0" fontId="7" fillId="3" borderId="53" xfId="0" applyFont="1" applyFill="1" applyBorder="1" applyAlignment="1">
      <alignment horizontal="right" wrapText="1"/>
    </xf>
    <xf numFmtId="0" fontId="7" fillId="12" borderId="63" xfId="0" applyFont="1" applyFill="1" applyBorder="1"/>
    <xf numFmtId="0" fontId="12" fillId="4" borderId="48" xfId="0" applyFont="1" applyFill="1" applyBorder="1" applyAlignment="1">
      <alignment horizontal="left"/>
    </xf>
    <xf numFmtId="0" fontId="7" fillId="3" borderId="64" xfId="0" applyFont="1" applyFill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53" xfId="0" applyFont="1" applyBorder="1" applyAlignment="1">
      <alignment horizontal="right"/>
    </xf>
    <xf numFmtId="0" fontId="7" fillId="3" borderId="90" xfId="0" applyFont="1" applyFill="1" applyBorder="1"/>
    <xf numFmtId="0" fontId="11" fillId="2" borderId="45" xfId="0" applyFont="1" applyFill="1" applyBorder="1"/>
    <xf numFmtId="0" fontId="7" fillId="4" borderId="43" xfId="0" applyFont="1" applyFill="1" applyBorder="1"/>
    <xf numFmtId="0" fontId="11" fillId="4" borderId="44" xfId="0" applyFont="1" applyFill="1" applyBorder="1"/>
    <xf numFmtId="0" fontId="7" fillId="3" borderId="34" xfId="0" applyFont="1" applyFill="1" applyBorder="1" applyAlignment="1">
      <alignment horizontal="right" wrapText="1" indent="1"/>
    </xf>
    <xf numFmtId="0" fontId="7" fillId="3" borderId="42" xfId="0" applyFont="1" applyFill="1" applyBorder="1" applyAlignment="1">
      <alignment horizontal="right" wrapText="1" indent="1"/>
    </xf>
    <xf numFmtId="0" fontId="6" fillId="3" borderId="1" xfId="0" applyFont="1" applyFill="1" applyBorder="1"/>
    <xf numFmtId="0" fontId="6" fillId="3" borderId="9" xfId="0" applyFont="1" applyFill="1" applyBorder="1"/>
    <xf numFmtId="0" fontId="6" fillId="0" borderId="12" xfId="0" applyFont="1" applyBorder="1"/>
    <xf numFmtId="0" fontId="13" fillId="0" borderId="0" xfId="0" applyFont="1"/>
    <xf numFmtId="0" fontId="12" fillId="3" borderId="33" xfId="0" applyFont="1" applyFill="1" applyBorder="1" applyAlignment="1">
      <alignment horizontal="right"/>
    </xf>
    <xf numFmtId="1" fontId="2" fillId="0" borderId="1" xfId="0" applyNumberFormat="1" applyFont="1" applyBorder="1" applyAlignment="1">
      <alignment horizontal="center" vertical="center"/>
    </xf>
    <xf numFmtId="0" fontId="12" fillId="12" borderId="12" xfId="0" applyFont="1" applyFill="1" applyBorder="1"/>
    <xf numFmtId="0" fontId="12" fillId="12" borderId="1" xfId="0" applyFont="1" applyFill="1" applyBorder="1"/>
    <xf numFmtId="1" fontId="19" fillId="9" borderId="32" xfId="0" applyNumberFormat="1" applyFont="1" applyFill="1" applyBorder="1"/>
    <xf numFmtId="0" fontId="12" fillId="0" borderId="33" xfId="0" applyFont="1" applyBorder="1" applyAlignment="1">
      <alignment horizontal="right"/>
    </xf>
    <xf numFmtId="0" fontId="0" fillId="14" borderId="1" xfId="0" applyFill="1" applyBorder="1"/>
    <xf numFmtId="0" fontId="19" fillId="9" borderId="32" xfId="0" applyFont="1" applyFill="1" applyBorder="1"/>
    <xf numFmtId="0" fontId="12" fillId="3" borderId="42" xfId="0" applyFont="1" applyFill="1" applyBorder="1" applyAlignment="1">
      <alignment horizontal="right"/>
    </xf>
    <xf numFmtId="0" fontId="12" fillId="0" borderId="31" xfId="0" applyFont="1" applyBorder="1" applyAlignment="1">
      <alignment horizontal="right"/>
    </xf>
    <xf numFmtId="0" fontId="31" fillId="13" borderId="5" xfId="0" applyFont="1" applyFill="1" applyBorder="1" applyAlignment="1">
      <alignment horizontal="center" vertical="center"/>
    </xf>
    <xf numFmtId="0" fontId="32" fillId="0" borderId="5" xfId="0" applyFont="1" applyBorder="1"/>
    <xf numFmtId="0" fontId="17" fillId="0" borderId="41" xfId="0" applyFont="1" applyBorder="1" applyAlignment="1">
      <alignment horizontal="right"/>
    </xf>
    <xf numFmtId="0" fontId="31" fillId="0" borderId="5" xfId="0" applyFont="1" applyBorder="1" applyAlignment="1">
      <alignment horizontal="center" vertical="center"/>
    </xf>
    <xf numFmtId="0" fontId="19" fillId="9" borderId="37" xfId="0" applyFont="1" applyFill="1" applyBorder="1"/>
    <xf numFmtId="0" fontId="12" fillId="4" borderId="19" xfId="0" applyFont="1" applyFill="1" applyBorder="1"/>
    <xf numFmtId="0" fontId="12" fillId="9" borderId="27" xfId="0" applyFont="1" applyFill="1" applyBorder="1"/>
    <xf numFmtId="1" fontId="19" fillId="8" borderId="11" xfId="0" applyNumberFormat="1" applyFont="1" applyFill="1" applyBorder="1" applyAlignment="1">
      <alignment vertical="center"/>
    </xf>
    <xf numFmtId="0" fontId="17" fillId="4" borderId="26" xfId="0" applyFont="1" applyFill="1" applyBorder="1" applyAlignment="1">
      <alignment horizontal="left"/>
    </xf>
    <xf numFmtId="0" fontId="19" fillId="9" borderId="19" xfId="0" applyFont="1" applyFill="1" applyBorder="1"/>
    <xf numFmtId="0" fontId="12" fillId="4" borderId="29" xfId="0" applyFont="1" applyFill="1" applyBorder="1" applyAlignment="1">
      <alignment horizontal="left"/>
    </xf>
    <xf numFmtId="14" fontId="20" fillId="6" borderId="24" xfId="0" applyNumberFormat="1" applyFont="1" applyFill="1" applyBorder="1" applyAlignment="1">
      <alignment horizontal="center"/>
    </xf>
    <xf numFmtId="0" fontId="12" fillId="12" borderId="17" xfId="0" applyFont="1" applyFill="1" applyBorder="1"/>
    <xf numFmtId="0" fontId="12" fillId="12" borderId="8" xfId="0" applyFont="1" applyFill="1" applyBorder="1"/>
    <xf numFmtId="0" fontId="12" fillId="13" borderId="93" xfId="0" applyFont="1" applyFill="1" applyBorder="1"/>
    <xf numFmtId="1" fontId="22" fillId="0" borderId="1" xfId="0" applyNumberFormat="1" applyFont="1" applyBorder="1" applyAlignment="1">
      <alignment horizontal="center" vertical="center"/>
    </xf>
    <xf numFmtId="0" fontId="19" fillId="9" borderId="15" xfId="0" applyFont="1" applyFill="1" applyBorder="1"/>
    <xf numFmtId="0" fontId="19" fillId="9" borderId="16" xfId="0" applyFont="1" applyFill="1" applyBorder="1"/>
    <xf numFmtId="0" fontId="19" fillId="9" borderId="52" xfId="0" applyFont="1" applyFill="1" applyBorder="1"/>
    <xf numFmtId="0" fontId="12" fillId="8" borderId="73" xfId="0" applyFont="1" applyFill="1" applyBorder="1" applyAlignment="1">
      <alignment vertical="center"/>
    </xf>
    <xf numFmtId="0" fontId="12" fillId="8" borderId="70" xfId="0" applyFont="1" applyFill="1" applyBorder="1" applyAlignment="1">
      <alignment vertical="center"/>
    </xf>
    <xf numFmtId="0" fontId="12" fillId="8" borderId="71" xfId="0" applyFont="1" applyFill="1" applyBorder="1" applyAlignment="1">
      <alignment vertical="center"/>
    </xf>
    <xf numFmtId="0" fontId="12" fillId="8" borderId="25" xfId="0" applyFont="1" applyFill="1" applyBorder="1" applyAlignment="1">
      <alignment vertical="center"/>
    </xf>
    <xf numFmtId="0" fontId="12" fillId="8" borderId="0" xfId="0" applyFont="1" applyFill="1" applyAlignment="1">
      <alignment vertical="center"/>
    </xf>
    <xf numFmtId="0" fontId="12" fillId="8" borderId="7" xfId="0" applyFont="1" applyFill="1" applyBorder="1" applyAlignment="1">
      <alignment vertical="center"/>
    </xf>
    <xf numFmtId="0" fontId="12" fillId="8" borderId="6" xfId="0" applyFont="1" applyFill="1" applyBorder="1" applyAlignment="1">
      <alignment vertical="center"/>
    </xf>
    <xf numFmtId="0" fontId="12" fillId="8" borderId="69" xfId="0" applyFont="1" applyFill="1" applyBorder="1" applyAlignment="1">
      <alignment vertical="center"/>
    </xf>
    <xf numFmtId="0" fontId="12" fillId="0" borderId="5" xfId="0" applyFont="1" applyBorder="1" applyAlignment="1">
      <alignment horizontal="center"/>
    </xf>
    <xf numFmtId="0" fontId="1" fillId="8" borderId="1" xfId="0" applyFont="1" applyFill="1" applyBorder="1"/>
    <xf numFmtId="0" fontId="7" fillId="12" borderId="1" xfId="0" applyFont="1" applyFill="1" applyBorder="1"/>
    <xf numFmtId="0" fontId="7" fillId="12" borderId="5" xfId="0" applyFont="1" applyFill="1" applyBorder="1"/>
    <xf numFmtId="0" fontId="0" fillId="0" borderId="1" xfId="0" applyBorder="1"/>
    <xf numFmtId="0" fontId="7" fillId="9" borderId="61" xfId="0" applyFont="1" applyFill="1" applyBorder="1"/>
    <xf numFmtId="0" fontId="7" fillId="3" borderId="18" xfId="0" applyFont="1" applyFill="1" applyBorder="1"/>
    <xf numFmtId="0" fontId="7" fillId="3" borderId="94" xfId="0" applyFont="1" applyFill="1" applyBorder="1"/>
    <xf numFmtId="0" fontId="7" fillId="3" borderId="95" xfId="0" applyFont="1" applyFill="1" applyBorder="1"/>
    <xf numFmtId="0" fontId="7" fillId="9" borderId="70" xfId="0" applyFont="1" applyFill="1" applyBorder="1"/>
    <xf numFmtId="0" fontId="7" fillId="9" borderId="11" xfId="0" applyFont="1" applyFill="1" applyBorder="1"/>
    <xf numFmtId="0" fontId="3" fillId="0" borderId="12" xfId="0" applyFont="1" applyBorder="1"/>
    <xf numFmtId="0" fontId="3" fillId="13" borderId="1" xfId="0" applyFont="1" applyFill="1" applyBorder="1"/>
    <xf numFmtId="0" fontId="16" fillId="0" borderId="4" xfId="0" applyFont="1" applyBorder="1"/>
    <xf numFmtId="0" fontId="12" fillId="0" borderId="12" xfId="0" applyFont="1" applyBorder="1"/>
    <xf numFmtId="0" fontId="3" fillId="15" borderId="49" xfId="0" applyFont="1" applyFill="1" applyBorder="1" applyAlignment="1">
      <alignment horizontal="right"/>
    </xf>
    <xf numFmtId="0" fontId="3" fillId="15" borderId="1" xfId="0" applyFont="1" applyFill="1" applyBorder="1"/>
    <xf numFmtId="0" fontId="33" fillId="15" borderId="1" xfId="0" applyFont="1" applyFill="1" applyBorder="1"/>
    <xf numFmtId="0" fontId="34" fillId="15" borderId="0" xfId="0" applyFont="1" applyFill="1"/>
    <xf numFmtId="0" fontId="2" fillId="15" borderId="53" xfId="0" applyFont="1" applyFill="1" applyBorder="1" applyAlignment="1">
      <alignment horizontal="right"/>
    </xf>
    <xf numFmtId="0" fontId="2" fillId="15" borderId="54" xfId="0" applyFont="1" applyFill="1" applyBorder="1"/>
    <xf numFmtId="0" fontId="9" fillId="15" borderId="56" xfId="0" applyFont="1" applyFill="1" applyBorder="1"/>
    <xf numFmtId="0" fontId="0" fillId="15" borderId="0" xfId="0" applyFill="1"/>
    <xf numFmtId="0" fontId="36" fillId="0" borderId="0" xfId="0" applyFont="1"/>
    <xf numFmtId="0" fontId="35" fillId="11" borderId="1" xfId="0" applyFont="1" applyFill="1" applyBorder="1"/>
    <xf numFmtId="0" fontId="35" fillId="11" borderId="19" xfId="0" applyFont="1" applyFill="1" applyBorder="1"/>
    <xf numFmtId="0" fontId="35" fillId="11" borderId="27" xfId="0" applyFont="1" applyFill="1" applyBorder="1" applyAlignment="1">
      <alignment horizontal="center"/>
    </xf>
    <xf numFmtId="0" fontId="35" fillId="11" borderId="11" xfId="0" applyFont="1" applyFill="1" applyBorder="1" applyAlignment="1">
      <alignment horizontal="center"/>
    </xf>
    <xf numFmtId="0" fontId="35" fillId="11" borderId="54" xfId="0" applyFont="1" applyFill="1" applyBorder="1"/>
    <xf numFmtId="0" fontId="35" fillId="11" borderId="56" xfId="0" applyFont="1" applyFill="1" applyBorder="1" applyAlignment="1">
      <alignment horizontal="center"/>
    </xf>
    <xf numFmtId="0" fontId="22" fillId="16" borderId="19" xfId="0" applyFont="1" applyFill="1" applyBorder="1" applyAlignment="1">
      <alignment horizontal="center" vertical="center" wrapText="1"/>
    </xf>
    <xf numFmtId="0" fontId="14" fillId="16" borderId="19" xfId="0" applyFont="1" applyFill="1" applyBorder="1" applyAlignment="1">
      <alignment horizontal="center" vertical="center" wrapText="1"/>
    </xf>
    <xf numFmtId="0" fontId="14" fillId="16" borderId="27" xfId="0" applyFont="1" applyFill="1" applyBorder="1" applyAlignment="1">
      <alignment horizontal="center" vertical="center" wrapText="1"/>
    </xf>
    <xf numFmtId="0" fontId="14" fillId="16" borderId="26" xfId="0" applyFont="1" applyFill="1" applyBorder="1" applyAlignment="1">
      <alignment horizontal="center" vertical="center"/>
    </xf>
    <xf numFmtId="0" fontId="14" fillId="16" borderId="81" xfId="0" applyFont="1" applyFill="1" applyBorder="1" applyAlignment="1">
      <alignment horizontal="center" vertical="center" wrapText="1"/>
    </xf>
    <xf numFmtId="0" fontId="14" fillId="16" borderId="62" xfId="0" applyFont="1" applyFill="1" applyBorder="1" applyAlignment="1">
      <alignment horizontal="center" vertical="center" wrapText="1"/>
    </xf>
    <xf numFmtId="0" fontId="22" fillId="16" borderId="27" xfId="0" applyFont="1" applyFill="1" applyBorder="1" applyAlignment="1">
      <alignment horizontal="center" vertical="center" wrapText="1"/>
    </xf>
    <xf numFmtId="0" fontId="22" fillId="16" borderId="26" xfId="0" applyFont="1" applyFill="1" applyBorder="1" applyAlignment="1">
      <alignment horizontal="center" vertical="center"/>
    </xf>
    <xf numFmtId="0" fontId="28" fillId="16" borderId="26" xfId="0" applyFont="1" applyFill="1" applyBorder="1" applyAlignment="1">
      <alignment horizontal="center" vertical="center"/>
    </xf>
    <xf numFmtId="0" fontId="35" fillId="11" borderId="50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35" fillId="11" borderId="6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5" fillId="11" borderId="67" xfId="0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20" fontId="2" fillId="0" borderId="92" xfId="0" applyNumberFormat="1" applyFont="1" applyBorder="1" applyAlignment="1">
      <alignment horizontal="center" vertical="center"/>
    </xf>
    <xf numFmtId="20" fontId="2" fillId="0" borderId="8" xfId="0" applyNumberFormat="1" applyFont="1" applyBorder="1" applyAlignment="1">
      <alignment horizontal="center" vertical="center"/>
    </xf>
    <xf numFmtId="0" fontId="22" fillId="10" borderId="68" xfId="0" applyFont="1" applyFill="1" applyBorder="1" applyAlignment="1">
      <alignment horizontal="left" vertical="center" wrapText="1"/>
    </xf>
    <xf numFmtId="0" fontId="22" fillId="10" borderId="13" xfId="0" applyFont="1" applyFill="1" applyBorder="1" applyAlignment="1">
      <alignment horizontal="left" vertical="center" wrapText="1"/>
    </xf>
    <xf numFmtId="0" fontId="22" fillId="10" borderId="74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7" fillId="3" borderId="14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3" borderId="6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7" fillId="3" borderId="77" xfId="0" applyFont="1" applyFill="1" applyBorder="1" applyAlignment="1">
      <alignment horizontal="left" vertical="center"/>
    </xf>
    <xf numFmtId="0" fontId="30" fillId="0" borderId="0" xfId="0" applyFont="1" applyAlignment="1">
      <alignment horizontal="center"/>
    </xf>
  </cellXfs>
  <cellStyles count="3">
    <cellStyle name="Normalny" xfId="0" builtinId="0"/>
    <cellStyle name="Normalny 2" xfId="1" xr:uid="{4EA7A398-DF92-416B-A5A3-522DF08E1049}"/>
    <cellStyle name="Normalny 3" xfId="2" xr:uid="{5833C028-1616-49B2-AE5B-4340A81ED3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47291-5050-43F2-9F65-8AFE427DE100}">
  <sheetPr>
    <pageSetUpPr fitToPage="1"/>
  </sheetPr>
  <dimension ref="A1:PO109"/>
  <sheetViews>
    <sheetView topLeftCell="A77" zoomScale="70" zoomScaleNormal="70" workbookViewId="0">
      <pane xSplit="1" topLeftCell="B1" activePane="topRight" state="frozen"/>
      <selection pane="topRight" activeCell="C100" sqref="C100"/>
    </sheetView>
  </sheetViews>
  <sheetFormatPr defaultColWidth="8.77734375" defaultRowHeight="14.4"/>
  <cols>
    <col min="1" max="1" width="63.44140625" style="88" customWidth="1"/>
    <col min="2" max="2" width="16.21875" style="88" customWidth="1"/>
    <col min="3" max="4" width="14.77734375" style="88" customWidth="1"/>
    <col min="5" max="5" width="14.77734375" style="88" bestFit="1" customWidth="1"/>
    <col min="6" max="6" width="11.77734375" style="88" bestFit="1" customWidth="1"/>
    <col min="7" max="10" width="13.44140625" style="88" customWidth="1"/>
    <col min="11" max="11" width="14.5546875" style="88" customWidth="1"/>
    <col min="12" max="12" width="15.5546875" style="88" customWidth="1"/>
    <col min="13" max="22" width="13.5546875" style="88" customWidth="1"/>
    <col min="23" max="26" width="11.44140625" style="88" bestFit="1" customWidth="1"/>
    <col min="27" max="27" width="6.77734375" style="88" bestFit="1" customWidth="1"/>
    <col min="28" max="16384" width="8.77734375" style="88"/>
  </cols>
  <sheetData>
    <row r="1" spans="1:431" ht="33" customHeight="1" thickBot="1">
      <c r="A1" s="379" t="s">
        <v>0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</row>
    <row r="2" spans="1:431" ht="33" customHeight="1" thickBot="1">
      <c r="A2" s="231" t="s">
        <v>166</v>
      </c>
      <c r="B2" s="383"/>
      <c r="C2" s="383"/>
      <c r="D2" s="383"/>
      <c r="E2" s="383"/>
      <c r="F2" s="383"/>
      <c r="G2" s="383"/>
      <c r="H2" s="384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</row>
    <row r="3" spans="1:431" ht="11.1" customHeight="1" thickBo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</row>
    <row r="4" spans="1:431" s="96" customFormat="1" ht="15" thickBot="1">
      <c r="A4" s="227" t="s">
        <v>1</v>
      </c>
      <c r="B4" s="228" t="s">
        <v>2</v>
      </c>
      <c r="C4" s="229">
        <v>45089</v>
      </c>
      <c r="D4" s="229">
        <v>45090</v>
      </c>
      <c r="E4" s="229">
        <v>45091</v>
      </c>
      <c r="F4" s="229">
        <v>45092</v>
      </c>
      <c r="G4" s="229">
        <v>45093</v>
      </c>
      <c r="H4" s="229">
        <v>45094</v>
      </c>
      <c r="I4" s="229">
        <v>45095</v>
      </c>
      <c r="J4" s="229">
        <v>45096</v>
      </c>
      <c r="K4" s="229">
        <v>45097</v>
      </c>
      <c r="L4" s="229">
        <v>45098</v>
      </c>
      <c r="M4" s="229">
        <v>45099</v>
      </c>
      <c r="N4" s="229">
        <v>45100</v>
      </c>
      <c r="O4" s="229">
        <v>45101</v>
      </c>
      <c r="P4" s="229">
        <v>45102</v>
      </c>
      <c r="Q4" s="229">
        <v>45103</v>
      </c>
      <c r="R4" s="229">
        <v>45104</v>
      </c>
      <c r="S4" s="229">
        <v>45105</v>
      </c>
      <c r="T4" s="229">
        <v>45106</v>
      </c>
      <c r="U4" s="229">
        <v>45838</v>
      </c>
      <c r="V4" s="229">
        <v>45839</v>
      </c>
      <c r="W4" s="230" t="s">
        <v>3</v>
      </c>
      <c r="HT4" s="97"/>
      <c r="HU4" s="97"/>
      <c r="HV4" s="97"/>
      <c r="HW4" s="97"/>
      <c r="HX4" s="97"/>
    </row>
    <row r="5" spans="1:431">
      <c r="A5" s="91" t="s">
        <v>4</v>
      </c>
      <c r="B5" s="330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5"/>
    </row>
    <row r="6" spans="1:431">
      <c r="A6" s="150" t="s">
        <v>5</v>
      </c>
      <c r="B6" s="117" t="s">
        <v>6</v>
      </c>
      <c r="C6" s="89"/>
      <c r="D6" s="89"/>
      <c r="E6" s="89"/>
      <c r="F6" s="89"/>
      <c r="G6" s="14" t="s">
        <v>7</v>
      </c>
      <c r="H6" s="14" t="s">
        <v>7</v>
      </c>
      <c r="I6" s="121" t="s">
        <v>7</v>
      </c>
      <c r="J6" s="122"/>
      <c r="K6" s="123"/>
      <c r="L6" s="124"/>
      <c r="M6" s="124"/>
      <c r="N6" s="124">
        <v>160</v>
      </c>
      <c r="O6" s="124"/>
      <c r="P6" s="124"/>
      <c r="Q6" s="124">
        <v>160</v>
      </c>
      <c r="R6" s="124">
        <v>160</v>
      </c>
      <c r="S6" s="124"/>
      <c r="T6" s="124"/>
      <c r="U6" s="124"/>
      <c r="V6" s="124"/>
      <c r="W6" s="138">
        <f>SUM(C6:V6)</f>
        <v>480</v>
      </c>
      <c r="HT6" s="98"/>
      <c r="HU6" s="98"/>
      <c r="HV6" s="98"/>
      <c r="HW6" s="98"/>
      <c r="HX6" s="99"/>
      <c r="LR6" s="98"/>
      <c r="LS6" s="98"/>
      <c r="LT6" s="98"/>
      <c r="LU6" s="98"/>
      <c r="LV6" s="98"/>
    </row>
    <row r="7" spans="1:431">
      <c r="A7" s="150" t="s">
        <v>5</v>
      </c>
      <c r="B7" s="117" t="s">
        <v>8</v>
      </c>
      <c r="C7" s="89"/>
      <c r="D7" s="89"/>
      <c r="E7" s="89"/>
      <c r="F7" s="89"/>
      <c r="G7" s="14" t="s">
        <v>7</v>
      </c>
      <c r="H7" s="14" t="s">
        <v>7</v>
      </c>
      <c r="I7" s="121" t="s">
        <v>7</v>
      </c>
      <c r="J7" s="122"/>
      <c r="K7" s="123"/>
      <c r="L7" s="124"/>
      <c r="M7" s="124"/>
      <c r="N7" s="124"/>
      <c r="O7" s="124">
        <v>160</v>
      </c>
      <c r="P7" s="124">
        <v>160</v>
      </c>
      <c r="Q7" s="124"/>
      <c r="R7" s="124"/>
      <c r="S7" s="124"/>
      <c r="T7" s="124"/>
      <c r="U7" s="124"/>
      <c r="V7" s="124"/>
      <c r="W7" s="138">
        <f>SUM(C7:V7)</f>
        <v>320</v>
      </c>
      <c r="HT7" s="98"/>
      <c r="HU7" s="98"/>
      <c r="HV7" s="98"/>
      <c r="HW7" s="98"/>
      <c r="HX7" s="99"/>
      <c r="LR7" s="98"/>
      <c r="LS7" s="98"/>
      <c r="LT7" s="98"/>
      <c r="LU7" s="98"/>
      <c r="LV7" s="98"/>
    </row>
    <row r="8" spans="1:431">
      <c r="A8" s="150" t="s">
        <v>5</v>
      </c>
      <c r="B8" s="117" t="s">
        <v>9</v>
      </c>
      <c r="C8" s="89"/>
      <c r="D8" s="89"/>
      <c r="E8" s="89"/>
      <c r="F8" s="89"/>
      <c r="G8" s="14" t="s">
        <v>7</v>
      </c>
      <c r="H8" s="14" t="s">
        <v>7</v>
      </c>
      <c r="I8" s="121" t="s">
        <v>7</v>
      </c>
      <c r="J8" s="122"/>
      <c r="K8" s="123"/>
      <c r="L8" s="124"/>
      <c r="M8" s="124"/>
      <c r="N8" s="124"/>
      <c r="O8" s="124"/>
      <c r="P8" s="124"/>
      <c r="Q8" s="124"/>
      <c r="R8" s="124"/>
      <c r="S8" s="124">
        <v>160</v>
      </c>
      <c r="T8" s="124">
        <v>160</v>
      </c>
      <c r="U8" s="124"/>
      <c r="V8" s="124"/>
      <c r="W8" s="138">
        <f>SUM(C8:V8)</f>
        <v>320</v>
      </c>
      <c r="HT8" s="98"/>
      <c r="HU8" s="98"/>
      <c r="HV8" s="98"/>
      <c r="HW8" s="98"/>
      <c r="HX8" s="99"/>
      <c r="LR8" s="98"/>
      <c r="LS8" s="98"/>
      <c r="LT8" s="98"/>
      <c r="LU8" s="98"/>
      <c r="LV8" s="98"/>
    </row>
    <row r="9" spans="1:431" ht="15" thickBot="1">
      <c r="A9" s="151" t="s">
        <v>10</v>
      </c>
      <c r="B9" s="152" t="s">
        <v>11</v>
      </c>
      <c r="C9" s="153"/>
      <c r="D9" s="153"/>
      <c r="E9" s="153"/>
      <c r="F9" s="153"/>
      <c r="G9" s="64" t="s">
        <v>7</v>
      </c>
      <c r="H9" s="64" t="s">
        <v>7</v>
      </c>
      <c r="I9" s="154" t="s">
        <v>7</v>
      </c>
      <c r="J9" s="155"/>
      <c r="K9" s="156"/>
      <c r="L9" s="157">
        <v>160</v>
      </c>
      <c r="M9" s="157">
        <v>160</v>
      </c>
      <c r="N9" s="157"/>
      <c r="O9" s="157"/>
      <c r="P9" s="157"/>
      <c r="Q9" s="157"/>
      <c r="R9" s="157"/>
      <c r="S9" s="157"/>
      <c r="T9" s="157"/>
      <c r="U9" s="157"/>
      <c r="V9" s="157"/>
      <c r="W9" s="142">
        <f>SUM(C9:V9)</f>
        <v>320</v>
      </c>
      <c r="LR9" s="98"/>
      <c r="LS9" s="98"/>
      <c r="LT9" s="98"/>
      <c r="LU9" s="98"/>
      <c r="LV9" s="99"/>
    </row>
    <row r="10" spans="1:431" s="100" customFormat="1">
      <c r="A10" s="199" t="s">
        <v>12</v>
      </c>
      <c r="B10" s="330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5"/>
      <c r="X10" s="98"/>
      <c r="Y10" s="98"/>
      <c r="Z10" s="98"/>
      <c r="AA10" s="98"/>
      <c r="AB10" s="9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/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8"/>
      <c r="LK10" s="88"/>
      <c r="LL10" s="88"/>
      <c r="LM10" s="88"/>
      <c r="LN10" s="88"/>
      <c r="LO10" s="88"/>
      <c r="LP10" s="88"/>
      <c r="LQ10" s="88"/>
      <c r="LR10" s="88"/>
      <c r="LS10" s="88"/>
      <c r="LT10" s="88"/>
      <c r="LU10" s="88"/>
      <c r="LV10" s="88"/>
      <c r="LW10" s="88"/>
      <c r="LX10" s="88"/>
      <c r="LY10" s="88"/>
      <c r="LZ10" s="88"/>
      <c r="MA10" s="88"/>
      <c r="MB10" s="88"/>
      <c r="MC10" s="88"/>
      <c r="MD10" s="88"/>
      <c r="ME10" s="88"/>
      <c r="MF10" s="88"/>
      <c r="MG10" s="88"/>
      <c r="MH10" s="88"/>
      <c r="MI10" s="88"/>
      <c r="MJ10" s="88"/>
      <c r="MK10" s="88"/>
      <c r="ML10" s="88"/>
      <c r="MM10" s="88"/>
      <c r="MN10" s="88"/>
      <c r="MO10" s="88"/>
      <c r="MP10" s="88"/>
      <c r="MQ10" s="88"/>
      <c r="MR10" s="88"/>
      <c r="MS10" s="88"/>
      <c r="MT10" s="88"/>
      <c r="MU10" s="88"/>
      <c r="MV10" s="88"/>
      <c r="MW10" s="88"/>
      <c r="MX10" s="88"/>
      <c r="MY10" s="88"/>
      <c r="MZ10" s="88"/>
      <c r="NA10" s="88"/>
      <c r="NB10" s="88"/>
      <c r="NC10" s="88"/>
      <c r="ND10" s="88"/>
      <c r="NE10" s="88"/>
      <c r="NF10" s="88"/>
      <c r="NG10" s="88"/>
      <c r="NH10" s="88"/>
      <c r="NI10" s="88"/>
      <c r="NJ10" s="88"/>
      <c r="NK10" s="88"/>
      <c r="NL10" s="88"/>
      <c r="NM10" s="88"/>
      <c r="NN10" s="88"/>
      <c r="NO10" s="88"/>
      <c r="NP10" s="88"/>
      <c r="NQ10" s="88"/>
      <c r="NR10" s="88"/>
      <c r="NS10" s="88"/>
      <c r="NT10" s="88"/>
      <c r="NU10" s="88"/>
      <c r="NV10" s="88"/>
      <c r="NW10" s="88"/>
      <c r="NX10" s="88"/>
      <c r="NY10" s="88"/>
      <c r="NZ10" s="88"/>
      <c r="OA10" s="88"/>
      <c r="OB10" s="88"/>
      <c r="OC10" s="88"/>
      <c r="OD10" s="88"/>
      <c r="OE10" s="88"/>
      <c r="OF10" s="88"/>
      <c r="OG10" s="88"/>
      <c r="OH10" s="88"/>
      <c r="OI10" s="88"/>
      <c r="OJ10" s="88"/>
      <c r="OK10" s="88"/>
      <c r="OL10" s="88"/>
      <c r="OM10" s="88"/>
      <c r="ON10" s="88"/>
      <c r="OO10" s="88"/>
      <c r="OP10" s="88"/>
      <c r="OQ10" s="88"/>
      <c r="OR10" s="88"/>
      <c r="OS10" s="88"/>
      <c r="OT10" s="88"/>
      <c r="OU10" s="88"/>
      <c r="OV10" s="88"/>
      <c r="OW10" s="88"/>
      <c r="OX10" s="88"/>
      <c r="OY10" s="88"/>
      <c r="OZ10" s="88"/>
      <c r="PA10" s="88"/>
      <c r="PB10" s="88"/>
      <c r="PC10" s="88"/>
      <c r="PD10" s="88"/>
      <c r="PE10" s="88"/>
      <c r="PF10" s="88"/>
      <c r="PG10" s="88"/>
      <c r="PH10" s="88"/>
      <c r="PI10" s="88"/>
      <c r="PJ10" s="88"/>
      <c r="PK10" s="88"/>
      <c r="PL10" s="88"/>
      <c r="PM10" s="88"/>
      <c r="PN10" s="88"/>
      <c r="PO10" s="88"/>
    </row>
    <row r="11" spans="1:431">
      <c r="A11" s="65" t="s">
        <v>13</v>
      </c>
      <c r="B11" s="380" t="s">
        <v>14</v>
      </c>
      <c r="C11" s="14">
        <v>16</v>
      </c>
      <c r="D11" s="14">
        <v>16</v>
      </c>
      <c r="E11" s="14">
        <v>16</v>
      </c>
      <c r="F11" s="14">
        <v>16</v>
      </c>
      <c r="G11" s="14">
        <v>16</v>
      </c>
      <c r="H11" s="14">
        <v>16</v>
      </c>
      <c r="I11" s="14">
        <v>16</v>
      </c>
      <c r="J11" s="14">
        <v>16</v>
      </c>
      <c r="K11" s="14">
        <v>16</v>
      </c>
      <c r="L11" s="14">
        <v>16</v>
      </c>
      <c r="M11" s="14">
        <v>16</v>
      </c>
      <c r="N11" s="14">
        <v>30</v>
      </c>
      <c r="O11" s="14">
        <v>30</v>
      </c>
      <c r="P11" s="14">
        <v>30</v>
      </c>
      <c r="Q11" s="14">
        <v>30</v>
      </c>
      <c r="R11" s="14">
        <v>30</v>
      </c>
      <c r="S11" s="14">
        <v>30</v>
      </c>
      <c r="T11" s="14">
        <v>30</v>
      </c>
      <c r="U11" s="14">
        <v>16</v>
      </c>
      <c r="V11" s="14">
        <v>16</v>
      </c>
      <c r="W11" s="138">
        <f>SUM(C11:V11)</f>
        <v>418</v>
      </c>
      <c r="X11" s="98"/>
      <c r="Y11" s="98"/>
      <c r="Z11" s="98"/>
      <c r="AA11" s="98"/>
      <c r="AB11" s="99"/>
    </row>
    <row r="12" spans="1:431">
      <c r="A12" s="137" t="s">
        <v>15</v>
      </c>
      <c r="B12" s="381"/>
      <c r="C12" s="300">
        <v>13</v>
      </c>
      <c r="D12" s="300">
        <v>13</v>
      </c>
      <c r="E12" s="300">
        <v>13</v>
      </c>
      <c r="F12" s="300">
        <v>13</v>
      </c>
      <c r="G12" s="300">
        <v>13</v>
      </c>
      <c r="H12" s="300">
        <v>13</v>
      </c>
      <c r="I12" s="300">
        <v>5</v>
      </c>
      <c r="J12" s="300">
        <v>17</v>
      </c>
      <c r="K12" s="300">
        <v>45</v>
      </c>
      <c r="L12" s="300">
        <v>47</v>
      </c>
      <c r="M12" s="300">
        <v>49</v>
      </c>
      <c r="N12" s="300">
        <v>130</v>
      </c>
      <c r="O12" s="300">
        <v>130</v>
      </c>
      <c r="P12" s="300">
        <v>130</v>
      </c>
      <c r="Q12" s="300">
        <v>130</v>
      </c>
      <c r="R12" s="300">
        <v>130</v>
      </c>
      <c r="S12" s="300">
        <v>130</v>
      </c>
      <c r="T12" s="300">
        <v>130</v>
      </c>
      <c r="U12" s="300">
        <v>23</v>
      </c>
      <c r="V12" s="300">
        <v>13</v>
      </c>
      <c r="W12" s="138">
        <f>SUM(C12:V12)</f>
        <v>1187</v>
      </c>
    </row>
    <row r="13" spans="1:431" ht="15" thickBot="1">
      <c r="A13" s="139" t="s">
        <v>16</v>
      </c>
      <c r="B13" s="382"/>
      <c r="C13" s="64"/>
      <c r="D13" s="64"/>
      <c r="E13" s="64"/>
      <c r="F13" s="64"/>
      <c r="G13" s="64" t="s">
        <v>7</v>
      </c>
      <c r="H13" s="64" t="s">
        <v>7</v>
      </c>
      <c r="I13" s="64" t="s">
        <v>7</v>
      </c>
      <c r="J13" s="64"/>
      <c r="K13" s="141"/>
      <c r="L13" s="318"/>
      <c r="M13" s="318"/>
      <c r="N13" s="318">
        <v>24</v>
      </c>
      <c r="O13" s="318">
        <v>24</v>
      </c>
      <c r="P13" s="318">
        <v>24</v>
      </c>
      <c r="Q13" s="318">
        <v>24</v>
      </c>
      <c r="R13" s="318">
        <v>24</v>
      </c>
      <c r="S13" s="318">
        <v>24</v>
      </c>
      <c r="T13" s="318">
        <v>24</v>
      </c>
      <c r="U13" s="64"/>
      <c r="V13" s="64" t="s">
        <v>7</v>
      </c>
      <c r="W13" s="142">
        <f>SUM(C13:V13)</f>
        <v>168</v>
      </c>
      <c r="DV13" s="98"/>
      <c r="DW13" s="98"/>
      <c r="DX13" s="98"/>
      <c r="DY13" s="98"/>
      <c r="DZ13" s="99"/>
      <c r="HT13" s="98"/>
      <c r="HU13" s="98"/>
      <c r="HV13" s="98"/>
      <c r="HW13" s="98"/>
      <c r="HX13" s="98"/>
      <c r="LR13" s="98"/>
      <c r="LS13" s="98"/>
      <c r="LT13" s="98"/>
      <c r="LU13" s="98"/>
      <c r="LV13" s="98"/>
    </row>
    <row r="14" spans="1:431" s="100" customFormat="1">
      <c r="A14" s="232" t="s">
        <v>17</v>
      </c>
      <c r="B14" s="329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98"/>
      <c r="HU14" s="98"/>
      <c r="HV14" s="98"/>
      <c r="HW14" s="98"/>
      <c r="HX14" s="99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  <c r="IR14" s="88"/>
      <c r="IS14" s="88"/>
      <c r="IT14" s="88"/>
      <c r="IU14" s="88"/>
      <c r="IV14" s="88"/>
      <c r="IW14" s="88"/>
      <c r="IX14" s="88"/>
      <c r="IY14" s="88"/>
      <c r="IZ14" s="88"/>
      <c r="JA14" s="88"/>
      <c r="JB14" s="88"/>
      <c r="JC14" s="88"/>
      <c r="JD14" s="88"/>
      <c r="JE14" s="88"/>
      <c r="JF14" s="88"/>
      <c r="JG14" s="88"/>
      <c r="JH14" s="88"/>
      <c r="JI14" s="88"/>
      <c r="JJ14" s="88"/>
      <c r="JK14" s="88"/>
      <c r="JL14" s="88"/>
      <c r="JM14" s="88"/>
      <c r="JN14" s="88"/>
      <c r="JO14" s="88"/>
      <c r="JP14" s="88"/>
      <c r="JQ14" s="88"/>
      <c r="JR14" s="88"/>
      <c r="JS14" s="88"/>
      <c r="JT14" s="88"/>
      <c r="JU14" s="88"/>
      <c r="JV14" s="88"/>
      <c r="JW14" s="88"/>
      <c r="JX14" s="88"/>
      <c r="JY14" s="88"/>
      <c r="JZ14" s="88"/>
      <c r="KA14" s="88"/>
      <c r="KB14" s="88"/>
      <c r="KC14" s="88"/>
      <c r="KD14" s="88"/>
      <c r="KE14" s="88"/>
      <c r="KF14" s="88"/>
      <c r="KG14" s="88"/>
      <c r="KH14" s="88"/>
      <c r="KI14" s="88"/>
      <c r="KJ14" s="88"/>
      <c r="KK14" s="88"/>
      <c r="KL14" s="88"/>
      <c r="KM14" s="88"/>
      <c r="KN14" s="88"/>
      <c r="KO14" s="88"/>
      <c r="KP14" s="88"/>
      <c r="KQ14" s="88"/>
      <c r="KR14" s="88"/>
      <c r="KS14" s="88"/>
      <c r="KT14" s="88"/>
      <c r="KU14" s="88"/>
      <c r="KV14" s="88"/>
      <c r="KW14" s="88"/>
      <c r="KX14" s="88"/>
      <c r="KY14" s="88"/>
      <c r="KZ14" s="88"/>
      <c r="LA14" s="88"/>
      <c r="LB14" s="88"/>
      <c r="LC14" s="88"/>
      <c r="LD14" s="88"/>
      <c r="LE14" s="88"/>
      <c r="LF14" s="88"/>
      <c r="LG14" s="88"/>
      <c r="LH14" s="88"/>
      <c r="LI14" s="88"/>
      <c r="LJ14" s="88"/>
      <c r="LK14" s="88"/>
      <c r="LL14" s="88"/>
      <c r="LM14" s="88"/>
      <c r="LN14" s="88"/>
      <c r="LO14" s="88"/>
      <c r="LP14" s="88"/>
      <c r="LQ14" s="88"/>
      <c r="LR14" s="98"/>
      <c r="LS14" s="98"/>
      <c r="LT14" s="98"/>
      <c r="LU14" s="98"/>
      <c r="LV14" s="99"/>
      <c r="LW14" s="88"/>
      <c r="LX14" s="88"/>
      <c r="LY14" s="88"/>
      <c r="LZ14" s="88"/>
      <c r="MA14" s="88"/>
      <c r="MB14" s="88"/>
      <c r="MC14" s="88"/>
      <c r="MD14" s="88"/>
      <c r="ME14" s="88"/>
      <c r="MF14" s="88"/>
      <c r="MG14" s="88"/>
      <c r="MH14" s="88"/>
      <c r="MI14" s="88"/>
      <c r="MJ14" s="88"/>
      <c r="MK14" s="88"/>
      <c r="ML14" s="88"/>
      <c r="MM14" s="88"/>
      <c r="MN14" s="88"/>
      <c r="MO14" s="88"/>
      <c r="MP14" s="88"/>
      <c r="MQ14" s="88"/>
      <c r="MR14" s="88"/>
      <c r="MS14" s="88"/>
      <c r="MT14" s="88"/>
      <c r="MU14" s="88"/>
      <c r="MV14" s="88"/>
      <c r="MW14" s="88"/>
      <c r="MX14" s="88"/>
      <c r="MY14" s="88"/>
      <c r="MZ14" s="88"/>
      <c r="NA14" s="88"/>
      <c r="NB14" s="88"/>
      <c r="NC14" s="88"/>
      <c r="ND14" s="88"/>
      <c r="NE14" s="88"/>
      <c r="NF14" s="88"/>
      <c r="NG14" s="88"/>
      <c r="NH14" s="88"/>
      <c r="NI14" s="88"/>
      <c r="NJ14" s="88"/>
      <c r="NK14" s="88"/>
      <c r="NL14" s="88"/>
      <c r="NM14" s="88"/>
      <c r="NN14" s="88"/>
      <c r="NO14" s="88"/>
      <c r="NP14" s="88"/>
      <c r="NQ14" s="88"/>
      <c r="NR14" s="88"/>
      <c r="NS14" s="88"/>
      <c r="NT14" s="88"/>
      <c r="NU14" s="88"/>
      <c r="NV14" s="88"/>
      <c r="NW14" s="88"/>
      <c r="NX14" s="88"/>
      <c r="NY14" s="88"/>
      <c r="NZ14" s="88"/>
      <c r="OA14" s="88"/>
      <c r="OB14" s="88"/>
      <c r="OC14" s="88"/>
      <c r="OD14" s="88"/>
      <c r="OE14" s="88"/>
      <c r="OF14" s="88"/>
      <c r="OG14" s="88"/>
      <c r="OH14" s="88"/>
      <c r="OI14" s="88"/>
      <c r="OJ14" s="88"/>
      <c r="OK14" s="88"/>
      <c r="OL14" s="88"/>
      <c r="OM14" s="88"/>
      <c r="ON14" s="88"/>
      <c r="OO14" s="88"/>
      <c r="OP14" s="88"/>
      <c r="OQ14" s="88"/>
      <c r="OR14" s="88"/>
      <c r="OS14" s="88"/>
      <c r="OT14" s="88"/>
      <c r="OU14" s="88"/>
      <c r="OV14" s="88"/>
      <c r="OW14" s="88"/>
      <c r="OX14" s="88"/>
      <c r="OY14" s="88"/>
      <c r="OZ14" s="88"/>
      <c r="PA14" s="88"/>
      <c r="PB14" s="88"/>
      <c r="PC14" s="88"/>
      <c r="PD14" s="88"/>
      <c r="PE14" s="88"/>
      <c r="PF14" s="88"/>
      <c r="PG14" s="88"/>
      <c r="PH14" s="88"/>
      <c r="PI14" s="88"/>
      <c r="PJ14" s="88"/>
      <c r="PK14" s="88"/>
      <c r="PL14" s="88"/>
      <c r="PM14" s="88"/>
      <c r="PN14" s="88"/>
      <c r="PO14" s="88"/>
    </row>
    <row r="15" spans="1:431" ht="16.2" customHeight="1">
      <c r="A15" s="294" t="s">
        <v>13</v>
      </c>
      <c r="B15" s="385"/>
      <c r="C15" s="296">
        <v>16</v>
      </c>
      <c r="D15" s="296">
        <v>16</v>
      </c>
      <c r="E15" s="296">
        <v>16</v>
      </c>
      <c r="F15" s="296">
        <v>16</v>
      </c>
      <c r="G15" s="296">
        <v>16</v>
      </c>
      <c r="H15" s="296">
        <v>16</v>
      </c>
      <c r="I15" s="296">
        <v>16</v>
      </c>
      <c r="J15" s="296">
        <v>21</v>
      </c>
      <c r="K15" s="296">
        <v>21</v>
      </c>
      <c r="L15" s="296">
        <v>21</v>
      </c>
      <c r="M15" s="296">
        <v>21</v>
      </c>
      <c r="N15" s="296">
        <v>32</v>
      </c>
      <c r="O15" s="296">
        <v>32</v>
      </c>
      <c r="P15" s="296">
        <v>32</v>
      </c>
      <c r="Q15" s="296">
        <v>32</v>
      </c>
      <c r="R15" s="296">
        <v>32</v>
      </c>
      <c r="S15" s="296">
        <v>32</v>
      </c>
      <c r="T15" s="296">
        <v>32</v>
      </c>
      <c r="U15" s="296">
        <v>21</v>
      </c>
      <c r="V15" s="296">
        <v>21</v>
      </c>
      <c r="W15" s="301">
        <f>SUM(C15:V15)</f>
        <v>462</v>
      </c>
    </row>
    <row r="16" spans="1:431">
      <c r="A16" s="299" t="s">
        <v>15</v>
      </c>
      <c r="B16" s="386"/>
      <c r="C16" s="300">
        <v>13</v>
      </c>
      <c r="D16" s="300">
        <v>13</v>
      </c>
      <c r="E16" s="300">
        <v>13</v>
      </c>
      <c r="F16" s="300">
        <v>13</v>
      </c>
      <c r="G16" s="300">
        <v>13</v>
      </c>
      <c r="H16" s="300">
        <v>13</v>
      </c>
      <c r="I16" s="300">
        <v>5</v>
      </c>
      <c r="J16" s="300">
        <v>17</v>
      </c>
      <c r="K16" s="300">
        <v>45</v>
      </c>
      <c r="L16" s="300">
        <v>47</v>
      </c>
      <c r="M16" s="300">
        <v>49</v>
      </c>
      <c r="N16" s="300">
        <v>130</v>
      </c>
      <c r="O16" s="300">
        <v>130</v>
      </c>
      <c r="P16" s="300">
        <v>130</v>
      </c>
      <c r="Q16" s="300">
        <v>130</v>
      </c>
      <c r="R16" s="300">
        <v>130</v>
      </c>
      <c r="S16" s="300">
        <v>130</v>
      </c>
      <c r="T16" s="300">
        <v>130</v>
      </c>
      <c r="U16" s="300">
        <v>23</v>
      </c>
      <c r="V16" s="300">
        <v>13</v>
      </c>
      <c r="W16" s="301">
        <f>SUM(C16:V16)</f>
        <v>1187</v>
      </c>
    </row>
    <row r="17" spans="1:431" ht="15" thickBot="1">
      <c r="A17" s="302" t="s">
        <v>16</v>
      </c>
      <c r="B17" s="386"/>
      <c r="C17" s="316"/>
      <c r="D17" s="316"/>
      <c r="E17" s="316"/>
      <c r="F17" s="316"/>
      <c r="G17" s="144" t="s">
        <v>7</v>
      </c>
      <c r="H17" s="144" t="s">
        <v>7</v>
      </c>
      <c r="I17" s="144" t="s">
        <v>7</v>
      </c>
      <c r="J17" s="144"/>
      <c r="K17" s="145"/>
      <c r="L17" s="145"/>
      <c r="M17" s="145"/>
      <c r="N17" s="145">
        <v>24</v>
      </c>
      <c r="O17" s="145">
        <v>24</v>
      </c>
      <c r="P17" s="145">
        <v>24</v>
      </c>
      <c r="Q17" s="145">
        <v>24</v>
      </c>
      <c r="R17" s="145">
        <v>24</v>
      </c>
      <c r="S17" s="145">
        <v>24</v>
      </c>
      <c r="T17" s="145">
        <v>24</v>
      </c>
      <c r="U17" s="144"/>
      <c r="V17" s="317" t="s">
        <v>7</v>
      </c>
      <c r="W17" s="301">
        <f>SUM(C17:V17)</f>
        <v>168</v>
      </c>
      <c r="X17" s="98"/>
      <c r="Y17" s="98"/>
      <c r="Z17" s="98"/>
      <c r="AA17" s="98"/>
      <c r="AB17" s="98"/>
    </row>
    <row r="18" spans="1:431" s="100" customFormat="1" ht="15" thickBot="1">
      <c r="A18" s="131" t="s">
        <v>18</v>
      </c>
      <c r="B18" s="326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8"/>
      <c r="X18" s="98"/>
      <c r="Y18" s="98"/>
      <c r="Z18" s="98"/>
      <c r="AA18" s="98"/>
      <c r="AB18" s="99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  <c r="IU18" s="88"/>
      <c r="IV18" s="88"/>
      <c r="IW18" s="88"/>
      <c r="IX18" s="88"/>
      <c r="IY18" s="88"/>
      <c r="IZ18" s="88"/>
      <c r="JA18" s="88"/>
      <c r="JB18" s="88"/>
      <c r="JC18" s="88"/>
      <c r="JD18" s="88"/>
      <c r="JE18" s="88"/>
      <c r="JF18" s="88"/>
      <c r="JG18" s="88"/>
      <c r="JH18" s="88"/>
      <c r="JI18" s="88"/>
      <c r="JJ18" s="88"/>
      <c r="JK18" s="88"/>
      <c r="JL18" s="88"/>
      <c r="JM18" s="88"/>
      <c r="JN18" s="88"/>
      <c r="JO18" s="88"/>
      <c r="JP18" s="88"/>
      <c r="JQ18" s="88"/>
      <c r="JR18" s="88"/>
      <c r="JS18" s="88"/>
      <c r="JT18" s="88"/>
      <c r="JU18" s="88"/>
      <c r="JV18" s="88"/>
      <c r="JW18" s="88"/>
      <c r="JX18" s="88"/>
      <c r="JY18" s="88"/>
      <c r="JZ18" s="88"/>
      <c r="KA18" s="88"/>
      <c r="KB18" s="88"/>
      <c r="KC18" s="88"/>
      <c r="KD18" s="88"/>
      <c r="KE18" s="88"/>
      <c r="KF18" s="88"/>
      <c r="KG18" s="88"/>
      <c r="KH18" s="88"/>
      <c r="KI18" s="88"/>
      <c r="KJ18" s="88"/>
      <c r="KK18" s="88"/>
      <c r="KL18" s="88"/>
      <c r="KM18" s="88"/>
      <c r="KN18" s="88"/>
      <c r="KO18" s="88"/>
      <c r="KP18" s="88"/>
      <c r="KQ18" s="88"/>
      <c r="KR18" s="88"/>
      <c r="KS18" s="88"/>
      <c r="KT18" s="88"/>
      <c r="KU18" s="88"/>
      <c r="KV18" s="88"/>
      <c r="KW18" s="88"/>
      <c r="KX18" s="88"/>
      <c r="KY18" s="88"/>
      <c r="KZ18" s="88"/>
      <c r="LA18" s="88"/>
      <c r="LB18" s="88"/>
      <c r="LC18" s="88"/>
      <c r="LD18" s="88"/>
      <c r="LE18" s="88"/>
      <c r="LF18" s="88"/>
      <c r="LG18" s="88"/>
      <c r="LH18" s="88"/>
      <c r="LI18" s="88"/>
      <c r="LJ18" s="88"/>
      <c r="LK18" s="88"/>
      <c r="LL18" s="88"/>
      <c r="LM18" s="88"/>
      <c r="LN18" s="88"/>
      <c r="LO18" s="88"/>
      <c r="LP18" s="88"/>
      <c r="LQ18" s="88"/>
      <c r="LR18" s="88"/>
      <c r="LS18" s="88"/>
      <c r="LT18" s="88"/>
      <c r="LU18" s="88"/>
      <c r="LV18" s="88"/>
      <c r="LW18" s="88"/>
      <c r="LX18" s="88"/>
      <c r="LY18" s="88"/>
      <c r="LZ18" s="88"/>
      <c r="MA18" s="88"/>
      <c r="MB18" s="88"/>
      <c r="MC18" s="88"/>
      <c r="MD18" s="88"/>
      <c r="ME18" s="88"/>
      <c r="MF18" s="88"/>
      <c r="MG18" s="88"/>
      <c r="MH18" s="88"/>
      <c r="MI18" s="88"/>
      <c r="MJ18" s="88"/>
      <c r="MK18" s="88"/>
      <c r="ML18" s="88"/>
      <c r="MM18" s="88"/>
      <c r="MN18" s="88"/>
      <c r="MO18" s="88"/>
      <c r="MP18" s="88"/>
      <c r="MQ18" s="88"/>
      <c r="MR18" s="88"/>
      <c r="MS18" s="88"/>
      <c r="MT18" s="88"/>
      <c r="MU18" s="88"/>
      <c r="MV18" s="88"/>
      <c r="MW18" s="88"/>
      <c r="MX18" s="88"/>
      <c r="MY18" s="88"/>
      <c r="MZ18" s="88"/>
      <c r="NA18" s="88"/>
      <c r="NB18" s="88"/>
      <c r="NC18" s="88"/>
      <c r="ND18" s="88"/>
      <c r="NE18" s="88"/>
      <c r="NF18" s="88"/>
      <c r="NG18" s="88"/>
      <c r="NH18" s="88"/>
      <c r="NI18" s="88"/>
      <c r="NJ18" s="88"/>
      <c r="NK18" s="88"/>
      <c r="NL18" s="88"/>
      <c r="NM18" s="88"/>
      <c r="NN18" s="88"/>
      <c r="NO18" s="88"/>
      <c r="NP18" s="88"/>
      <c r="NQ18" s="88"/>
      <c r="NR18" s="88"/>
      <c r="NS18" s="88"/>
      <c r="NT18" s="88"/>
      <c r="NU18" s="88"/>
      <c r="NV18" s="88"/>
      <c r="NW18" s="88"/>
      <c r="NX18" s="88"/>
      <c r="NY18" s="88"/>
      <c r="NZ18" s="88"/>
      <c r="OA18" s="88"/>
      <c r="OB18" s="88"/>
      <c r="OC18" s="88"/>
      <c r="OD18" s="88"/>
      <c r="OE18" s="88"/>
      <c r="OF18" s="88"/>
      <c r="OG18" s="88"/>
      <c r="OH18" s="88"/>
      <c r="OI18" s="88"/>
      <c r="OJ18" s="88"/>
      <c r="OK18" s="88"/>
      <c r="OL18" s="88"/>
      <c r="OM18" s="88"/>
      <c r="ON18" s="88"/>
      <c r="OO18" s="88"/>
      <c r="OP18" s="88"/>
      <c r="OQ18" s="88"/>
      <c r="OR18" s="88"/>
      <c r="OS18" s="88"/>
      <c r="OT18" s="88"/>
      <c r="OU18" s="88"/>
      <c r="OV18" s="88"/>
      <c r="OW18" s="88"/>
      <c r="OX18" s="88"/>
      <c r="OY18" s="88"/>
      <c r="OZ18" s="88"/>
      <c r="PA18" s="88"/>
      <c r="PB18" s="88"/>
      <c r="PC18" s="88"/>
      <c r="PD18" s="88"/>
      <c r="PE18" s="88"/>
      <c r="PF18" s="88"/>
      <c r="PG18" s="88"/>
      <c r="PH18" s="88"/>
      <c r="PI18" s="88"/>
      <c r="PJ18" s="88"/>
      <c r="PK18" s="88"/>
      <c r="PL18" s="88"/>
      <c r="PM18" s="88"/>
      <c r="PN18" s="88"/>
      <c r="PO18" s="88"/>
    </row>
    <row r="19" spans="1:431">
      <c r="A19" s="133" t="s">
        <v>13</v>
      </c>
      <c r="B19" s="134" t="s">
        <v>19</v>
      </c>
      <c r="C19" s="135">
        <v>16</v>
      </c>
      <c r="D19" s="135">
        <v>16</v>
      </c>
      <c r="E19" s="135">
        <v>16</v>
      </c>
      <c r="F19" s="135">
        <v>16</v>
      </c>
      <c r="G19" s="135">
        <v>16</v>
      </c>
      <c r="H19" s="135">
        <v>16</v>
      </c>
      <c r="I19" s="135">
        <v>16</v>
      </c>
      <c r="J19" s="135">
        <v>16</v>
      </c>
      <c r="K19" s="135">
        <v>16</v>
      </c>
      <c r="L19" s="135">
        <v>16</v>
      </c>
      <c r="M19" s="135">
        <v>16</v>
      </c>
      <c r="N19" s="14">
        <v>30</v>
      </c>
      <c r="O19" s="14">
        <v>30</v>
      </c>
      <c r="P19" s="14">
        <v>30</v>
      </c>
      <c r="Q19" s="14">
        <v>30</v>
      </c>
      <c r="R19" s="14">
        <v>30</v>
      </c>
      <c r="S19" s="14">
        <v>30</v>
      </c>
      <c r="T19" s="14">
        <v>30</v>
      </c>
      <c r="U19" s="135">
        <v>16</v>
      </c>
      <c r="V19" s="135">
        <v>16</v>
      </c>
      <c r="W19" s="136">
        <f>SUM(C19:V19)</f>
        <v>418</v>
      </c>
    </row>
    <row r="20" spans="1:431">
      <c r="A20" s="137" t="s">
        <v>20</v>
      </c>
      <c r="B20" s="14" t="s">
        <v>21</v>
      </c>
      <c r="C20" s="300">
        <v>13</v>
      </c>
      <c r="D20" s="300">
        <v>13</v>
      </c>
      <c r="E20" s="300">
        <v>13</v>
      </c>
      <c r="F20" s="300">
        <v>13</v>
      </c>
      <c r="G20" s="300">
        <v>13</v>
      </c>
      <c r="H20" s="300">
        <v>13</v>
      </c>
      <c r="I20" s="300">
        <v>5</v>
      </c>
      <c r="J20" s="300">
        <v>17</v>
      </c>
      <c r="K20" s="300">
        <v>45</v>
      </c>
      <c r="L20" s="300">
        <v>47</v>
      </c>
      <c r="M20" s="300">
        <v>49</v>
      </c>
      <c r="N20" s="300"/>
      <c r="O20" s="300"/>
      <c r="P20" s="300"/>
      <c r="Q20" s="300"/>
      <c r="R20" s="300"/>
      <c r="S20" s="300"/>
      <c r="T20" s="300"/>
      <c r="U20" s="300">
        <v>23</v>
      </c>
      <c r="V20" s="300">
        <v>13</v>
      </c>
      <c r="W20" s="138">
        <f>SUM(C20:V20)</f>
        <v>277</v>
      </c>
    </row>
    <row r="21" spans="1:431">
      <c r="A21" s="137" t="s">
        <v>22</v>
      </c>
      <c r="B21" s="14" t="s">
        <v>23</v>
      </c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>
        <v>60</v>
      </c>
      <c r="O21" s="300">
        <v>60</v>
      </c>
      <c r="P21" s="300">
        <v>60</v>
      </c>
      <c r="Q21" s="300">
        <v>60</v>
      </c>
      <c r="R21" s="300">
        <v>60</v>
      </c>
      <c r="S21" s="300">
        <v>60</v>
      </c>
      <c r="T21" s="300">
        <v>60</v>
      </c>
      <c r="U21" s="300"/>
      <c r="V21" s="300"/>
      <c r="W21" s="138"/>
    </row>
    <row r="22" spans="1:431">
      <c r="A22" s="137" t="s">
        <v>24</v>
      </c>
      <c r="B22" s="14" t="s">
        <v>25</v>
      </c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>
        <v>70</v>
      </c>
      <c r="O22" s="300">
        <v>70</v>
      </c>
      <c r="P22" s="300">
        <v>70</v>
      </c>
      <c r="Q22" s="300">
        <v>70</v>
      </c>
      <c r="R22" s="300">
        <v>70</v>
      </c>
      <c r="S22" s="300">
        <v>70</v>
      </c>
      <c r="T22" s="300">
        <v>70</v>
      </c>
      <c r="U22" s="300"/>
      <c r="V22" s="300"/>
      <c r="W22" s="138"/>
    </row>
    <row r="23" spans="1:431">
      <c r="A23" s="65" t="s">
        <v>16</v>
      </c>
      <c r="B23" s="132" t="s">
        <v>26</v>
      </c>
      <c r="C23" s="92"/>
      <c r="D23" s="92"/>
      <c r="E23" s="92"/>
      <c r="F23" s="92"/>
      <c r="G23" s="92" t="s">
        <v>7</v>
      </c>
      <c r="H23" s="92" t="s">
        <v>7</v>
      </c>
      <c r="I23" s="92" t="s">
        <v>7</v>
      </c>
      <c r="J23" s="14"/>
      <c r="K23" s="92"/>
      <c r="L23" s="92"/>
      <c r="M23" s="92"/>
      <c r="N23" s="92">
        <v>26</v>
      </c>
      <c r="O23" s="92">
        <v>26</v>
      </c>
      <c r="P23" s="92">
        <v>26</v>
      </c>
      <c r="Q23" s="92">
        <v>26</v>
      </c>
      <c r="R23" s="92">
        <v>26</v>
      </c>
      <c r="S23" s="92">
        <v>26</v>
      </c>
      <c r="T23" s="92">
        <v>26</v>
      </c>
      <c r="U23" s="92"/>
      <c r="V23" s="92" t="s">
        <v>7</v>
      </c>
      <c r="W23" s="138">
        <f>SUM(C23:V23)</f>
        <v>182</v>
      </c>
    </row>
    <row r="24" spans="1:431" ht="15" thickBot="1">
      <c r="A24" s="139" t="s">
        <v>27</v>
      </c>
      <c r="B24" s="149" t="s">
        <v>28</v>
      </c>
      <c r="C24" s="93"/>
      <c r="D24" s="93"/>
      <c r="E24" s="93"/>
      <c r="F24" s="93"/>
      <c r="G24" s="93" t="s">
        <v>7</v>
      </c>
      <c r="H24" s="93" t="s">
        <v>7</v>
      </c>
      <c r="I24" s="93" t="s">
        <v>7</v>
      </c>
      <c r="J24" s="93" t="s">
        <v>7</v>
      </c>
      <c r="K24" s="93" t="s">
        <v>7</v>
      </c>
      <c r="L24" s="93" t="s">
        <v>7</v>
      </c>
      <c r="M24" s="93" t="s">
        <v>7</v>
      </c>
      <c r="N24" s="93">
        <v>6</v>
      </c>
      <c r="O24" s="93">
        <v>6</v>
      </c>
      <c r="P24" s="93">
        <v>6</v>
      </c>
      <c r="Q24" s="93">
        <v>6</v>
      </c>
      <c r="R24" s="93">
        <v>6</v>
      </c>
      <c r="S24" s="93">
        <v>6</v>
      </c>
      <c r="T24" s="93">
        <v>6</v>
      </c>
      <c r="U24" s="93"/>
      <c r="V24" s="93" t="s">
        <v>7</v>
      </c>
      <c r="W24" s="94">
        <f>SUM(C24:V24)</f>
        <v>42</v>
      </c>
    </row>
    <row r="25" spans="1:431">
      <c r="A25" s="148" t="s">
        <v>29</v>
      </c>
      <c r="B25" s="323"/>
      <c r="C25" s="324"/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  <c r="T25" s="324"/>
      <c r="U25" s="324"/>
      <c r="V25" s="324"/>
      <c r="W25" s="325"/>
    </row>
    <row r="26" spans="1:431" ht="15" thickBot="1">
      <c r="A26" s="209" t="s">
        <v>30</v>
      </c>
      <c r="B26" s="331" t="s">
        <v>31</v>
      </c>
      <c r="C26" s="141" t="s">
        <v>7</v>
      </c>
      <c r="D26" s="141" t="s">
        <v>7</v>
      </c>
      <c r="E26" s="141"/>
      <c r="F26" s="141"/>
      <c r="G26" s="141"/>
      <c r="H26" s="141"/>
      <c r="I26" s="141"/>
      <c r="J26" s="141"/>
      <c r="K26" s="141"/>
      <c r="L26" s="141"/>
      <c r="M26" s="141"/>
      <c r="N26" s="141">
        <v>70</v>
      </c>
      <c r="O26" s="141">
        <v>70</v>
      </c>
      <c r="P26" s="141">
        <v>70</v>
      </c>
      <c r="Q26" s="141">
        <v>70</v>
      </c>
      <c r="R26" s="141">
        <v>70</v>
      </c>
      <c r="S26" s="141">
        <v>70</v>
      </c>
      <c r="T26" s="141">
        <v>70</v>
      </c>
      <c r="U26" s="141"/>
      <c r="V26" s="141"/>
      <c r="W26" s="142">
        <f>SUM(C26:V26)</f>
        <v>490</v>
      </c>
    </row>
    <row r="27" spans="1:431">
      <c r="A27" s="95" t="s">
        <v>32</v>
      </c>
      <c r="B27" s="320"/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321"/>
      <c r="W27" s="322"/>
    </row>
    <row r="28" spans="1:431">
      <c r="A28" s="65" t="s">
        <v>33</v>
      </c>
      <c r="B28" s="92" t="s">
        <v>34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>
        <v>30</v>
      </c>
      <c r="O28" s="92"/>
      <c r="P28" s="92"/>
      <c r="Q28" s="92">
        <v>30</v>
      </c>
      <c r="R28" s="92">
        <v>30</v>
      </c>
      <c r="S28" s="92">
        <v>80</v>
      </c>
      <c r="T28" s="92">
        <v>80</v>
      </c>
      <c r="U28" s="92"/>
      <c r="V28" s="92"/>
      <c r="W28" s="94">
        <f t="shared" ref="W28:W33" si="0">SUM(C28:V28)</f>
        <v>250</v>
      </c>
    </row>
    <row r="29" spans="1:431">
      <c r="A29" s="65" t="s">
        <v>33</v>
      </c>
      <c r="B29" s="92" t="s">
        <v>35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>
        <v>80</v>
      </c>
      <c r="P29" s="92">
        <v>80</v>
      </c>
      <c r="Q29" s="92"/>
      <c r="R29" s="92"/>
      <c r="S29" s="92"/>
      <c r="T29" s="92"/>
      <c r="U29" s="92"/>
      <c r="V29" s="92"/>
      <c r="W29" s="94">
        <f t="shared" si="0"/>
        <v>160</v>
      </c>
    </row>
    <row r="30" spans="1:431">
      <c r="A30" s="65" t="s">
        <v>36</v>
      </c>
      <c r="B30" s="92" t="s">
        <v>37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>
        <v>80</v>
      </c>
      <c r="T30" s="92">
        <v>80</v>
      </c>
      <c r="U30" s="92"/>
      <c r="V30" s="92"/>
      <c r="W30" s="94">
        <f t="shared" si="0"/>
        <v>160</v>
      </c>
    </row>
    <row r="31" spans="1:431">
      <c r="A31" s="65" t="s">
        <v>36</v>
      </c>
      <c r="B31" s="92" t="s">
        <v>38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>
        <v>80</v>
      </c>
      <c r="P31" s="92">
        <v>80</v>
      </c>
      <c r="Q31" s="92"/>
      <c r="R31" s="92"/>
      <c r="S31" s="92"/>
      <c r="T31" s="92"/>
      <c r="U31" s="92"/>
      <c r="V31" s="92"/>
      <c r="W31" s="94">
        <f t="shared" si="0"/>
        <v>160</v>
      </c>
    </row>
    <row r="32" spans="1:431">
      <c r="A32" s="65" t="s">
        <v>39</v>
      </c>
      <c r="B32" s="92" t="s">
        <v>40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>
        <v>60</v>
      </c>
      <c r="P32" s="92">
        <v>60</v>
      </c>
      <c r="Q32" s="92"/>
      <c r="R32" s="92"/>
      <c r="S32" s="92">
        <v>60</v>
      </c>
      <c r="T32" s="92">
        <v>60</v>
      </c>
      <c r="U32" s="92"/>
      <c r="V32" s="92"/>
      <c r="W32" s="94">
        <f t="shared" si="0"/>
        <v>240</v>
      </c>
    </row>
    <row r="33" spans="1:23" ht="15" thickBot="1">
      <c r="A33" s="139" t="s">
        <v>41</v>
      </c>
      <c r="B33" s="141" t="s">
        <v>42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>
        <v>30</v>
      </c>
      <c r="O33" s="141">
        <v>60</v>
      </c>
      <c r="P33" s="141">
        <v>60</v>
      </c>
      <c r="Q33" s="141">
        <v>30</v>
      </c>
      <c r="R33" s="141">
        <v>30</v>
      </c>
      <c r="S33" s="141">
        <v>60</v>
      </c>
      <c r="T33" s="141">
        <v>60</v>
      </c>
      <c r="U33" s="141"/>
      <c r="V33" s="141"/>
      <c r="W33" s="142">
        <f t="shared" si="0"/>
        <v>330</v>
      </c>
    </row>
    <row r="34" spans="1:23" ht="15" thickBot="1">
      <c r="A34" s="213"/>
      <c r="B34" s="221"/>
      <c r="C34" s="221"/>
      <c r="D34" s="221"/>
      <c r="E34" s="221"/>
      <c r="F34" s="221"/>
      <c r="G34" s="222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</row>
    <row r="35" spans="1:23" ht="49.95" customHeight="1">
      <c r="A35" s="368" t="s">
        <v>43</v>
      </c>
      <c r="B35" s="361" t="s">
        <v>44</v>
      </c>
      <c r="C35" s="361" t="s">
        <v>45</v>
      </c>
      <c r="D35" s="361" t="s">
        <v>46</v>
      </c>
      <c r="E35" s="361" t="s">
        <v>167</v>
      </c>
      <c r="F35" s="361" t="s">
        <v>168</v>
      </c>
      <c r="G35" s="367" t="s">
        <v>47</v>
      </c>
    </row>
    <row r="36" spans="1:23">
      <c r="A36" s="245" t="s">
        <v>48</v>
      </c>
      <c r="B36" s="246"/>
      <c r="C36" s="125"/>
      <c r="D36" s="125"/>
      <c r="E36" s="125"/>
      <c r="F36" s="125"/>
      <c r="G36" s="126"/>
    </row>
    <row r="37" spans="1:23">
      <c r="A37" s="218" t="s">
        <v>4</v>
      </c>
      <c r="B37" s="127"/>
      <c r="C37" s="108"/>
      <c r="D37" s="128"/>
      <c r="E37" s="108"/>
      <c r="F37" s="108"/>
      <c r="G37" s="109"/>
    </row>
    <row r="38" spans="1:23">
      <c r="A38" s="251" t="s">
        <v>5</v>
      </c>
      <c r="B38" s="127">
        <f>SUM(W6:W8)</f>
        <v>1120</v>
      </c>
      <c r="C38" s="108"/>
      <c r="D38" s="128"/>
      <c r="E38" s="108"/>
      <c r="F38" s="108"/>
      <c r="G38" s="109"/>
    </row>
    <row r="39" spans="1:23">
      <c r="A39" s="252" t="s">
        <v>10</v>
      </c>
      <c r="B39" s="127">
        <f>W9</f>
        <v>320</v>
      </c>
      <c r="C39" s="108"/>
      <c r="D39" s="128"/>
      <c r="E39" s="108"/>
      <c r="F39" s="108"/>
      <c r="G39" s="109"/>
    </row>
    <row r="40" spans="1:23">
      <c r="A40" s="232" t="s">
        <v>17</v>
      </c>
      <c r="B40" s="127">
        <f>SUM(W15:W17)</f>
        <v>1817</v>
      </c>
      <c r="C40" s="108"/>
      <c r="D40" s="108"/>
      <c r="E40" s="108"/>
      <c r="F40" s="108"/>
      <c r="G40" s="109"/>
    </row>
    <row r="41" spans="1:23">
      <c r="A41" s="218" t="s">
        <v>12</v>
      </c>
      <c r="B41" s="127">
        <f>SUM(W11:W13)</f>
        <v>1773</v>
      </c>
      <c r="C41" s="108"/>
      <c r="D41" s="108"/>
      <c r="E41" s="108"/>
      <c r="F41" s="108"/>
      <c r="G41" s="109"/>
    </row>
    <row r="42" spans="1:23">
      <c r="A42" s="219" t="s">
        <v>18</v>
      </c>
      <c r="B42" s="127">
        <f>SUM(W19:W24)</f>
        <v>919</v>
      </c>
      <c r="C42" s="108"/>
      <c r="D42" s="108"/>
      <c r="E42" s="108"/>
      <c r="F42" s="108"/>
      <c r="G42" s="109"/>
    </row>
    <row r="43" spans="1:23">
      <c r="A43" s="219" t="s">
        <v>29</v>
      </c>
      <c r="B43" s="127">
        <f>W26</f>
        <v>490</v>
      </c>
      <c r="C43" s="108"/>
      <c r="D43" s="108"/>
      <c r="E43" s="108"/>
      <c r="F43" s="108"/>
      <c r="G43" s="109"/>
    </row>
    <row r="44" spans="1:23">
      <c r="A44" s="104" t="s">
        <v>49</v>
      </c>
      <c r="B44" s="127"/>
      <c r="C44" s="108"/>
      <c r="D44" s="108"/>
      <c r="E44" s="108"/>
      <c r="F44" s="108"/>
      <c r="G44" s="109"/>
    </row>
    <row r="45" spans="1:23">
      <c r="A45" s="250" t="s">
        <v>33</v>
      </c>
      <c r="B45" s="127">
        <f>SUM(W28:W29)</f>
        <v>410</v>
      </c>
      <c r="C45" s="108"/>
      <c r="D45" s="108"/>
      <c r="E45" s="108"/>
      <c r="F45" s="108"/>
      <c r="G45" s="109"/>
    </row>
    <row r="46" spans="1:23">
      <c r="A46" s="250" t="s">
        <v>36</v>
      </c>
      <c r="B46" s="127">
        <f>SUM(W29:W30)</f>
        <v>320</v>
      </c>
      <c r="C46" s="108"/>
      <c r="D46" s="108"/>
      <c r="E46" s="108"/>
      <c r="F46" s="108"/>
      <c r="G46" s="109"/>
    </row>
    <row r="47" spans="1:23">
      <c r="A47" s="250" t="s">
        <v>39</v>
      </c>
      <c r="B47" s="127">
        <f>W32</f>
        <v>240</v>
      </c>
      <c r="C47" s="108"/>
      <c r="D47" s="108"/>
      <c r="E47" s="108"/>
      <c r="F47" s="108"/>
      <c r="G47" s="109"/>
    </row>
    <row r="48" spans="1:23">
      <c r="A48" s="250" t="s">
        <v>41</v>
      </c>
      <c r="B48" s="127">
        <f>W33</f>
        <v>330</v>
      </c>
      <c r="C48" s="108"/>
      <c r="D48" s="108"/>
      <c r="E48" s="108"/>
      <c r="F48" s="108"/>
      <c r="G48" s="109"/>
    </row>
    <row r="49" spans="1:21">
      <c r="A49" s="245" t="s">
        <v>172</v>
      </c>
      <c r="B49" s="110"/>
      <c r="C49" s="111"/>
      <c r="D49" s="111"/>
      <c r="E49" s="111"/>
      <c r="F49" s="111"/>
      <c r="G49" s="112"/>
    </row>
    <row r="50" spans="1:21">
      <c r="A50" s="129"/>
      <c r="B50" s="113"/>
      <c r="C50" s="108"/>
      <c r="D50" s="108"/>
      <c r="E50" s="108"/>
      <c r="F50" s="108"/>
      <c r="G50" s="109"/>
    </row>
    <row r="51" spans="1:21">
      <c r="A51" s="129"/>
      <c r="B51" s="113"/>
      <c r="C51" s="108"/>
      <c r="D51" s="108"/>
      <c r="E51" s="108"/>
      <c r="F51" s="108"/>
      <c r="G51" s="109"/>
    </row>
    <row r="52" spans="1:21">
      <c r="A52" s="129"/>
      <c r="B52" s="113"/>
      <c r="C52" s="108"/>
      <c r="D52" s="108"/>
      <c r="E52" s="108"/>
      <c r="F52" s="108"/>
      <c r="G52" s="109"/>
    </row>
    <row r="53" spans="1:21">
      <c r="A53" s="129"/>
      <c r="B53" s="113"/>
      <c r="C53" s="108"/>
      <c r="D53" s="108"/>
      <c r="E53" s="108"/>
      <c r="F53" s="108"/>
      <c r="G53" s="109"/>
    </row>
    <row r="54" spans="1:21" ht="15" thickBot="1">
      <c r="A54" s="130"/>
      <c r="B54" s="114"/>
      <c r="C54" s="115"/>
      <c r="D54" s="115"/>
      <c r="E54" s="115"/>
      <c r="F54" s="115"/>
      <c r="G54" s="116"/>
    </row>
    <row r="55" spans="1:21" s="354" customFormat="1" ht="34.950000000000003" customHeight="1">
      <c r="A55" s="370" t="s">
        <v>175</v>
      </c>
      <c r="B55" s="371"/>
      <c r="C55" s="371"/>
      <c r="D55" s="372"/>
      <c r="E55" s="356"/>
      <c r="F55" s="356"/>
      <c r="G55" s="357"/>
    </row>
    <row r="56" spans="1:21" s="354" customFormat="1" ht="75" customHeight="1">
      <c r="A56" s="373" t="s">
        <v>170</v>
      </c>
      <c r="B56" s="374"/>
      <c r="C56" s="374"/>
      <c r="D56" s="375"/>
      <c r="E56" s="355"/>
      <c r="F56" s="355"/>
      <c r="G56" s="358"/>
    </row>
    <row r="57" spans="1:21" s="354" customFormat="1" ht="34.950000000000003" customHeight="1" thickBot="1">
      <c r="A57" s="376" t="s">
        <v>176</v>
      </c>
      <c r="B57" s="377"/>
      <c r="C57" s="377"/>
      <c r="D57" s="378"/>
      <c r="E57" s="359"/>
      <c r="F57" s="359"/>
      <c r="G57" s="360"/>
    </row>
    <row r="58" spans="1:21" ht="15" thickBot="1"/>
    <row r="59" spans="1:21" s="96" customFormat="1" ht="15" thickBot="1">
      <c r="A59" s="227" t="s">
        <v>50</v>
      </c>
      <c r="B59" s="228" t="s">
        <v>2</v>
      </c>
      <c r="C59" s="315">
        <v>45087</v>
      </c>
      <c r="D59" s="315">
        <v>45088</v>
      </c>
      <c r="E59" s="315">
        <v>45089</v>
      </c>
      <c r="F59" s="315">
        <v>45090</v>
      </c>
      <c r="G59" s="315">
        <v>45091</v>
      </c>
      <c r="H59" s="315">
        <v>45092</v>
      </c>
      <c r="I59" s="315">
        <v>45093</v>
      </c>
      <c r="J59" s="315">
        <v>45094</v>
      </c>
      <c r="K59" s="315">
        <v>45095</v>
      </c>
      <c r="L59" s="315">
        <v>45096</v>
      </c>
      <c r="M59" s="315">
        <v>45097</v>
      </c>
      <c r="N59" s="315">
        <v>45098</v>
      </c>
      <c r="O59" s="315">
        <v>45099</v>
      </c>
      <c r="P59" s="315">
        <v>45100</v>
      </c>
      <c r="Q59" s="315">
        <v>45101</v>
      </c>
      <c r="R59" s="315">
        <v>45102</v>
      </c>
      <c r="S59" s="315">
        <v>45103</v>
      </c>
      <c r="T59" s="315">
        <v>45104</v>
      </c>
      <c r="U59" s="230" t="s">
        <v>3</v>
      </c>
    </row>
    <row r="60" spans="1:21">
      <c r="A60" s="314" t="s">
        <v>4</v>
      </c>
      <c r="B60" s="146"/>
      <c r="C60" s="147"/>
      <c r="D60" s="147"/>
      <c r="E60" s="147"/>
      <c r="F60" s="147"/>
      <c r="G60" s="147"/>
      <c r="H60" s="147"/>
      <c r="I60" s="147"/>
      <c r="J60" s="147"/>
      <c r="K60" s="102"/>
      <c r="L60" s="102"/>
      <c r="M60" s="102"/>
      <c r="N60" s="102"/>
      <c r="O60" s="102"/>
      <c r="P60" s="102"/>
      <c r="Q60" s="102"/>
      <c r="R60" s="102"/>
      <c r="S60" s="147"/>
      <c r="T60" s="147"/>
      <c r="U60" s="214"/>
    </row>
    <row r="61" spans="1:21" ht="15" customHeight="1">
      <c r="A61" s="303" t="s">
        <v>51</v>
      </c>
      <c r="B61" s="304" t="s">
        <v>52</v>
      </c>
      <c r="C61" s="305"/>
      <c r="D61" s="305"/>
      <c r="E61" s="305"/>
      <c r="F61" s="305"/>
      <c r="G61" s="305"/>
      <c r="H61" s="305"/>
      <c r="I61" s="305"/>
      <c r="J61" s="305"/>
      <c r="K61" s="305"/>
      <c r="L61" s="106"/>
      <c r="M61" s="305"/>
      <c r="N61" s="305">
        <v>160</v>
      </c>
      <c r="O61" s="305">
        <v>160</v>
      </c>
      <c r="P61" s="305">
        <v>160</v>
      </c>
      <c r="R61" s="305"/>
      <c r="S61" s="305"/>
      <c r="T61" s="305"/>
      <c r="U61" s="301">
        <f>SUM(C61:T61)</f>
        <v>480</v>
      </c>
    </row>
    <row r="62" spans="1:21">
      <c r="A62" s="303" t="s">
        <v>51</v>
      </c>
      <c r="B62" s="304" t="s">
        <v>53</v>
      </c>
      <c r="C62" s="305"/>
      <c r="D62" s="305"/>
      <c r="E62" s="305"/>
      <c r="F62" s="305"/>
      <c r="G62" s="305"/>
      <c r="H62" s="305"/>
      <c r="I62" s="305"/>
      <c r="J62" s="305"/>
      <c r="K62" s="305"/>
      <c r="L62" s="344"/>
      <c r="M62" s="305"/>
      <c r="N62" s="305"/>
      <c r="O62" s="305"/>
      <c r="P62" s="305"/>
      <c r="Q62" s="305">
        <v>160</v>
      </c>
      <c r="R62" s="305"/>
      <c r="S62" s="305"/>
      <c r="T62" s="305"/>
      <c r="U62" s="301">
        <f t="shared" ref="U62:U63" si="1">SUM(C62:T62)</f>
        <v>160</v>
      </c>
    </row>
    <row r="63" spans="1:21" ht="15" thickBot="1">
      <c r="A63" s="306" t="s">
        <v>54</v>
      </c>
      <c r="B63" s="307" t="s">
        <v>11</v>
      </c>
      <c r="C63" s="305"/>
      <c r="D63" s="305"/>
      <c r="E63" s="305"/>
      <c r="F63" s="305"/>
      <c r="G63" s="305"/>
      <c r="H63" s="305"/>
      <c r="I63" s="305"/>
      <c r="J63" s="305"/>
      <c r="K63" s="305"/>
      <c r="L63" s="305">
        <v>160</v>
      </c>
      <c r="M63" s="305">
        <v>160</v>
      </c>
      <c r="N63" s="305"/>
      <c r="O63" s="305"/>
      <c r="P63" s="305"/>
      <c r="Q63" s="305"/>
      <c r="R63" s="305"/>
      <c r="S63" s="305"/>
      <c r="T63" s="305"/>
      <c r="U63" s="301">
        <f t="shared" si="1"/>
        <v>320</v>
      </c>
    </row>
    <row r="64" spans="1:21">
      <c r="A64" s="199" t="s">
        <v>12</v>
      </c>
      <c r="B64" s="101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210"/>
    </row>
    <row r="65" spans="1:21">
      <c r="A65" s="65" t="s">
        <v>13</v>
      </c>
      <c r="B65" s="380" t="s">
        <v>14</v>
      </c>
      <c r="C65" s="202">
        <v>16</v>
      </c>
      <c r="D65" s="202">
        <v>16</v>
      </c>
      <c r="E65" s="14">
        <v>16</v>
      </c>
      <c r="F65" s="14">
        <v>16</v>
      </c>
      <c r="G65" s="14">
        <v>16</v>
      </c>
      <c r="H65" s="14">
        <v>16</v>
      </c>
      <c r="I65" s="14">
        <v>16</v>
      </c>
      <c r="J65" s="14">
        <v>16</v>
      </c>
      <c r="K65" s="14">
        <v>16</v>
      </c>
      <c r="L65" s="92">
        <v>16</v>
      </c>
      <c r="M65" s="92">
        <v>16</v>
      </c>
      <c r="N65" s="92">
        <v>30</v>
      </c>
      <c r="O65" s="92">
        <v>30</v>
      </c>
      <c r="P65" s="92">
        <v>30</v>
      </c>
      <c r="Q65" s="92">
        <v>30</v>
      </c>
      <c r="R65" s="14">
        <v>16</v>
      </c>
      <c r="S65" s="14">
        <v>16</v>
      </c>
      <c r="T65" s="14">
        <v>16</v>
      </c>
      <c r="U65" s="138">
        <f>SUM(E65:T65)</f>
        <v>312</v>
      </c>
    </row>
    <row r="66" spans="1:21">
      <c r="A66" s="137" t="s">
        <v>15</v>
      </c>
      <c r="B66" s="381"/>
      <c r="C66" s="202">
        <v>10</v>
      </c>
      <c r="D66" s="202">
        <v>10</v>
      </c>
      <c r="E66" s="14">
        <v>10</v>
      </c>
      <c r="F66" s="14">
        <v>10</v>
      </c>
      <c r="G66" s="14">
        <v>10</v>
      </c>
      <c r="H66" s="14">
        <v>10</v>
      </c>
      <c r="I66" s="14">
        <v>10</v>
      </c>
      <c r="J66" s="14">
        <v>10</v>
      </c>
      <c r="K66" s="14">
        <v>17</v>
      </c>
      <c r="L66" s="92">
        <v>40</v>
      </c>
      <c r="M66" s="92">
        <v>40</v>
      </c>
      <c r="N66" s="92">
        <v>120</v>
      </c>
      <c r="O66" s="92">
        <v>120</v>
      </c>
      <c r="P66" s="92">
        <v>120</v>
      </c>
      <c r="Q66" s="92">
        <v>120</v>
      </c>
      <c r="R66" s="14">
        <v>19</v>
      </c>
      <c r="S66" s="14">
        <v>9</v>
      </c>
      <c r="T66" s="14">
        <v>9</v>
      </c>
      <c r="U66" s="138">
        <f>SUM(E66:T66)</f>
        <v>674</v>
      </c>
    </row>
    <row r="67" spans="1:21" ht="15" thickBot="1">
      <c r="A67" s="213" t="s">
        <v>16</v>
      </c>
      <c r="B67" s="381"/>
      <c r="C67" s="305"/>
      <c r="D67" s="305"/>
      <c r="E67" s="90"/>
      <c r="F67" s="90"/>
      <c r="G67" s="90"/>
      <c r="H67" s="90"/>
      <c r="I67" s="90"/>
      <c r="J67" s="90"/>
      <c r="K67" s="90"/>
      <c r="L67" s="93"/>
      <c r="M67" s="93"/>
      <c r="N67" s="93">
        <v>23</v>
      </c>
      <c r="O67" s="93">
        <v>23</v>
      </c>
      <c r="P67" s="93">
        <v>23</v>
      </c>
      <c r="Q67" s="93">
        <v>23</v>
      </c>
      <c r="R67" s="90"/>
      <c r="S67" s="90"/>
      <c r="T67" s="90"/>
      <c r="U67" s="94">
        <f>SUM(E67:T67)</f>
        <v>92</v>
      </c>
    </row>
    <row r="68" spans="1:21">
      <c r="A68" s="232" t="s">
        <v>17</v>
      </c>
      <c r="B68" s="223"/>
      <c r="C68" s="224"/>
      <c r="D68" s="224"/>
      <c r="E68" s="224"/>
      <c r="F68" s="224"/>
      <c r="G68" s="224"/>
      <c r="H68" s="224"/>
      <c r="I68" s="224"/>
      <c r="J68" s="224"/>
      <c r="K68" s="102"/>
      <c r="L68" s="102"/>
      <c r="M68" s="102"/>
      <c r="N68" s="102"/>
      <c r="O68" s="102"/>
      <c r="P68" s="102"/>
      <c r="Q68" s="102"/>
      <c r="R68" s="102"/>
      <c r="S68" s="224"/>
      <c r="T68" s="224"/>
      <c r="U68" s="225"/>
    </row>
    <row r="69" spans="1:21">
      <c r="A69" s="294" t="s">
        <v>13</v>
      </c>
      <c r="B69" s="385"/>
      <c r="C69" s="295">
        <v>16</v>
      </c>
      <c r="D69" s="295">
        <v>16</v>
      </c>
      <c r="E69" s="295">
        <v>16</v>
      </c>
      <c r="F69" s="295">
        <v>16</v>
      </c>
      <c r="G69" s="295">
        <v>16</v>
      </c>
      <c r="H69" s="295">
        <v>16</v>
      </c>
      <c r="I69" s="295">
        <v>16</v>
      </c>
      <c r="J69" s="296">
        <v>22</v>
      </c>
      <c r="K69" s="296">
        <v>22</v>
      </c>
      <c r="L69" s="345">
        <v>22</v>
      </c>
      <c r="M69" s="345">
        <v>22</v>
      </c>
      <c r="N69" s="92">
        <v>35</v>
      </c>
      <c r="O69" s="92">
        <v>35</v>
      </c>
      <c r="P69" s="92">
        <v>35</v>
      </c>
      <c r="Q69" s="92">
        <v>35</v>
      </c>
      <c r="R69" s="296">
        <v>21</v>
      </c>
      <c r="S69" s="296">
        <v>16</v>
      </c>
      <c r="T69" s="296">
        <v>16</v>
      </c>
      <c r="U69" s="298">
        <f>SUM(C69:T69)</f>
        <v>393</v>
      </c>
    </row>
    <row r="70" spans="1:21">
      <c r="A70" s="299" t="s">
        <v>15</v>
      </c>
      <c r="B70" s="386"/>
      <c r="C70" s="300">
        <v>9</v>
      </c>
      <c r="D70" s="300">
        <v>9</v>
      </c>
      <c r="E70" s="300">
        <v>9</v>
      </c>
      <c r="F70" s="300">
        <v>9</v>
      </c>
      <c r="G70" s="300">
        <v>9</v>
      </c>
      <c r="H70" s="300">
        <v>9</v>
      </c>
      <c r="I70" s="300">
        <v>9</v>
      </c>
      <c r="J70" s="300">
        <v>9</v>
      </c>
      <c r="K70" s="300">
        <v>17</v>
      </c>
      <c r="L70" s="335">
        <v>50</v>
      </c>
      <c r="M70" s="335">
        <v>50</v>
      </c>
      <c r="N70" s="123">
        <v>120</v>
      </c>
      <c r="O70" s="123">
        <v>120</v>
      </c>
      <c r="P70" s="123">
        <v>120</v>
      </c>
      <c r="Q70" s="123">
        <v>120</v>
      </c>
      <c r="R70" s="202">
        <v>19</v>
      </c>
      <c r="S70" s="202">
        <v>9</v>
      </c>
      <c r="T70" s="202">
        <v>9</v>
      </c>
      <c r="U70" s="301">
        <f>SUM(C70:T70)</f>
        <v>706</v>
      </c>
    </row>
    <row r="71" spans="1:21" ht="15" thickBot="1">
      <c r="A71" s="302" t="s">
        <v>16</v>
      </c>
      <c r="B71" s="386"/>
      <c r="C71" s="90"/>
      <c r="D71" s="144"/>
      <c r="E71" s="144"/>
      <c r="F71" s="144"/>
      <c r="G71" s="144"/>
      <c r="H71" s="144"/>
      <c r="I71" s="144"/>
      <c r="J71" s="144"/>
      <c r="K71" s="144"/>
      <c r="L71" s="93"/>
      <c r="M71" s="93"/>
      <c r="N71" s="93">
        <v>23</v>
      </c>
      <c r="O71" s="93">
        <v>23</v>
      </c>
      <c r="P71" s="93">
        <v>23</v>
      </c>
      <c r="Q71" s="93">
        <v>23</v>
      </c>
      <c r="R71" s="144"/>
      <c r="S71" s="144"/>
      <c r="T71" s="145"/>
      <c r="U71" s="308">
        <f>SUM(C71:T71)</f>
        <v>92</v>
      </c>
    </row>
    <row r="72" spans="1:21">
      <c r="A72" s="91" t="s">
        <v>18</v>
      </c>
      <c r="B72" s="309"/>
      <c r="C72" s="309"/>
      <c r="D72" s="309"/>
      <c r="E72" s="309"/>
      <c r="F72" s="309"/>
      <c r="G72" s="309"/>
      <c r="H72" s="309"/>
      <c r="I72" s="309"/>
      <c r="J72" s="309"/>
      <c r="K72" s="102"/>
      <c r="L72" s="102"/>
      <c r="M72" s="102"/>
      <c r="N72" s="102"/>
      <c r="O72" s="102"/>
      <c r="P72" s="102"/>
      <c r="Q72" s="102"/>
      <c r="R72" s="102"/>
      <c r="S72" s="309"/>
      <c r="T72" s="309"/>
      <c r="U72" s="310"/>
    </row>
    <row r="73" spans="1:21">
      <c r="A73" s="65" t="s">
        <v>13</v>
      </c>
      <c r="B73" s="132" t="s">
        <v>55</v>
      </c>
      <c r="C73" s="202">
        <v>16</v>
      </c>
      <c r="D73" s="202">
        <v>16</v>
      </c>
      <c r="E73" s="295">
        <v>16</v>
      </c>
      <c r="F73" s="295">
        <v>16</v>
      </c>
      <c r="G73" s="295">
        <v>16</v>
      </c>
      <c r="H73" s="295">
        <v>16</v>
      </c>
      <c r="I73" s="295">
        <v>16</v>
      </c>
      <c r="J73" s="297">
        <v>22</v>
      </c>
      <c r="K73" s="297">
        <v>22</v>
      </c>
      <c r="L73" s="92">
        <v>22</v>
      </c>
      <c r="M73" s="92">
        <v>22</v>
      </c>
      <c r="N73" s="92">
        <v>35</v>
      </c>
      <c r="O73" s="92">
        <v>35</v>
      </c>
      <c r="P73" s="92">
        <v>35</v>
      </c>
      <c r="Q73" s="92">
        <v>35</v>
      </c>
      <c r="R73" s="297">
        <v>21</v>
      </c>
      <c r="S73" s="297">
        <v>16</v>
      </c>
      <c r="T73" s="297">
        <v>16</v>
      </c>
      <c r="U73" s="311">
        <f>SUM(C73:T73)</f>
        <v>393</v>
      </c>
    </row>
    <row r="74" spans="1:21">
      <c r="A74" s="65" t="s">
        <v>56</v>
      </c>
      <c r="B74" s="132" t="s">
        <v>57</v>
      </c>
      <c r="C74" s="202">
        <v>10</v>
      </c>
      <c r="D74" s="202">
        <v>10</v>
      </c>
      <c r="E74" s="14">
        <v>10</v>
      </c>
      <c r="F74" s="14">
        <v>10</v>
      </c>
      <c r="G74" s="14">
        <v>10</v>
      </c>
      <c r="H74" s="14">
        <v>10</v>
      </c>
      <c r="I74" s="14">
        <v>10</v>
      </c>
      <c r="J74" s="14">
        <v>10</v>
      </c>
      <c r="K74" s="14">
        <v>17</v>
      </c>
      <c r="L74" s="92"/>
      <c r="M74" s="92"/>
      <c r="N74" s="92"/>
      <c r="O74" s="92"/>
      <c r="P74" s="92"/>
      <c r="Q74" s="92"/>
      <c r="R74" s="14">
        <v>19</v>
      </c>
      <c r="S74" s="14">
        <v>9</v>
      </c>
      <c r="T74" s="14">
        <v>9</v>
      </c>
      <c r="U74" s="138">
        <f t="shared" ref="U74" si="2">SUM(E74:T74)</f>
        <v>114</v>
      </c>
    </row>
    <row r="75" spans="1:21">
      <c r="A75" s="137" t="s">
        <v>22</v>
      </c>
      <c r="B75" s="14" t="s">
        <v>58</v>
      </c>
      <c r="C75" s="14"/>
      <c r="D75" s="14"/>
      <c r="E75" s="14"/>
      <c r="F75" s="14"/>
      <c r="G75" s="14"/>
      <c r="H75" s="14"/>
      <c r="I75" s="14"/>
      <c r="J75" s="14"/>
      <c r="K75" s="14"/>
      <c r="L75" s="92">
        <v>20</v>
      </c>
      <c r="M75" s="92">
        <v>20</v>
      </c>
      <c r="N75" s="92">
        <v>40</v>
      </c>
      <c r="O75" s="92">
        <v>40</v>
      </c>
      <c r="P75" s="92">
        <v>40</v>
      </c>
      <c r="Q75" s="92">
        <v>40</v>
      </c>
      <c r="R75" s="14"/>
      <c r="S75" s="14"/>
      <c r="T75" s="14"/>
      <c r="U75" s="138">
        <f>SUM(E75:T75)</f>
        <v>200</v>
      </c>
    </row>
    <row r="76" spans="1:21">
      <c r="A76" s="137" t="s">
        <v>24</v>
      </c>
      <c r="B76" s="14" t="s">
        <v>59</v>
      </c>
      <c r="C76" s="14"/>
      <c r="D76" s="14"/>
      <c r="E76" s="14"/>
      <c r="F76" s="14"/>
      <c r="G76" s="14"/>
      <c r="H76" s="14"/>
      <c r="I76" s="14"/>
      <c r="J76" s="14"/>
      <c r="K76" s="14"/>
      <c r="L76" s="92">
        <v>20</v>
      </c>
      <c r="M76" s="92">
        <v>20</v>
      </c>
      <c r="N76" s="92">
        <v>80</v>
      </c>
      <c r="O76" s="92">
        <v>80</v>
      </c>
      <c r="P76" s="92">
        <v>80</v>
      </c>
      <c r="Q76" s="92">
        <v>80</v>
      </c>
      <c r="R76" s="14"/>
      <c r="S76" s="14"/>
      <c r="T76" s="14"/>
      <c r="U76" s="138">
        <f>SUM(E76:T76)</f>
        <v>360</v>
      </c>
    </row>
    <row r="77" spans="1:21">
      <c r="A77" s="65" t="s">
        <v>16</v>
      </c>
      <c r="B77" s="132" t="s">
        <v>60</v>
      </c>
      <c r="C77" s="132"/>
      <c r="D77" s="132"/>
      <c r="E77" s="14"/>
      <c r="F77" s="14"/>
      <c r="G77" s="14"/>
      <c r="H77" s="14"/>
      <c r="I77" s="14"/>
      <c r="J77" s="14"/>
      <c r="K77" s="14"/>
      <c r="L77" s="92"/>
      <c r="M77" s="92"/>
      <c r="N77" s="92">
        <v>23</v>
      </c>
      <c r="O77" s="92">
        <v>23</v>
      </c>
      <c r="P77" s="92">
        <v>23</v>
      </c>
      <c r="Q77" s="92">
        <v>23</v>
      </c>
      <c r="R77" s="14"/>
      <c r="S77" s="14"/>
      <c r="T77" s="14"/>
      <c r="U77" s="138">
        <f>SUM(E77:T77)</f>
        <v>92</v>
      </c>
    </row>
    <row r="78" spans="1:21" ht="15" thickBot="1">
      <c r="A78" s="139" t="s">
        <v>27</v>
      </c>
      <c r="B78" s="140" t="s">
        <v>61</v>
      </c>
      <c r="C78" s="140"/>
      <c r="D78" s="140"/>
      <c r="E78" s="141"/>
      <c r="F78" s="141"/>
      <c r="G78" s="141"/>
      <c r="H78" s="141"/>
      <c r="I78" s="141"/>
      <c r="J78" s="141"/>
      <c r="K78" s="141"/>
      <c r="L78" s="141"/>
      <c r="M78" s="141"/>
      <c r="N78" s="141">
        <v>6</v>
      </c>
      <c r="O78" s="141">
        <v>6</v>
      </c>
      <c r="P78" s="141">
        <v>6</v>
      </c>
      <c r="Q78" s="141">
        <v>6</v>
      </c>
      <c r="R78" s="141"/>
      <c r="S78" s="141"/>
      <c r="T78" s="141"/>
      <c r="U78" s="142">
        <f>SUM(E78:T78)</f>
        <v>24</v>
      </c>
    </row>
    <row r="79" spans="1:21">
      <c r="A79" s="148" t="s">
        <v>29</v>
      </c>
      <c r="B79" s="146"/>
      <c r="C79" s="147"/>
      <c r="D79" s="147"/>
      <c r="E79" s="147"/>
      <c r="F79" s="147"/>
      <c r="G79" s="147"/>
      <c r="H79" s="147"/>
      <c r="I79" s="147"/>
      <c r="J79" s="147"/>
      <c r="K79" s="102"/>
      <c r="L79" s="102"/>
      <c r="M79" s="102"/>
      <c r="N79" s="102"/>
      <c r="O79" s="102"/>
      <c r="P79" s="102"/>
      <c r="Q79" s="102"/>
      <c r="R79" s="102"/>
      <c r="S79" s="147"/>
      <c r="T79" s="147"/>
      <c r="U79" s="214"/>
    </row>
    <row r="80" spans="1:21" ht="15" thickBot="1">
      <c r="A80" s="215" t="s">
        <v>30</v>
      </c>
      <c r="B80" s="103" t="s">
        <v>62</v>
      </c>
      <c r="C80" s="103"/>
      <c r="D80" s="103"/>
      <c r="E80" s="93"/>
      <c r="F80" s="93"/>
      <c r="G80" s="93"/>
      <c r="H80" s="93"/>
      <c r="I80" s="93"/>
      <c r="J80" s="93"/>
      <c r="K80" s="93"/>
      <c r="L80" s="93"/>
      <c r="M80" s="93"/>
      <c r="N80" s="93">
        <v>50</v>
      </c>
      <c r="O80" s="93">
        <v>50</v>
      </c>
      <c r="P80" s="93">
        <v>50</v>
      </c>
      <c r="Q80" s="93">
        <v>50</v>
      </c>
      <c r="R80" s="93"/>
      <c r="S80" s="93"/>
      <c r="T80" s="93"/>
      <c r="U80" s="94">
        <f>SUM(E80:T80)</f>
        <v>200</v>
      </c>
    </row>
    <row r="81" spans="1:21">
      <c r="A81" s="312" t="s">
        <v>32</v>
      </c>
      <c r="B81" s="313"/>
      <c r="C81" s="313"/>
      <c r="D81" s="313"/>
      <c r="E81" s="313"/>
      <c r="F81" s="313"/>
      <c r="G81" s="313"/>
      <c r="H81" s="313"/>
      <c r="I81" s="313"/>
      <c r="J81" s="313"/>
      <c r="K81" s="313"/>
      <c r="L81" s="313"/>
      <c r="M81" s="313"/>
      <c r="N81" s="313"/>
      <c r="O81" s="313"/>
      <c r="P81" s="313"/>
      <c r="Q81" s="313"/>
      <c r="R81" s="313"/>
      <c r="S81" s="313"/>
      <c r="T81" s="313"/>
      <c r="U81" s="136"/>
    </row>
    <row r="82" spans="1:21">
      <c r="A82" s="65" t="s">
        <v>33</v>
      </c>
      <c r="B82" s="143" t="s">
        <v>61</v>
      </c>
      <c r="C82" s="143"/>
      <c r="D82" s="143"/>
      <c r="E82" s="92"/>
      <c r="F82" s="92"/>
      <c r="G82" s="92"/>
      <c r="H82" s="92"/>
      <c r="I82" s="92"/>
      <c r="J82" s="92"/>
      <c r="K82" s="92"/>
      <c r="L82" s="92"/>
      <c r="M82" s="92"/>
      <c r="N82" s="92">
        <v>100</v>
      </c>
      <c r="O82" s="92">
        <v>100</v>
      </c>
      <c r="P82" s="92">
        <v>100</v>
      </c>
      <c r="Q82" s="92">
        <v>150</v>
      </c>
      <c r="R82" s="92"/>
      <c r="S82" s="92"/>
      <c r="T82" s="92"/>
      <c r="U82" s="138">
        <f>SUM(E82:T82)</f>
        <v>450</v>
      </c>
    </row>
    <row r="83" spans="1:21">
      <c r="A83" s="65" t="s">
        <v>36</v>
      </c>
      <c r="B83" s="143" t="s">
        <v>61</v>
      </c>
      <c r="C83" s="143"/>
      <c r="D83" s="143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>
        <v>150</v>
      </c>
      <c r="R83" s="92"/>
      <c r="S83" s="92"/>
      <c r="T83" s="92"/>
      <c r="U83" s="138">
        <f>SUM(E83:T83)</f>
        <v>150</v>
      </c>
    </row>
    <row r="84" spans="1:21">
      <c r="A84" s="65" t="s">
        <v>39</v>
      </c>
      <c r="B84" s="143" t="s">
        <v>63</v>
      </c>
      <c r="C84" s="143"/>
      <c r="D84" s="143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92">
        <v>150</v>
      </c>
      <c r="R84" s="106"/>
      <c r="S84" s="106"/>
      <c r="T84" s="106"/>
      <c r="U84" s="138">
        <f>SUM(E84:T84)</f>
        <v>150</v>
      </c>
    </row>
    <row r="85" spans="1:21" ht="15" thickBot="1">
      <c r="A85" s="139" t="s">
        <v>41</v>
      </c>
      <c r="B85" s="216" t="s">
        <v>64</v>
      </c>
      <c r="C85" s="216"/>
      <c r="D85" s="216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141">
        <v>150</v>
      </c>
      <c r="R85" s="217"/>
      <c r="S85" s="217"/>
      <c r="T85" s="217"/>
      <c r="U85" s="142">
        <f>SUM(E85:T85)</f>
        <v>150</v>
      </c>
    </row>
    <row r="86" spans="1:21" ht="15" thickBot="1">
      <c r="A86" s="107"/>
    </row>
    <row r="87" spans="1:21" ht="43.2">
      <c r="A87" s="368" t="s">
        <v>50</v>
      </c>
      <c r="B87" s="361" t="s">
        <v>44</v>
      </c>
      <c r="C87" s="361" t="s">
        <v>45</v>
      </c>
      <c r="D87" s="361" t="s">
        <v>46</v>
      </c>
      <c r="E87" s="361" t="s">
        <v>167</v>
      </c>
      <c r="F87" s="361" t="s">
        <v>168</v>
      </c>
      <c r="G87" s="367" t="s">
        <v>47</v>
      </c>
    </row>
    <row r="88" spans="1:21">
      <c r="A88" s="387" t="s">
        <v>48</v>
      </c>
      <c r="B88" s="388"/>
      <c r="C88" s="388"/>
      <c r="D88" s="388"/>
      <c r="E88" s="388"/>
      <c r="F88" s="388"/>
      <c r="G88" s="389"/>
    </row>
    <row r="89" spans="1:21">
      <c r="A89" s="218" t="s">
        <v>4</v>
      </c>
      <c r="B89" s="127"/>
      <c r="C89" s="108"/>
      <c r="D89" s="128"/>
      <c r="E89" s="108"/>
      <c r="F89" s="108"/>
      <c r="G89" s="109"/>
    </row>
    <row r="90" spans="1:21">
      <c r="A90" s="211" t="s">
        <v>5</v>
      </c>
      <c r="B90" s="127">
        <f>U61</f>
        <v>480</v>
      </c>
      <c r="C90" s="108"/>
      <c r="D90" s="128"/>
      <c r="E90" s="108"/>
      <c r="F90" s="108"/>
      <c r="G90" s="109"/>
    </row>
    <row r="91" spans="1:21">
      <c r="A91" s="212" t="s">
        <v>10</v>
      </c>
      <c r="B91" s="127">
        <f>U63</f>
        <v>320</v>
      </c>
      <c r="C91" s="108"/>
      <c r="D91" s="128"/>
      <c r="E91" s="108"/>
      <c r="F91" s="108"/>
      <c r="G91" s="109"/>
    </row>
    <row r="92" spans="1:21">
      <c r="A92" s="232" t="s">
        <v>17</v>
      </c>
      <c r="B92" s="319">
        <f>SUM(U69:U71)</f>
        <v>1191</v>
      </c>
      <c r="C92" s="108"/>
      <c r="D92" s="108"/>
      <c r="E92" s="108"/>
      <c r="F92" s="108"/>
      <c r="G92" s="109"/>
    </row>
    <row r="93" spans="1:21">
      <c r="A93" s="218" t="s">
        <v>12</v>
      </c>
      <c r="B93" s="127">
        <f>SUM(U65:U67)</f>
        <v>1078</v>
      </c>
      <c r="C93" s="108"/>
      <c r="D93" s="108"/>
      <c r="E93" s="108"/>
      <c r="F93" s="108"/>
      <c r="G93" s="109"/>
    </row>
    <row r="94" spans="1:21">
      <c r="A94" s="219" t="s">
        <v>18</v>
      </c>
      <c r="B94" s="127">
        <f>SUM(U73:U78)</f>
        <v>1183</v>
      </c>
      <c r="C94" s="108"/>
      <c r="D94" s="108"/>
      <c r="E94" s="108"/>
      <c r="F94" s="108"/>
      <c r="G94" s="109"/>
    </row>
    <row r="95" spans="1:21">
      <c r="A95" s="219" t="s">
        <v>29</v>
      </c>
      <c r="B95" s="127">
        <f>U80</f>
        <v>200</v>
      </c>
      <c r="C95" s="108"/>
      <c r="D95" s="108"/>
      <c r="E95" s="108"/>
      <c r="F95" s="108"/>
      <c r="G95" s="109"/>
    </row>
    <row r="96" spans="1:21">
      <c r="A96" s="104" t="s">
        <v>32</v>
      </c>
      <c r="B96" s="127"/>
      <c r="C96" s="108"/>
      <c r="D96" s="108"/>
      <c r="E96" s="108"/>
      <c r="F96" s="108"/>
      <c r="G96" s="109"/>
    </row>
    <row r="97" spans="1:7">
      <c r="A97" s="65" t="s">
        <v>33</v>
      </c>
      <c r="B97" s="127">
        <f>U82</f>
        <v>450</v>
      </c>
      <c r="C97" s="108"/>
      <c r="D97" s="108"/>
      <c r="E97" s="108"/>
      <c r="F97" s="108"/>
      <c r="G97" s="109"/>
    </row>
    <row r="98" spans="1:7">
      <c r="A98" s="65" t="s">
        <v>36</v>
      </c>
      <c r="B98" s="127">
        <f t="shared" ref="B98:B100" si="3">U83</f>
        <v>150</v>
      </c>
      <c r="C98" s="108"/>
      <c r="D98" s="108"/>
      <c r="E98" s="108"/>
      <c r="F98" s="108"/>
      <c r="G98" s="109"/>
    </row>
    <row r="99" spans="1:7">
      <c r="A99" s="65" t="s">
        <v>39</v>
      </c>
      <c r="B99" s="127">
        <f t="shared" si="3"/>
        <v>150</v>
      </c>
      <c r="C99" s="108"/>
      <c r="D99" s="108"/>
      <c r="E99" s="108"/>
      <c r="F99" s="108"/>
      <c r="G99" s="109"/>
    </row>
    <row r="100" spans="1:7" ht="15" thickBot="1">
      <c r="A100" s="139" t="s">
        <v>177</v>
      </c>
      <c r="B100" s="127">
        <f t="shared" si="3"/>
        <v>150</v>
      </c>
      <c r="C100" s="108"/>
      <c r="D100" s="108"/>
      <c r="E100" s="108"/>
      <c r="F100" s="108"/>
      <c r="G100" s="109"/>
    </row>
    <row r="101" spans="1:7">
      <c r="A101" s="245" t="s">
        <v>172</v>
      </c>
      <c r="B101" s="110"/>
      <c r="C101" s="111"/>
      <c r="D101" s="111"/>
      <c r="E101" s="111"/>
      <c r="F101" s="111"/>
      <c r="G101" s="112"/>
    </row>
    <row r="102" spans="1:7">
      <c r="A102" s="129"/>
      <c r="B102" s="113"/>
      <c r="C102" s="108"/>
      <c r="D102" s="108"/>
      <c r="E102" s="108"/>
      <c r="F102" s="108"/>
      <c r="G102" s="109"/>
    </row>
    <row r="103" spans="1:7">
      <c r="A103" s="129"/>
      <c r="B103" s="113"/>
      <c r="C103" s="108"/>
      <c r="D103" s="108"/>
      <c r="E103" s="108"/>
      <c r="F103" s="108"/>
      <c r="G103" s="109"/>
    </row>
    <row r="104" spans="1:7">
      <c r="A104" s="129"/>
      <c r="B104" s="113"/>
      <c r="C104" s="108"/>
      <c r="D104" s="108"/>
      <c r="E104" s="108"/>
      <c r="F104" s="108"/>
      <c r="G104" s="109"/>
    </row>
    <row r="105" spans="1:7">
      <c r="A105" s="129"/>
      <c r="B105" s="113"/>
      <c r="C105" s="108"/>
      <c r="D105" s="108"/>
      <c r="E105" s="108"/>
      <c r="F105" s="108"/>
      <c r="G105" s="109"/>
    </row>
    <row r="106" spans="1:7" ht="15" thickBot="1">
      <c r="A106" s="130"/>
      <c r="B106" s="114"/>
      <c r="C106" s="115"/>
      <c r="D106" s="115"/>
      <c r="E106" s="115"/>
      <c r="F106" s="115"/>
      <c r="G106" s="116"/>
    </row>
    <row r="107" spans="1:7" s="354" customFormat="1" ht="34.950000000000003" customHeight="1">
      <c r="A107" s="370" t="s">
        <v>173</v>
      </c>
      <c r="B107" s="371"/>
      <c r="C107" s="371"/>
      <c r="D107" s="372"/>
      <c r="E107" s="356"/>
      <c r="F107" s="356"/>
      <c r="G107" s="357"/>
    </row>
    <row r="108" spans="1:7" s="354" customFormat="1" ht="75" customHeight="1">
      <c r="A108" s="373" t="s">
        <v>170</v>
      </c>
      <c r="B108" s="374"/>
      <c r="C108" s="374"/>
      <c r="D108" s="375"/>
      <c r="E108" s="355"/>
      <c r="F108" s="355"/>
      <c r="G108" s="358"/>
    </row>
    <row r="109" spans="1:7" s="354" customFormat="1" ht="34.950000000000003" customHeight="1" thickBot="1">
      <c r="A109" s="376" t="s">
        <v>174</v>
      </c>
      <c r="B109" s="377"/>
      <c r="C109" s="377"/>
      <c r="D109" s="378"/>
      <c r="E109" s="359"/>
      <c r="F109" s="359"/>
      <c r="G109" s="360"/>
    </row>
  </sheetData>
  <mergeCells count="13">
    <mergeCell ref="A109:D109"/>
    <mergeCell ref="A88:G88"/>
    <mergeCell ref="B65:B67"/>
    <mergeCell ref="B69:B71"/>
    <mergeCell ref="A107:D107"/>
    <mergeCell ref="A108:D108"/>
    <mergeCell ref="A55:D55"/>
    <mergeCell ref="A56:D56"/>
    <mergeCell ref="A57:D57"/>
    <mergeCell ref="A1:W1"/>
    <mergeCell ref="B11:B13"/>
    <mergeCell ref="B2:H2"/>
    <mergeCell ref="B15:B17"/>
  </mergeCells>
  <pageMargins left="0.25" right="0.25" top="0.75" bottom="0.75" header="0.3" footer="0.3"/>
  <pageSetup paperSize="8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16893-BFEE-4BE1-A252-A3612FEE29D0}">
  <sheetPr>
    <pageSetUpPr fitToPage="1"/>
  </sheetPr>
  <dimension ref="A1:BK120"/>
  <sheetViews>
    <sheetView view="pageBreakPreview" topLeftCell="A90" zoomScale="60" zoomScaleNormal="55" workbookViewId="0">
      <pane xSplit="1" topLeftCell="B1" activePane="topRight" state="frozen"/>
      <selection pane="topRight" activeCell="A118" sqref="A118:D118"/>
    </sheetView>
  </sheetViews>
  <sheetFormatPr defaultRowHeight="14.4"/>
  <cols>
    <col min="1" max="1" width="75" customWidth="1"/>
    <col min="2" max="2" width="14.5546875" customWidth="1"/>
    <col min="3" max="3" width="14.6640625" customWidth="1"/>
    <col min="4" max="4" width="13.21875" customWidth="1"/>
    <col min="5" max="5" width="12.5546875" customWidth="1"/>
    <col min="6" max="26" width="11.77734375" customWidth="1"/>
    <col min="27" max="27" width="11" customWidth="1"/>
    <col min="28" max="28" width="11.44140625" customWidth="1"/>
    <col min="29" max="29" width="11.5546875" customWidth="1"/>
  </cols>
  <sheetData>
    <row r="1" spans="1:27" ht="52.2" thickBot="1">
      <c r="A1" s="390" t="s">
        <v>65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</row>
    <row r="2" spans="1:27" s="88" customFormat="1" ht="33" customHeight="1" thickBot="1">
      <c r="A2" s="231" t="s">
        <v>166</v>
      </c>
      <c r="B2" s="383"/>
      <c r="C2" s="383"/>
      <c r="D2" s="383"/>
      <c r="E2" s="383"/>
      <c r="F2" s="383"/>
      <c r="G2" s="383"/>
      <c r="H2" s="384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</row>
    <row r="3" spans="1:27" s="88" customFormat="1" ht="11.1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</row>
    <row r="4" spans="1:27" ht="15" thickBot="1">
      <c r="A4" s="7" t="s">
        <v>66</v>
      </c>
      <c r="B4" s="17" t="s">
        <v>67</v>
      </c>
      <c r="C4" s="17">
        <v>45089</v>
      </c>
      <c r="D4" s="17">
        <v>45090</v>
      </c>
      <c r="E4" s="17">
        <v>45091</v>
      </c>
      <c r="F4" s="17">
        <v>45092</v>
      </c>
      <c r="G4" s="17">
        <v>45093</v>
      </c>
      <c r="H4" s="17">
        <v>45094</v>
      </c>
      <c r="I4" s="17">
        <v>45095</v>
      </c>
      <c r="J4" s="17">
        <v>45096</v>
      </c>
      <c r="K4" s="17">
        <v>45097</v>
      </c>
      <c r="L4" s="17">
        <v>45098</v>
      </c>
      <c r="M4" s="17">
        <v>45099</v>
      </c>
      <c r="N4" s="17">
        <v>45100</v>
      </c>
      <c r="O4" s="17">
        <v>45101</v>
      </c>
      <c r="P4" s="17">
        <v>45102</v>
      </c>
      <c r="Q4" s="17">
        <v>45103</v>
      </c>
      <c r="R4" s="17">
        <v>45104</v>
      </c>
      <c r="S4" s="17">
        <v>45105</v>
      </c>
      <c r="T4" s="17">
        <v>45106</v>
      </c>
      <c r="U4" s="17">
        <v>45107</v>
      </c>
      <c r="V4" s="17">
        <v>45108</v>
      </c>
      <c r="W4" s="17">
        <v>45109</v>
      </c>
      <c r="X4" s="17">
        <v>45110</v>
      </c>
      <c r="Y4" s="17">
        <v>45111</v>
      </c>
      <c r="Z4" s="17">
        <v>45112</v>
      </c>
      <c r="AA4" s="7" t="s">
        <v>3</v>
      </c>
    </row>
    <row r="5" spans="1:27">
      <c r="A5" s="44" t="s">
        <v>4</v>
      </c>
      <c r="B5" s="175" t="s">
        <v>7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7"/>
    </row>
    <row r="6" spans="1:27">
      <c r="A6" s="58" t="s">
        <v>68</v>
      </c>
      <c r="B6" s="158" t="s">
        <v>69</v>
      </c>
      <c r="C6" s="159"/>
      <c r="D6" s="159" t="s">
        <v>7</v>
      </c>
      <c r="E6" s="159" t="s">
        <v>7</v>
      </c>
      <c r="F6" s="71" t="s">
        <v>7</v>
      </c>
      <c r="G6" s="71" t="s">
        <v>7</v>
      </c>
      <c r="H6" s="71" t="s">
        <v>7</v>
      </c>
      <c r="I6" s="72" t="s">
        <v>7</v>
      </c>
      <c r="J6" s="72"/>
      <c r="K6" s="72"/>
      <c r="L6" s="72"/>
      <c r="M6" s="72"/>
      <c r="N6" s="72"/>
      <c r="O6" s="72"/>
      <c r="P6" s="72"/>
      <c r="Q6" s="160">
        <v>200</v>
      </c>
      <c r="R6" s="160">
        <v>200</v>
      </c>
      <c r="S6" s="160">
        <v>200</v>
      </c>
      <c r="T6" s="160">
        <v>200</v>
      </c>
      <c r="U6" s="160">
        <v>200</v>
      </c>
      <c r="V6" s="160">
        <v>200</v>
      </c>
      <c r="W6" s="160">
        <v>200</v>
      </c>
      <c r="X6" s="161"/>
      <c r="Y6" s="161"/>
      <c r="Z6" s="162"/>
      <c r="AA6" s="59">
        <f t="shared" ref="AA6:AA12" si="0">SUM(C6:Z6)</f>
        <v>1400</v>
      </c>
    </row>
    <row r="7" spans="1:27">
      <c r="A7" s="58" t="s">
        <v>70</v>
      </c>
      <c r="B7" s="158" t="s">
        <v>71</v>
      </c>
      <c r="C7" s="159"/>
      <c r="D7" s="159" t="s">
        <v>7</v>
      </c>
      <c r="E7" s="159" t="s">
        <v>7</v>
      </c>
      <c r="F7" s="71" t="s">
        <v>7</v>
      </c>
      <c r="G7" s="71" t="s">
        <v>7</v>
      </c>
      <c r="H7" s="71" t="s">
        <v>7</v>
      </c>
      <c r="I7" s="72"/>
      <c r="J7" s="72"/>
      <c r="K7" s="72"/>
      <c r="L7" s="72"/>
      <c r="M7" s="72"/>
      <c r="N7" s="72"/>
      <c r="O7" s="163">
        <v>100</v>
      </c>
      <c r="P7" s="163">
        <v>100</v>
      </c>
      <c r="Q7" s="72"/>
      <c r="R7" s="72"/>
      <c r="S7" s="72"/>
      <c r="T7" s="72"/>
      <c r="U7" s="72"/>
      <c r="V7" s="72"/>
      <c r="W7" s="72"/>
      <c r="X7" s="161"/>
      <c r="Y7" s="161"/>
      <c r="Z7" s="164"/>
      <c r="AA7" s="59">
        <f t="shared" si="0"/>
        <v>200</v>
      </c>
    </row>
    <row r="8" spans="1:27">
      <c r="A8" s="58" t="s">
        <v>72</v>
      </c>
      <c r="B8" s="158" t="s">
        <v>73</v>
      </c>
      <c r="C8" s="159"/>
      <c r="D8" s="159" t="s">
        <v>7</v>
      </c>
      <c r="E8" s="159" t="s">
        <v>7</v>
      </c>
      <c r="F8" s="71" t="s">
        <v>7</v>
      </c>
      <c r="G8" s="71" t="s">
        <v>7</v>
      </c>
      <c r="H8" s="71" t="s">
        <v>7</v>
      </c>
      <c r="I8" s="72"/>
      <c r="J8" s="72"/>
      <c r="K8" s="72"/>
      <c r="L8" s="72"/>
      <c r="M8" s="72"/>
      <c r="N8" s="72"/>
      <c r="O8" s="163">
        <v>100</v>
      </c>
      <c r="P8" s="163">
        <v>100</v>
      </c>
      <c r="Q8" s="72">
        <v>100</v>
      </c>
      <c r="R8" s="72">
        <v>100</v>
      </c>
      <c r="S8" s="72">
        <v>100</v>
      </c>
      <c r="T8" s="72">
        <v>100</v>
      </c>
      <c r="U8" s="72">
        <v>70</v>
      </c>
      <c r="V8" s="72">
        <v>70</v>
      </c>
      <c r="W8" s="72"/>
      <c r="X8" s="161"/>
      <c r="Y8" s="161"/>
      <c r="Z8" s="164"/>
      <c r="AA8" s="59">
        <f t="shared" si="0"/>
        <v>740</v>
      </c>
    </row>
    <row r="9" spans="1:27">
      <c r="A9" s="58" t="s">
        <v>72</v>
      </c>
      <c r="B9" s="158" t="s">
        <v>74</v>
      </c>
      <c r="C9" s="159"/>
      <c r="D9" s="159" t="s">
        <v>7</v>
      </c>
      <c r="E9" s="159" t="s">
        <v>7</v>
      </c>
      <c r="F9" s="71" t="s">
        <v>7</v>
      </c>
      <c r="G9" s="71" t="s">
        <v>7</v>
      </c>
      <c r="H9" s="71" t="s">
        <v>7</v>
      </c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>
        <v>50</v>
      </c>
      <c r="X9" s="161"/>
      <c r="Y9" s="161"/>
      <c r="Z9" s="164"/>
      <c r="AA9" s="59">
        <f t="shared" si="0"/>
        <v>50</v>
      </c>
    </row>
    <row r="10" spans="1:27" ht="15.6" customHeight="1">
      <c r="A10" s="58" t="s">
        <v>75</v>
      </c>
      <c r="B10" s="158" t="s">
        <v>76</v>
      </c>
      <c r="C10" s="165"/>
      <c r="D10" s="165" t="s">
        <v>7</v>
      </c>
      <c r="E10" s="165" t="s">
        <v>7</v>
      </c>
      <c r="F10" s="71" t="s">
        <v>7</v>
      </c>
      <c r="G10" s="71" t="s">
        <v>7</v>
      </c>
      <c r="H10" s="71" t="s">
        <v>7</v>
      </c>
      <c r="I10" s="72"/>
      <c r="J10" s="72"/>
      <c r="K10" s="145">
        <v>240</v>
      </c>
      <c r="L10" s="145">
        <v>240</v>
      </c>
      <c r="M10" s="145">
        <v>240</v>
      </c>
      <c r="N10" s="72"/>
      <c r="O10" s="72"/>
      <c r="P10" s="72"/>
      <c r="Q10" s="162"/>
      <c r="R10" s="166">
        <v>210</v>
      </c>
      <c r="S10" s="166">
        <v>210</v>
      </c>
      <c r="T10" s="166">
        <v>210</v>
      </c>
      <c r="U10" s="166">
        <v>210</v>
      </c>
      <c r="V10" s="72">
        <v>210</v>
      </c>
      <c r="W10" s="72"/>
      <c r="X10" s="162"/>
      <c r="Y10" s="162"/>
      <c r="Z10" s="162"/>
      <c r="AA10" s="59">
        <f t="shared" si="0"/>
        <v>1770</v>
      </c>
    </row>
    <row r="11" spans="1:27">
      <c r="A11" s="60" t="s">
        <v>77</v>
      </c>
      <c r="B11" s="167" t="s">
        <v>78</v>
      </c>
      <c r="C11" s="168"/>
      <c r="D11" s="168" t="s">
        <v>7</v>
      </c>
      <c r="E11" s="168" t="s">
        <v>7</v>
      </c>
      <c r="F11" s="169" t="s">
        <v>7</v>
      </c>
      <c r="G11" s="169" t="s">
        <v>7</v>
      </c>
      <c r="H11" s="169" t="s">
        <v>7</v>
      </c>
      <c r="I11" s="167"/>
      <c r="J11" s="167"/>
      <c r="K11" s="167"/>
      <c r="L11" s="167"/>
      <c r="M11" s="167"/>
      <c r="N11" s="167"/>
      <c r="O11" s="167"/>
      <c r="P11" s="72">
        <v>210</v>
      </c>
      <c r="Q11" s="72">
        <v>210</v>
      </c>
      <c r="R11" s="166"/>
      <c r="S11" s="166"/>
      <c r="T11" s="166"/>
      <c r="U11" s="166"/>
      <c r="V11" s="166"/>
      <c r="W11" s="166"/>
      <c r="X11" s="166"/>
      <c r="Y11" s="166"/>
      <c r="Z11" s="166"/>
      <c r="AA11" s="59">
        <f t="shared" si="0"/>
        <v>420</v>
      </c>
    </row>
    <row r="12" spans="1:27" ht="15" thickBot="1">
      <c r="A12" s="60" t="s">
        <v>77</v>
      </c>
      <c r="B12" s="167" t="s">
        <v>79</v>
      </c>
      <c r="C12" s="168"/>
      <c r="D12" s="168" t="s">
        <v>7</v>
      </c>
      <c r="E12" s="168" t="s">
        <v>7</v>
      </c>
      <c r="F12" s="169" t="s">
        <v>7</v>
      </c>
      <c r="G12" s="169" t="s">
        <v>7</v>
      </c>
      <c r="H12" s="169" t="s">
        <v>7</v>
      </c>
      <c r="I12" s="167"/>
      <c r="J12" s="167">
        <v>240</v>
      </c>
      <c r="K12" s="167"/>
      <c r="L12" s="167"/>
      <c r="M12" s="167"/>
      <c r="N12" s="167"/>
      <c r="O12" s="167"/>
      <c r="P12" s="167"/>
      <c r="Q12" s="167"/>
      <c r="R12" s="167"/>
      <c r="S12" s="166"/>
      <c r="T12" s="166"/>
      <c r="U12" s="166"/>
      <c r="V12" s="166"/>
      <c r="W12" s="166"/>
      <c r="X12" s="166"/>
      <c r="Y12" s="166"/>
      <c r="Z12" s="166"/>
      <c r="AA12" s="59">
        <f t="shared" si="0"/>
        <v>240</v>
      </c>
    </row>
    <row r="13" spans="1:27">
      <c r="A13" s="55" t="s">
        <v>80</v>
      </c>
      <c r="B13" s="175" t="s">
        <v>7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7"/>
    </row>
    <row r="14" spans="1:27">
      <c r="A14" s="61" t="s">
        <v>16</v>
      </c>
      <c r="B14" s="10" t="s">
        <v>81</v>
      </c>
      <c r="C14" s="8"/>
      <c r="D14" s="8"/>
      <c r="E14" s="8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8">
        <v>66</v>
      </c>
      <c r="R14" s="8">
        <v>66</v>
      </c>
      <c r="S14" s="8">
        <v>66</v>
      </c>
      <c r="T14" s="8">
        <v>66</v>
      </c>
      <c r="U14" s="8">
        <v>66</v>
      </c>
      <c r="V14" s="8">
        <v>66</v>
      </c>
      <c r="W14" s="8">
        <v>66</v>
      </c>
      <c r="X14" s="8"/>
      <c r="Y14" s="8"/>
      <c r="Z14" s="8"/>
      <c r="AA14" s="59">
        <f>SUM(C14:Z14)</f>
        <v>462</v>
      </c>
    </row>
    <row r="15" spans="1:27">
      <c r="A15" s="49" t="s">
        <v>13</v>
      </c>
      <c r="B15" s="10" t="s">
        <v>82</v>
      </c>
      <c r="C15" s="8">
        <v>16</v>
      </c>
      <c r="D15" s="8">
        <v>16</v>
      </c>
      <c r="E15" s="8">
        <v>16</v>
      </c>
      <c r="F15" s="8">
        <v>16</v>
      </c>
      <c r="G15" s="8">
        <v>16</v>
      </c>
      <c r="H15" s="8">
        <v>16</v>
      </c>
      <c r="I15" s="8">
        <v>16</v>
      </c>
      <c r="J15" s="8">
        <v>16</v>
      </c>
      <c r="K15" s="8">
        <v>30</v>
      </c>
      <c r="L15" s="8">
        <v>30</v>
      </c>
      <c r="M15" s="8">
        <v>30</v>
      </c>
      <c r="N15" s="8">
        <v>16</v>
      </c>
      <c r="O15" s="8">
        <v>16</v>
      </c>
      <c r="P15" s="8">
        <v>16</v>
      </c>
      <c r="Q15" s="8">
        <v>30</v>
      </c>
      <c r="R15" s="8">
        <v>30</v>
      </c>
      <c r="S15" s="8">
        <v>30</v>
      </c>
      <c r="T15" s="8">
        <v>30</v>
      </c>
      <c r="U15" s="8">
        <v>30</v>
      </c>
      <c r="V15" s="8">
        <v>30</v>
      </c>
      <c r="W15" s="8">
        <v>30</v>
      </c>
      <c r="X15" s="8">
        <v>10</v>
      </c>
      <c r="Y15" s="8">
        <v>5</v>
      </c>
      <c r="Z15" s="8"/>
      <c r="AA15" s="59">
        <f>SUM(C15:Z15)</f>
        <v>491</v>
      </c>
    </row>
    <row r="16" spans="1:27">
      <c r="A16" s="119" t="s">
        <v>83</v>
      </c>
      <c r="B16" s="2" t="s">
        <v>58</v>
      </c>
      <c r="C16" s="2">
        <v>10</v>
      </c>
      <c r="D16" s="2">
        <v>10</v>
      </c>
      <c r="E16" s="2">
        <v>10</v>
      </c>
      <c r="F16" s="2">
        <v>10</v>
      </c>
      <c r="G16" s="2">
        <v>10</v>
      </c>
      <c r="H16" s="2">
        <v>10</v>
      </c>
      <c r="I16" s="2">
        <v>20</v>
      </c>
      <c r="J16" s="2">
        <v>20</v>
      </c>
      <c r="K16" s="2">
        <v>70</v>
      </c>
      <c r="L16" s="2">
        <v>70</v>
      </c>
      <c r="M16" s="2">
        <v>70</v>
      </c>
      <c r="N16" s="2">
        <v>20</v>
      </c>
      <c r="O16" s="2">
        <v>20</v>
      </c>
      <c r="P16" s="2">
        <v>40</v>
      </c>
      <c r="Q16" s="2">
        <v>80</v>
      </c>
      <c r="R16" s="2">
        <v>150</v>
      </c>
      <c r="S16" s="2">
        <v>150</v>
      </c>
      <c r="T16" s="2">
        <v>150</v>
      </c>
      <c r="U16" s="2">
        <v>150</v>
      </c>
      <c r="V16" s="2">
        <v>150</v>
      </c>
      <c r="W16" s="2">
        <v>80</v>
      </c>
      <c r="X16" s="2">
        <v>10</v>
      </c>
      <c r="Y16" s="2">
        <v>10</v>
      </c>
      <c r="Z16" s="2"/>
      <c r="AA16" s="120">
        <f>SUM(C16:Z16)</f>
        <v>1320</v>
      </c>
    </row>
    <row r="17" spans="1:27">
      <c r="A17" s="119" t="s">
        <v>84</v>
      </c>
      <c r="B17" s="15" t="s">
        <v>85</v>
      </c>
      <c r="C17" s="2">
        <v>10</v>
      </c>
      <c r="D17" s="2">
        <v>10</v>
      </c>
      <c r="E17" s="2">
        <v>10</v>
      </c>
      <c r="F17" s="2">
        <v>10</v>
      </c>
      <c r="G17" s="2">
        <v>10</v>
      </c>
      <c r="H17" s="2">
        <v>10</v>
      </c>
      <c r="I17" s="2">
        <v>20</v>
      </c>
      <c r="J17" s="2">
        <v>20</v>
      </c>
      <c r="K17" s="2">
        <v>70</v>
      </c>
      <c r="L17" s="2">
        <v>70</v>
      </c>
      <c r="M17" s="2">
        <v>70</v>
      </c>
      <c r="N17" s="2">
        <v>20</v>
      </c>
      <c r="O17" s="2">
        <v>20</v>
      </c>
      <c r="P17" s="2">
        <v>40</v>
      </c>
      <c r="Q17" s="2">
        <v>80</v>
      </c>
      <c r="R17" s="2">
        <v>150</v>
      </c>
      <c r="S17" s="2">
        <v>150</v>
      </c>
      <c r="T17" s="2">
        <v>150</v>
      </c>
      <c r="U17" s="2">
        <v>150</v>
      </c>
      <c r="V17" s="2">
        <v>150</v>
      </c>
      <c r="W17" s="2">
        <v>80</v>
      </c>
      <c r="X17" s="2">
        <v>10</v>
      </c>
      <c r="Y17" s="2">
        <v>10</v>
      </c>
      <c r="Z17" s="2"/>
      <c r="AA17" s="120">
        <f>SUM(C17:Z17)</f>
        <v>1320</v>
      </c>
    </row>
    <row r="18" spans="1:27">
      <c r="A18" s="70" t="s">
        <v>27</v>
      </c>
      <c r="B18" s="15" t="s">
        <v>81</v>
      </c>
      <c r="C18" s="2"/>
      <c r="D18" s="2" t="s">
        <v>7</v>
      </c>
      <c r="E18" s="2" t="s">
        <v>7</v>
      </c>
      <c r="F18" s="2" t="s">
        <v>7</v>
      </c>
      <c r="G18" s="2" t="s">
        <v>7</v>
      </c>
      <c r="H18" s="2" t="s">
        <v>7</v>
      </c>
      <c r="I18" s="2" t="s">
        <v>7</v>
      </c>
      <c r="J18" s="2" t="s">
        <v>7</v>
      </c>
      <c r="K18" s="2">
        <v>6</v>
      </c>
      <c r="L18" s="2">
        <v>6</v>
      </c>
      <c r="M18" s="2">
        <v>6</v>
      </c>
      <c r="N18" s="2" t="s">
        <v>7</v>
      </c>
      <c r="O18" s="2" t="s">
        <v>7</v>
      </c>
      <c r="P18" s="2"/>
      <c r="Q18" s="2">
        <v>6</v>
      </c>
      <c r="R18" s="2">
        <v>6</v>
      </c>
      <c r="S18" s="2">
        <v>6</v>
      </c>
      <c r="T18" s="2">
        <v>6</v>
      </c>
      <c r="U18" s="2">
        <v>6</v>
      </c>
      <c r="V18" s="2">
        <v>6</v>
      </c>
      <c r="W18" s="2">
        <v>6</v>
      </c>
      <c r="X18" s="2" t="s">
        <v>7</v>
      </c>
      <c r="Y18" s="2" t="s">
        <v>7</v>
      </c>
      <c r="Z18" s="2"/>
      <c r="AA18" s="120">
        <f>SUM(C18:Z18)</f>
        <v>60</v>
      </c>
    </row>
    <row r="19" spans="1:27">
      <c r="A19" s="43" t="s">
        <v>86</v>
      </c>
      <c r="B19" s="18" t="s">
        <v>7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9"/>
    </row>
    <row r="20" spans="1:27">
      <c r="A20" s="62" t="s">
        <v>87</v>
      </c>
      <c r="B20" s="158" t="s">
        <v>88</v>
      </c>
      <c r="C20" s="4"/>
      <c r="D20" s="4" t="s">
        <v>7</v>
      </c>
      <c r="E20" s="4" t="s">
        <v>7</v>
      </c>
      <c r="F20" s="1" t="s">
        <v>7</v>
      </c>
      <c r="G20" s="1" t="s">
        <v>7</v>
      </c>
      <c r="H20" s="1" t="s">
        <v>7</v>
      </c>
      <c r="I20" s="1"/>
      <c r="J20" s="1"/>
      <c r="K20" s="1">
        <v>30</v>
      </c>
      <c r="L20" s="1">
        <v>30</v>
      </c>
      <c r="M20" s="1"/>
      <c r="N20" s="1" t="s">
        <v>7</v>
      </c>
      <c r="O20" s="1" t="s">
        <v>7</v>
      </c>
      <c r="P20" s="1" t="s">
        <v>7</v>
      </c>
      <c r="Q20" s="4" t="s">
        <v>7</v>
      </c>
      <c r="R20" s="4"/>
      <c r="S20" s="4"/>
      <c r="T20" s="4"/>
      <c r="U20" s="4"/>
      <c r="V20" s="4"/>
      <c r="W20" s="4" t="s">
        <v>7</v>
      </c>
      <c r="X20" s="4" t="s">
        <v>7</v>
      </c>
      <c r="Y20" s="4" t="s">
        <v>7</v>
      </c>
      <c r="Z20" s="4"/>
      <c r="AA20" s="59">
        <f>SUM(C20:Z20)</f>
        <v>60</v>
      </c>
    </row>
    <row r="21" spans="1:27">
      <c r="A21" s="62" t="s">
        <v>87</v>
      </c>
      <c r="B21" s="158" t="s">
        <v>89</v>
      </c>
      <c r="C21" s="4"/>
      <c r="D21" s="4" t="s">
        <v>7</v>
      </c>
      <c r="E21" s="4" t="s">
        <v>7</v>
      </c>
      <c r="F21" s="1" t="s">
        <v>7</v>
      </c>
      <c r="G21" s="1" t="s">
        <v>7</v>
      </c>
      <c r="H21" s="1" t="s">
        <v>7</v>
      </c>
      <c r="I21" s="1"/>
      <c r="J21" s="1"/>
      <c r="K21" s="1"/>
      <c r="L21" s="1"/>
      <c r="M21" s="1">
        <v>30</v>
      </c>
      <c r="N21" s="1" t="s">
        <v>7</v>
      </c>
      <c r="O21" s="1" t="s">
        <v>7</v>
      </c>
      <c r="P21" s="1" t="s">
        <v>7</v>
      </c>
      <c r="Q21" s="4" t="s">
        <v>7</v>
      </c>
      <c r="R21" s="4"/>
      <c r="S21" s="4"/>
      <c r="T21" s="4"/>
      <c r="U21" s="4"/>
      <c r="V21" s="4"/>
      <c r="W21" s="4" t="s">
        <v>7</v>
      </c>
      <c r="X21" s="4" t="s">
        <v>7</v>
      </c>
      <c r="Y21" s="4" t="s">
        <v>7</v>
      </c>
      <c r="Z21" s="4"/>
      <c r="AA21" s="59">
        <f>SUM(C21:Z21)</f>
        <v>30</v>
      </c>
    </row>
    <row r="22" spans="1:27">
      <c r="A22" s="62" t="s">
        <v>87</v>
      </c>
      <c r="B22" s="158" t="s">
        <v>61</v>
      </c>
      <c r="C22" s="4"/>
      <c r="D22" s="4" t="s">
        <v>7</v>
      </c>
      <c r="E22" s="4" t="s">
        <v>7</v>
      </c>
      <c r="F22" s="1" t="s">
        <v>7</v>
      </c>
      <c r="G22" s="1" t="s">
        <v>7</v>
      </c>
      <c r="H22" s="1" t="s">
        <v>7</v>
      </c>
      <c r="I22" s="1"/>
      <c r="J22" s="1"/>
      <c r="K22" s="1"/>
      <c r="L22" s="1"/>
      <c r="M22" s="1"/>
      <c r="N22" s="1" t="s">
        <v>7</v>
      </c>
      <c r="O22" s="1" t="s">
        <v>7</v>
      </c>
      <c r="P22" s="1" t="s">
        <v>7</v>
      </c>
      <c r="Q22" s="342" t="s">
        <v>7</v>
      </c>
      <c r="R22" s="4">
        <v>30</v>
      </c>
      <c r="S22" s="4">
        <v>30</v>
      </c>
      <c r="T22" s="4">
        <v>30</v>
      </c>
      <c r="U22" s="4">
        <v>30</v>
      </c>
      <c r="V22" s="4">
        <v>30</v>
      </c>
      <c r="W22" s="4" t="s">
        <v>7</v>
      </c>
      <c r="X22" s="4" t="s">
        <v>7</v>
      </c>
      <c r="Y22" s="4" t="s">
        <v>7</v>
      </c>
      <c r="Z22" s="4"/>
      <c r="AA22" s="59">
        <f>SUM(C22:Z22)</f>
        <v>150</v>
      </c>
    </row>
    <row r="23" spans="1:27" ht="15" thickBot="1">
      <c r="A23" s="52" t="s">
        <v>27</v>
      </c>
      <c r="B23" s="170" t="s">
        <v>61</v>
      </c>
      <c r="C23" s="4"/>
      <c r="D23" s="4" t="s">
        <v>7</v>
      </c>
      <c r="E23" s="4" t="s">
        <v>7</v>
      </c>
      <c r="F23" s="1" t="s">
        <v>7</v>
      </c>
      <c r="G23" s="1" t="s">
        <v>7</v>
      </c>
      <c r="H23" s="1" t="s">
        <v>7</v>
      </c>
      <c r="I23" s="1" t="s">
        <v>7</v>
      </c>
      <c r="J23" s="1" t="s">
        <v>7</v>
      </c>
      <c r="K23" s="1"/>
      <c r="L23" s="1"/>
      <c r="M23" s="1"/>
      <c r="N23" s="1" t="s">
        <v>7</v>
      </c>
      <c r="O23" s="1" t="s">
        <v>7</v>
      </c>
      <c r="P23" s="1" t="s">
        <v>7</v>
      </c>
      <c r="Q23" s="4" t="s">
        <v>7</v>
      </c>
      <c r="R23" s="4">
        <v>6</v>
      </c>
      <c r="S23" s="4">
        <v>6</v>
      </c>
      <c r="T23" s="4">
        <v>6</v>
      </c>
      <c r="U23" s="4">
        <v>6</v>
      </c>
      <c r="V23" s="4">
        <v>6</v>
      </c>
      <c r="W23" s="4" t="s">
        <v>7</v>
      </c>
      <c r="X23" s="4" t="s">
        <v>7</v>
      </c>
      <c r="Y23" s="4" t="s">
        <v>7</v>
      </c>
      <c r="Z23" s="4"/>
      <c r="AA23" s="59">
        <f>SUM(C23:Z23)</f>
        <v>30</v>
      </c>
    </row>
    <row r="24" spans="1:27" ht="15" thickBot="1">
      <c r="A24" s="52" t="s">
        <v>27</v>
      </c>
      <c r="B24" s="170" t="s">
        <v>90</v>
      </c>
      <c r="C24" s="4"/>
      <c r="D24" s="4" t="s">
        <v>7</v>
      </c>
      <c r="E24" s="4" t="s">
        <v>7</v>
      </c>
      <c r="F24" s="1" t="s">
        <v>7</v>
      </c>
      <c r="G24" s="1" t="s">
        <v>7</v>
      </c>
      <c r="H24" s="1" t="s">
        <v>7</v>
      </c>
      <c r="I24" s="1" t="s">
        <v>7</v>
      </c>
      <c r="J24" s="1" t="s">
        <v>7</v>
      </c>
      <c r="K24" s="1">
        <v>6</v>
      </c>
      <c r="L24" s="1">
        <v>6</v>
      </c>
      <c r="M24" s="1">
        <v>6</v>
      </c>
      <c r="N24" s="1" t="s">
        <v>7</v>
      </c>
      <c r="O24" s="1" t="s">
        <v>7</v>
      </c>
      <c r="P24" s="1" t="s">
        <v>7</v>
      </c>
      <c r="Q24" s="4" t="s">
        <v>7</v>
      </c>
      <c r="R24" s="4"/>
      <c r="S24" s="4"/>
      <c r="T24" s="4"/>
      <c r="U24" s="4"/>
      <c r="V24" s="4"/>
      <c r="W24" s="4" t="s">
        <v>7</v>
      </c>
      <c r="X24" s="4" t="s">
        <v>7</v>
      </c>
      <c r="Y24" s="4" t="s">
        <v>7</v>
      </c>
      <c r="Z24" s="4"/>
      <c r="AA24" s="59">
        <f>SUM(C24:Z24)</f>
        <v>18</v>
      </c>
    </row>
    <row r="25" spans="1:27">
      <c r="A25" s="104" t="s">
        <v>49</v>
      </c>
      <c r="B25" s="175" t="s">
        <v>7</v>
      </c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7"/>
    </row>
    <row r="26" spans="1:27">
      <c r="A26" s="105" t="s">
        <v>33</v>
      </c>
      <c r="B26" s="158" t="s">
        <v>88</v>
      </c>
      <c r="C26" s="159"/>
      <c r="D26" s="159" t="s">
        <v>7</v>
      </c>
      <c r="E26" s="159" t="s">
        <v>7</v>
      </c>
      <c r="F26" s="71" t="s">
        <v>7</v>
      </c>
      <c r="G26" s="71" t="s">
        <v>7</v>
      </c>
      <c r="H26" s="71" t="s">
        <v>7</v>
      </c>
      <c r="I26" s="72" t="s">
        <v>7</v>
      </c>
      <c r="J26" s="72"/>
      <c r="K26" s="72">
        <v>50</v>
      </c>
      <c r="L26" s="72">
        <v>50</v>
      </c>
      <c r="M26" s="72"/>
      <c r="N26" s="72"/>
      <c r="O26" s="72"/>
      <c r="P26" s="72"/>
      <c r="Q26" s="160"/>
      <c r="R26" s="160"/>
      <c r="S26" s="160"/>
      <c r="T26" s="160"/>
      <c r="U26" s="160"/>
      <c r="V26" s="160"/>
      <c r="W26" s="160"/>
      <c r="X26" s="161"/>
      <c r="Y26" s="161"/>
      <c r="Z26" s="161"/>
      <c r="AA26" s="59">
        <f t="shared" ref="AA26:AA32" si="1">SUM(C26:Z26)</f>
        <v>100</v>
      </c>
    </row>
    <row r="27" spans="1:27">
      <c r="A27" s="105" t="s">
        <v>33</v>
      </c>
      <c r="B27" s="158" t="s">
        <v>91</v>
      </c>
      <c r="C27" s="159"/>
      <c r="D27" s="159" t="s">
        <v>7</v>
      </c>
      <c r="E27" s="159" t="s">
        <v>7</v>
      </c>
      <c r="F27" s="71" t="s">
        <v>7</v>
      </c>
      <c r="G27" s="71" t="s">
        <v>7</v>
      </c>
      <c r="H27" s="71" t="s">
        <v>7</v>
      </c>
      <c r="I27" s="72" t="s">
        <v>7</v>
      </c>
      <c r="J27" s="72"/>
      <c r="K27" s="72"/>
      <c r="L27" s="72"/>
      <c r="M27" s="72">
        <v>50</v>
      </c>
      <c r="N27" s="72"/>
      <c r="O27" s="72"/>
      <c r="P27" s="72"/>
      <c r="Q27" s="160"/>
      <c r="R27" s="160"/>
      <c r="S27" s="160"/>
      <c r="T27" s="160"/>
      <c r="U27" s="160"/>
      <c r="V27" s="160"/>
      <c r="W27" s="160"/>
      <c r="X27" s="161"/>
      <c r="Y27" s="161"/>
      <c r="Z27" s="161"/>
      <c r="AA27" s="59">
        <f t="shared" si="1"/>
        <v>50</v>
      </c>
    </row>
    <row r="28" spans="1:27">
      <c r="A28" s="105" t="s">
        <v>33</v>
      </c>
      <c r="B28" s="158" t="s">
        <v>92</v>
      </c>
      <c r="C28" s="159"/>
      <c r="D28" s="159" t="s">
        <v>7</v>
      </c>
      <c r="E28" s="159" t="s">
        <v>7</v>
      </c>
      <c r="F28" s="71" t="s">
        <v>7</v>
      </c>
      <c r="G28" s="71" t="s">
        <v>7</v>
      </c>
      <c r="H28" s="71" t="s">
        <v>7</v>
      </c>
      <c r="I28" s="72" t="s">
        <v>7</v>
      </c>
      <c r="J28" s="72"/>
      <c r="K28" s="72"/>
      <c r="L28" s="72"/>
      <c r="M28" s="72">
        <v>50</v>
      </c>
      <c r="N28" s="72"/>
      <c r="O28" s="72"/>
      <c r="P28" s="72"/>
      <c r="Q28" s="160"/>
      <c r="R28" s="160"/>
      <c r="S28" s="160"/>
      <c r="T28" s="160"/>
      <c r="U28" s="160"/>
      <c r="V28" s="160"/>
      <c r="W28" s="160"/>
      <c r="X28" s="161"/>
      <c r="Y28" s="161"/>
      <c r="Z28" s="161"/>
      <c r="AA28" s="59">
        <f t="shared" si="1"/>
        <v>50</v>
      </c>
    </row>
    <row r="29" spans="1:27">
      <c r="A29" s="105" t="s">
        <v>33</v>
      </c>
      <c r="B29" s="158" t="s">
        <v>93</v>
      </c>
      <c r="C29" s="159"/>
      <c r="D29" s="159" t="s">
        <v>7</v>
      </c>
      <c r="E29" s="159" t="s">
        <v>7</v>
      </c>
      <c r="F29" s="71" t="s">
        <v>7</v>
      </c>
      <c r="G29" s="71" t="s">
        <v>7</v>
      </c>
      <c r="H29" s="71" t="s">
        <v>7</v>
      </c>
      <c r="I29" s="72" t="s">
        <v>7</v>
      </c>
      <c r="J29" s="72"/>
      <c r="K29" s="72"/>
      <c r="L29" s="72"/>
      <c r="M29" s="72"/>
      <c r="N29" s="72"/>
      <c r="O29" s="72"/>
      <c r="P29" s="72"/>
      <c r="Q29" s="160"/>
      <c r="R29" s="160">
        <v>70</v>
      </c>
      <c r="S29" s="160">
        <v>70</v>
      </c>
      <c r="T29" s="160">
        <v>70</v>
      </c>
      <c r="U29" s="160">
        <v>70</v>
      </c>
      <c r="V29" s="160">
        <v>70</v>
      </c>
      <c r="W29" s="160"/>
      <c r="X29" s="161"/>
      <c r="Y29" s="161"/>
      <c r="Z29" s="161"/>
      <c r="AA29" s="59">
        <f t="shared" si="1"/>
        <v>350</v>
      </c>
    </row>
    <row r="30" spans="1:27">
      <c r="A30" s="105" t="s">
        <v>33</v>
      </c>
      <c r="B30" s="158" t="s">
        <v>94</v>
      </c>
      <c r="C30" s="159"/>
      <c r="D30" s="159" t="s">
        <v>7</v>
      </c>
      <c r="E30" s="159" t="s">
        <v>7</v>
      </c>
      <c r="F30" s="71" t="s">
        <v>7</v>
      </c>
      <c r="G30" s="71" t="s">
        <v>7</v>
      </c>
      <c r="H30" s="71" t="s">
        <v>7</v>
      </c>
      <c r="I30" s="72" t="s">
        <v>7</v>
      </c>
      <c r="J30" s="72"/>
      <c r="K30" s="72"/>
      <c r="L30" s="72"/>
      <c r="M30" s="72"/>
      <c r="N30" s="72"/>
      <c r="O30" s="72"/>
      <c r="P30" s="72"/>
      <c r="Q30" s="160">
        <v>30</v>
      </c>
      <c r="R30" s="160">
        <v>30</v>
      </c>
      <c r="S30" s="160">
        <v>30</v>
      </c>
      <c r="T30" s="160"/>
      <c r="U30" s="160"/>
      <c r="V30" s="160">
        <v>30</v>
      </c>
      <c r="W30" s="160"/>
      <c r="X30" s="161"/>
      <c r="Y30" s="161"/>
      <c r="Z30" s="161"/>
      <c r="AA30" s="59">
        <f t="shared" si="1"/>
        <v>120</v>
      </c>
    </row>
    <row r="31" spans="1:27">
      <c r="A31" s="105" t="s">
        <v>33</v>
      </c>
      <c r="B31" s="158" t="s">
        <v>95</v>
      </c>
      <c r="C31" s="159"/>
      <c r="D31" s="159"/>
      <c r="E31" s="159"/>
      <c r="F31" s="71"/>
      <c r="G31" s="71"/>
      <c r="H31" s="71"/>
      <c r="I31" s="72"/>
      <c r="J31" s="72"/>
      <c r="K31" s="72"/>
      <c r="L31" s="72"/>
      <c r="M31" s="72"/>
      <c r="N31" s="72"/>
      <c r="O31" s="72"/>
      <c r="P31" s="72"/>
      <c r="Q31" s="160"/>
      <c r="R31" s="160"/>
      <c r="S31" s="160"/>
      <c r="T31" s="160"/>
      <c r="U31" s="160"/>
      <c r="V31" s="160"/>
      <c r="W31" s="160">
        <v>30</v>
      </c>
      <c r="X31" s="161"/>
      <c r="Y31" s="161"/>
      <c r="Z31" s="161"/>
      <c r="AA31" s="59">
        <f t="shared" si="1"/>
        <v>30</v>
      </c>
    </row>
    <row r="32" spans="1:27" ht="15" thickBot="1">
      <c r="A32" s="105" t="s">
        <v>33</v>
      </c>
      <c r="B32" s="158" t="s">
        <v>96</v>
      </c>
      <c r="C32" s="159"/>
      <c r="D32" s="159" t="s">
        <v>7</v>
      </c>
      <c r="E32" s="159" t="s">
        <v>7</v>
      </c>
      <c r="F32" s="71" t="s">
        <v>7</v>
      </c>
      <c r="G32" s="71" t="s">
        <v>7</v>
      </c>
      <c r="H32" s="71" t="s">
        <v>7</v>
      </c>
      <c r="I32" s="72" t="s">
        <v>7</v>
      </c>
      <c r="J32" s="72"/>
      <c r="K32" s="72"/>
      <c r="L32" s="72"/>
      <c r="M32" s="72"/>
      <c r="N32" s="72"/>
      <c r="O32" s="72"/>
      <c r="P32" s="72"/>
      <c r="Q32" s="160"/>
      <c r="R32" s="160"/>
      <c r="S32" s="160"/>
      <c r="T32" s="160">
        <v>30</v>
      </c>
      <c r="U32" s="160">
        <v>30</v>
      </c>
      <c r="V32" s="160"/>
      <c r="W32" s="160"/>
      <c r="X32" s="161"/>
      <c r="Y32" s="161"/>
      <c r="Z32" s="161"/>
      <c r="AA32" s="59">
        <f t="shared" si="1"/>
        <v>60</v>
      </c>
    </row>
    <row r="33" spans="1:63">
      <c r="A33" s="44" t="s">
        <v>97</v>
      </c>
      <c r="B33" s="172" t="s">
        <v>7</v>
      </c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4"/>
    </row>
    <row r="34" spans="1:63" s="349" customFormat="1" ht="15" thickBot="1">
      <c r="A34" s="346" t="s">
        <v>98</v>
      </c>
      <c r="B34" s="347" t="s">
        <v>94</v>
      </c>
      <c r="C34" s="347"/>
      <c r="D34" s="347"/>
      <c r="E34" s="347"/>
      <c r="F34" s="347"/>
      <c r="G34" s="347"/>
      <c r="H34" s="347"/>
      <c r="I34" s="347"/>
      <c r="J34" s="347"/>
      <c r="K34" s="347">
        <v>50</v>
      </c>
      <c r="L34" s="347">
        <v>50</v>
      </c>
      <c r="M34" s="347">
        <v>50</v>
      </c>
      <c r="N34" s="347"/>
      <c r="O34" s="347"/>
      <c r="P34" s="347"/>
      <c r="Q34" s="347">
        <v>50</v>
      </c>
      <c r="R34" s="347">
        <v>50</v>
      </c>
      <c r="S34" s="347">
        <v>50</v>
      </c>
      <c r="T34" s="347">
        <v>50</v>
      </c>
      <c r="U34" s="347">
        <v>50</v>
      </c>
      <c r="V34" s="347">
        <v>50</v>
      </c>
      <c r="W34" s="347">
        <v>50</v>
      </c>
      <c r="X34" s="347"/>
      <c r="Y34" s="347"/>
      <c r="Z34" s="347"/>
      <c r="AA34" s="348">
        <f>SUM(C34:Z34)</f>
        <v>500</v>
      </c>
    </row>
    <row r="35" spans="1:63">
      <c r="A35" s="45"/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63" ht="15" thickBot="1">
      <c r="A36" s="7" t="s">
        <v>99</v>
      </c>
      <c r="B36" s="17" t="s">
        <v>67</v>
      </c>
      <c r="C36" s="17">
        <v>45089</v>
      </c>
      <c r="D36" s="17">
        <v>45090</v>
      </c>
      <c r="E36" s="17">
        <v>45091</v>
      </c>
      <c r="F36" s="17">
        <v>45092</v>
      </c>
      <c r="G36" s="17">
        <v>45093</v>
      </c>
      <c r="H36" s="17">
        <v>45094</v>
      </c>
      <c r="I36" s="17">
        <v>45095</v>
      </c>
      <c r="J36" s="17">
        <v>45096</v>
      </c>
      <c r="K36" s="17">
        <v>45097</v>
      </c>
      <c r="L36" s="17">
        <v>45098</v>
      </c>
      <c r="M36" s="17">
        <v>45099</v>
      </c>
      <c r="N36" s="17">
        <v>45100</v>
      </c>
      <c r="O36" s="17">
        <v>45101</v>
      </c>
      <c r="P36" s="17">
        <v>45102</v>
      </c>
      <c r="Q36" s="17">
        <v>45103</v>
      </c>
      <c r="R36" s="17">
        <v>45104</v>
      </c>
      <c r="S36" s="17">
        <v>45105</v>
      </c>
      <c r="T36" s="17">
        <v>45106</v>
      </c>
      <c r="U36" s="17">
        <v>45107</v>
      </c>
      <c r="V36" s="17">
        <v>45108</v>
      </c>
      <c r="W36" s="17">
        <v>45109</v>
      </c>
      <c r="X36" s="17">
        <v>45110</v>
      </c>
      <c r="Y36" s="17">
        <v>45111</v>
      </c>
      <c r="Z36" s="17">
        <v>45112</v>
      </c>
      <c r="AA36" s="7" t="s">
        <v>3</v>
      </c>
    </row>
    <row r="37" spans="1:63">
      <c r="A37" s="104" t="s">
        <v>100</v>
      </c>
      <c r="B37" s="175" t="s">
        <v>7</v>
      </c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7"/>
    </row>
    <row r="38" spans="1:63">
      <c r="A38" s="105" t="s">
        <v>33</v>
      </c>
      <c r="B38" s="158" t="s">
        <v>101</v>
      </c>
      <c r="C38" s="159"/>
      <c r="D38" s="159" t="s">
        <v>7</v>
      </c>
      <c r="E38" s="159" t="s">
        <v>7</v>
      </c>
      <c r="F38" s="71" t="s">
        <v>7</v>
      </c>
      <c r="G38" s="71" t="s">
        <v>7</v>
      </c>
      <c r="H38" s="71" t="s">
        <v>7</v>
      </c>
      <c r="I38" s="72" t="s">
        <v>7</v>
      </c>
      <c r="J38" s="72"/>
      <c r="K38" s="72">
        <v>80</v>
      </c>
      <c r="L38" s="72">
        <v>80</v>
      </c>
      <c r="M38" s="72">
        <v>80</v>
      </c>
      <c r="N38" s="72"/>
      <c r="O38" s="72"/>
      <c r="P38" s="72"/>
      <c r="Q38" s="72">
        <v>80</v>
      </c>
      <c r="R38" s="72">
        <v>80</v>
      </c>
      <c r="S38" s="72">
        <v>80</v>
      </c>
      <c r="T38" s="72">
        <v>80</v>
      </c>
      <c r="U38" s="72">
        <v>80</v>
      </c>
      <c r="V38" s="72">
        <v>80</v>
      </c>
      <c r="W38" s="343">
        <v>80</v>
      </c>
      <c r="X38" s="161"/>
      <c r="Y38" s="161"/>
      <c r="Z38" s="162"/>
      <c r="AA38" s="59">
        <f>SUM(C38:Z38)</f>
        <v>800</v>
      </c>
    </row>
    <row r="39" spans="1:63">
      <c r="A39" s="105" t="s">
        <v>36</v>
      </c>
      <c r="B39" s="158" t="s">
        <v>101</v>
      </c>
      <c r="C39" s="159"/>
      <c r="D39" s="159" t="s">
        <v>7</v>
      </c>
      <c r="E39" s="159" t="s">
        <v>7</v>
      </c>
      <c r="F39" s="71" t="s">
        <v>7</v>
      </c>
      <c r="G39" s="71" t="s">
        <v>7</v>
      </c>
      <c r="H39" s="71" t="s">
        <v>7</v>
      </c>
      <c r="I39" s="72"/>
      <c r="J39" s="72"/>
      <c r="K39" s="72">
        <v>80</v>
      </c>
      <c r="L39" s="72">
        <v>80</v>
      </c>
      <c r="M39" s="72">
        <v>80</v>
      </c>
      <c r="N39" s="72"/>
      <c r="O39" s="163"/>
      <c r="P39" s="163"/>
      <c r="Q39" s="72">
        <v>80</v>
      </c>
      <c r="R39" s="72">
        <v>80</v>
      </c>
      <c r="S39" s="72">
        <v>80</v>
      </c>
      <c r="T39" s="72">
        <v>80</v>
      </c>
      <c r="U39" s="72">
        <v>80</v>
      </c>
      <c r="V39" s="72">
        <v>80</v>
      </c>
      <c r="W39" s="343">
        <v>80</v>
      </c>
      <c r="X39" s="161"/>
      <c r="Y39" s="161"/>
      <c r="Z39" s="164"/>
      <c r="AA39" s="59">
        <f>SUM(C39:Z39)</f>
        <v>800</v>
      </c>
    </row>
    <row r="40" spans="1:63">
      <c r="A40" s="105" t="s">
        <v>39</v>
      </c>
      <c r="B40" s="158" t="s">
        <v>102</v>
      </c>
      <c r="C40" s="159"/>
      <c r="D40" s="159" t="s">
        <v>7</v>
      </c>
      <c r="E40" s="159" t="s">
        <v>7</v>
      </c>
      <c r="F40" s="71" t="s">
        <v>7</v>
      </c>
      <c r="G40" s="71" t="s">
        <v>7</v>
      </c>
      <c r="H40" s="71" t="s">
        <v>7</v>
      </c>
      <c r="I40" s="72"/>
      <c r="J40" s="72"/>
      <c r="K40" s="72">
        <v>80</v>
      </c>
      <c r="L40" s="72">
        <v>80</v>
      </c>
      <c r="M40" s="72">
        <v>80</v>
      </c>
      <c r="N40" s="72"/>
      <c r="O40" s="163"/>
      <c r="P40" s="163"/>
      <c r="Q40" s="72">
        <v>80</v>
      </c>
      <c r="R40" s="72">
        <v>80</v>
      </c>
      <c r="S40" s="72">
        <v>80</v>
      </c>
      <c r="T40" s="72">
        <v>80</v>
      </c>
      <c r="U40" s="72">
        <v>80</v>
      </c>
      <c r="V40" s="72">
        <v>80</v>
      </c>
      <c r="W40" s="343">
        <v>80</v>
      </c>
      <c r="X40" s="161"/>
      <c r="Y40" s="161"/>
      <c r="Z40" s="164"/>
      <c r="AA40" s="59">
        <f>SUM(C40:Z40)</f>
        <v>800</v>
      </c>
    </row>
    <row r="41" spans="1:63" ht="15" thickBot="1">
      <c r="A41" s="105" t="s">
        <v>41</v>
      </c>
      <c r="B41" s="158" t="s">
        <v>101</v>
      </c>
      <c r="C41" s="159"/>
      <c r="D41" s="159" t="s">
        <v>7</v>
      </c>
      <c r="E41" s="159" t="s">
        <v>7</v>
      </c>
      <c r="F41" s="71" t="s">
        <v>7</v>
      </c>
      <c r="G41" s="71" t="s">
        <v>7</v>
      </c>
      <c r="H41" s="71" t="s">
        <v>7</v>
      </c>
      <c r="I41" s="72"/>
      <c r="J41" s="72"/>
      <c r="K41" s="72">
        <v>80</v>
      </c>
      <c r="L41" s="72">
        <v>80</v>
      </c>
      <c r="M41" s="72">
        <v>80</v>
      </c>
      <c r="N41" s="72"/>
      <c r="O41" s="72"/>
      <c r="P41" s="72"/>
      <c r="Q41" s="72">
        <v>80</v>
      </c>
      <c r="R41" s="72">
        <v>80</v>
      </c>
      <c r="S41" s="72">
        <v>80</v>
      </c>
      <c r="T41" s="72">
        <v>80</v>
      </c>
      <c r="U41" s="72">
        <v>80</v>
      </c>
      <c r="V41" s="72">
        <v>80</v>
      </c>
      <c r="W41" s="343">
        <v>80</v>
      </c>
      <c r="X41" s="161"/>
      <c r="Y41" s="161"/>
      <c r="Z41" s="164"/>
      <c r="AA41" s="59">
        <f>SUM(C41:Z41)</f>
        <v>800</v>
      </c>
    </row>
    <row r="42" spans="1:63" ht="15" thickBot="1">
      <c r="A42" s="44" t="s">
        <v>29</v>
      </c>
      <c r="B42" s="192" t="s">
        <v>7</v>
      </c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4"/>
    </row>
    <row r="43" spans="1:63">
      <c r="A43" s="195" t="s">
        <v>103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>
        <v>50</v>
      </c>
      <c r="L43" s="196">
        <v>50</v>
      </c>
      <c r="M43" s="196">
        <v>50</v>
      </c>
      <c r="N43" s="196">
        <v>100</v>
      </c>
      <c r="O43" s="196">
        <v>100</v>
      </c>
      <c r="P43" s="196">
        <v>100</v>
      </c>
      <c r="Q43" s="196">
        <v>50</v>
      </c>
      <c r="R43" s="196">
        <v>50</v>
      </c>
      <c r="S43" s="196">
        <v>50</v>
      </c>
      <c r="T43" s="196">
        <v>50</v>
      </c>
      <c r="U43" s="196">
        <v>50</v>
      </c>
      <c r="V43" s="196">
        <v>50</v>
      </c>
      <c r="W43" s="196">
        <v>50</v>
      </c>
      <c r="X43" s="196"/>
      <c r="Y43" s="196"/>
      <c r="Z43" s="196"/>
      <c r="AA43" s="197">
        <f>SUM(C43:Z43)</f>
        <v>800</v>
      </c>
    </row>
    <row r="44" spans="1:63" ht="15" thickBot="1">
      <c r="A44" s="350" t="s">
        <v>104</v>
      </c>
      <c r="B44" s="351"/>
      <c r="C44" s="351"/>
      <c r="D44" s="351"/>
      <c r="E44" s="351"/>
      <c r="F44" s="351"/>
      <c r="G44" s="351"/>
      <c r="H44" s="351"/>
      <c r="I44" s="351"/>
      <c r="J44" s="351"/>
      <c r="K44" s="351">
        <v>50</v>
      </c>
      <c r="L44" s="351">
        <v>50</v>
      </c>
      <c r="M44" s="351">
        <v>50</v>
      </c>
      <c r="N44" s="351"/>
      <c r="O44" s="351"/>
      <c r="P44" s="351"/>
      <c r="Q44" s="351"/>
      <c r="R44" s="351"/>
      <c r="S44" s="351">
        <v>50</v>
      </c>
      <c r="T44" s="351">
        <v>50</v>
      </c>
      <c r="U44" s="351">
        <v>50</v>
      </c>
      <c r="V44" s="351">
        <v>50</v>
      </c>
      <c r="W44" s="351">
        <v>50</v>
      </c>
      <c r="X44" s="351"/>
      <c r="Y44" s="351"/>
      <c r="Z44" s="351"/>
      <c r="AA44" s="352">
        <f>SUM(C44:Z44)</f>
        <v>400</v>
      </c>
      <c r="AB44" s="353"/>
      <c r="AC44" s="353"/>
      <c r="AD44" s="353"/>
      <c r="AE44" s="353"/>
      <c r="AF44" s="353"/>
      <c r="AG44" s="353"/>
      <c r="AH44" s="353"/>
      <c r="AI44" s="353"/>
      <c r="AJ44" s="353"/>
      <c r="AK44" s="353"/>
      <c r="AL44" s="353"/>
      <c r="AM44" s="353"/>
      <c r="AN44" s="353"/>
      <c r="AO44" s="353"/>
      <c r="AP44" s="353"/>
      <c r="AQ44" s="353"/>
      <c r="AR44" s="353"/>
      <c r="AS44" s="353"/>
      <c r="AT44" s="353"/>
      <c r="AU44" s="353"/>
      <c r="AV44" s="353"/>
      <c r="AW44" s="353"/>
      <c r="AX44" s="353"/>
      <c r="AY44" s="353"/>
      <c r="AZ44" s="353"/>
      <c r="BA44" s="353"/>
      <c r="BB44" s="353"/>
      <c r="BC44" s="353"/>
      <c r="BD44" s="353"/>
      <c r="BE44" s="353"/>
      <c r="BF44" s="353"/>
      <c r="BG44" s="353"/>
      <c r="BH44" s="353"/>
      <c r="BI44" s="353"/>
      <c r="BJ44" s="353"/>
      <c r="BK44" s="353"/>
    </row>
    <row r="45" spans="1:63">
      <c r="A45" s="45"/>
      <c r="B45" s="46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</row>
    <row r="46" spans="1:63" ht="15" thickBot="1">
      <c r="A46" s="22" t="s">
        <v>105</v>
      </c>
      <c r="B46" s="40" t="s">
        <v>67</v>
      </c>
      <c r="C46" s="16">
        <v>45091</v>
      </c>
      <c r="D46" s="16">
        <v>45092</v>
      </c>
      <c r="E46" s="16">
        <v>45093</v>
      </c>
      <c r="F46" s="16">
        <v>45094</v>
      </c>
      <c r="G46" s="16">
        <v>45095</v>
      </c>
      <c r="H46" s="16">
        <v>45096</v>
      </c>
      <c r="I46" s="16">
        <v>45097</v>
      </c>
      <c r="J46" s="16">
        <v>45098</v>
      </c>
      <c r="K46" s="16">
        <v>45099</v>
      </c>
      <c r="L46" s="16">
        <v>45100</v>
      </c>
      <c r="M46" s="16">
        <v>45101</v>
      </c>
      <c r="N46" s="16">
        <v>45102</v>
      </c>
      <c r="O46" s="16">
        <v>45103</v>
      </c>
      <c r="P46" s="16">
        <v>45104</v>
      </c>
      <c r="Q46" s="16">
        <v>45105</v>
      </c>
      <c r="R46" s="22" t="s">
        <v>3</v>
      </c>
    </row>
    <row r="47" spans="1:63">
      <c r="A47" s="44" t="s">
        <v>106</v>
      </c>
      <c r="B47" s="182" t="s">
        <v>7</v>
      </c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4"/>
    </row>
    <row r="48" spans="1:63" ht="15" thickBot="1">
      <c r="A48" s="26" t="s">
        <v>107</v>
      </c>
      <c r="B48" s="180" t="s">
        <v>14</v>
      </c>
      <c r="C48" s="9"/>
      <c r="D48" s="9"/>
      <c r="E48" s="9"/>
      <c r="F48" s="3"/>
      <c r="G48" s="3"/>
      <c r="H48" s="6"/>
      <c r="I48" s="167"/>
      <c r="J48" s="167"/>
      <c r="K48" s="167">
        <v>130</v>
      </c>
      <c r="L48" s="167">
        <v>130</v>
      </c>
      <c r="M48" s="167">
        <v>130</v>
      </c>
      <c r="N48" s="167">
        <v>130</v>
      </c>
      <c r="O48" s="20"/>
      <c r="P48" s="20"/>
      <c r="Q48" s="20"/>
      <c r="R48" s="41">
        <f>SUM(C48:Q48)</f>
        <v>520</v>
      </c>
    </row>
    <row r="49" spans="1:18">
      <c r="A49" s="24" t="s">
        <v>4</v>
      </c>
      <c r="B49" s="182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4"/>
    </row>
    <row r="50" spans="1:18" ht="17.100000000000001" customHeight="1">
      <c r="A50" s="25" t="s">
        <v>5</v>
      </c>
      <c r="B50" s="171" t="s">
        <v>108</v>
      </c>
      <c r="C50" s="8"/>
      <c r="D50" s="8"/>
      <c r="E50" s="8"/>
      <c r="F50" s="2"/>
      <c r="G50" s="2"/>
      <c r="H50" s="1"/>
      <c r="I50" s="72"/>
      <c r="J50" s="72"/>
      <c r="K50" s="72">
        <v>50</v>
      </c>
      <c r="L50" s="72">
        <v>50</v>
      </c>
      <c r="M50" s="72"/>
      <c r="N50" s="72"/>
      <c r="O50" s="158"/>
      <c r="P50" s="4"/>
      <c r="Q50" s="4"/>
      <c r="R50" s="187">
        <f t="shared" ref="R50:R53" si="2">SUM(C50:Q50)</f>
        <v>100</v>
      </c>
    </row>
    <row r="51" spans="1:18" ht="17.100000000000001" customHeight="1">
      <c r="A51" s="25" t="s">
        <v>5</v>
      </c>
      <c r="B51" s="171" t="s">
        <v>109</v>
      </c>
      <c r="C51" s="8"/>
      <c r="D51" s="8"/>
      <c r="E51" s="8"/>
      <c r="F51" s="2"/>
      <c r="G51" s="2"/>
      <c r="H51" s="1"/>
      <c r="I51" s="72"/>
      <c r="J51" s="72"/>
      <c r="K51" s="72"/>
      <c r="L51" s="72">
        <v>70</v>
      </c>
      <c r="M51" s="72"/>
      <c r="N51" s="72"/>
      <c r="O51" s="158"/>
      <c r="P51" s="4"/>
      <c r="Q51" s="4"/>
      <c r="R51" s="187">
        <f t="shared" si="2"/>
        <v>70</v>
      </c>
    </row>
    <row r="52" spans="1:18" ht="17.100000000000001" customHeight="1">
      <c r="A52" s="25" t="s">
        <v>5</v>
      </c>
      <c r="B52" s="171" t="s">
        <v>110</v>
      </c>
      <c r="C52" s="8"/>
      <c r="D52" s="8"/>
      <c r="E52" s="8"/>
      <c r="F52" s="2"/>
      <c r="G52" s="2"/>
      <c r="H52" s="1"/>
      <c r="I52" s="72"/>
      <c r="J52" s="72"/>
      <c r="K52" s="72"/>
      <c r="L52" s="72"/>
      <c r="M52" s="72">
        <v>130</v>
      </c>
      <c r="N52" s="72"/>
      <c r="O52" s="158"/>
      <c r="P52" s="4"/>
      <c r="Q52" s="4"/>
      <c r="R52" s="187">
        <f t="shared" si="2"/>
        <v>130</v>
      </c>
    </row>
    <row r="53" spans="1:18" ht="17.100000000000001" customHeight="1">
      <c r="A53" s="25" t="s">
        <v>5</v>
      </c>
      <c r="B53" s="171" t="s">
        <v>78</v>
      </c>
      <c r="C53" s="8"/>
      <c r="D53" s="8"/>
      <c r="E53" s="8"/>
      <c r="F53" s="2"/>
      <c r="G53" s="2"/>
      <c r="H53" s="1"/>
      <c r="I53" s="72"/>
      <c r="J53" s="72"/>
      <c r="K53" s="72"/>
      <c r="L53" s="72"/>
      <c r="M53" s="72">
        <v>130</v>
      </c>
      <c r="N53" s="72">
        <v>70</v>
      </c>
      <c r="O53" s="158"/>
      <c r="P53" s="4"/>
      <c r="Q53" s="4"/>
      <c r="R53" s="187">
        <f t="shared" si="2"/>
        <v>200</v>
      </c>
    </row>
    <row r="54" spans="1:18" ht="15" thickBot="1">
      <c r="A54" s="26" t="s">
        <v>10</v>
      </c>
      <c r="B54" s="181" t="s">
        <v>111</v>
      </c>
      <c r="C54" s="9"/>
      <c r="D54" s="9"/>
      <c r="E54" s="9" t="s">
        <v>7</v>
      </c>
      <c r="F54" s="3" t="s">
        <v>7</v>
      </c>
      <c r="G54" s="3"/>
      <c r="H54" s="6"/>
      <c r="I54" s="167">
        <v>130</v>
      </c>
      <c r="J54" s="167">
        <v>130</v>
      </c>
      <c r="K54" s="167"/>
      <c r="L54" s="167"/>
      <c r="M54" s="167"/>
      <c r="N54" s="167"/>
      <c r="O54" s="162"/>
      <c r="P54" s="20"/>
      <c r="Q54" s="20" t="s">
        <v>7</v>
      </c>
      <c r="R54" s="41">
        <f>SUM(C54:Q54)</f>
        <v>260</v>
      </c>
    </row>
    <row r="55" spans="1:18">
      <c r="A55" s="48" t="s">
        <v>112</v>
      </c>
      <c r="B55" s="185" t="s">
        <v>7</v>
      </c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6"/>
    </row>
    <row r="56" spans="1:18">
      <c r="A56" s="49" t="s">
        <v>13</v>
      </c>
      <c r="B56" s="394" t="s">
        <v>14</v>
      </c>
      <c r="C56" s="19">
        <v>16</v>
      </c>
      <c r="D56" s="19">
        <v>16</v>
      </c>
      <c r="E56" s="19">
        <v>16</v>
      </c>
      <c r="F56" s="19">
        <v>16</v>
      </c>
      <c r="G56" s="19">
        <v>16</v>
      </c>
      <c r="H56" s="19">
        <v>16</v>
      </c>
      <c r="I56" s="19">
        <v>16</v>
      </c>
      <c r="J56" s="19">
        <v>16</v>
      </c>
      <c r="K56" s="19">
        <v>30</v>
      </c>
      <c r="L56" s="19">
        <v>30</v>
      </c>
      <c r="M56" s="19">
        <v>30</v>
      </c>
      <c r="N56" s="19">
        <v>30</v>
      </c>
      <c r="O56" s="19">
        <v>10</v>
      </c>
      <c r="P56" s="19">
        <v>5</v>
      </c>
      <c r="Q56" s="19"/>
      <c r="R56" s="187">
        <f>SUM(C56:Q56)</f>
        <v>263</v>
      </c>
    </row>
    <row r="57" spans="1:18">
      <c r="A57" s="50" t="s">
        <v>15</v>
      </c>
      <c r="B57" s="395"/>
      <c r="C57" s="19"/>
      <c r="D57" s="19">
        <v>10</v>
      </c>
      <c r="E57" s="19">
        <v>10</v>
      </c>
      <c r="F57" s="19">
        <v>10</v>
      </c>
      <c r="G57" s="19">
        <v>10</v>
      </c>
      <c r="H57" s="19">
        <v>10</v>
      </c>
      <c r="I57" s="19">
        <v>30</v>
      </c>
      <c r="J57" s="19">
        <v>30</v>
      </c>
      <c r="K57" s="19">
        <v>100</v>
      </c>
      <c r="L57" s="19">
        <v>100</v>
      </c>
      <c r="M57" s="19">
        <v>100</v>
      </c>
      <c r="N57" s="19">
        <v>100</v>
      </c>
      <c r="O57" s="19">
        <v>6</v>
      </c>
      <c r="P57" s="19">
        <v>4</v>
      </c>
      <c r="Q57" s="19"/>
      <c r="R57" s="187">
        <f>SUM(C57:Q57)</f>
        <v>520</v>
      </c>
    </row>
    <row r="58" spans="1:18">
      <c r="A58" s="188" t="s">
        <v>16</v>
      </c>
      <c r="B58" s="396"/>
      <c r="C58" s="189"/>
      <c r="D58" s="189"/>
      <c r="E58" s="189"/>
      <c r="F58" s="189"/>
      <c r="G58" s="189"/>
      <c r="H58" s="189"/>
      <c r="I58" s="189"/>
      <c r="J58" s="189"/>
      <c r="K58" s="189">
        <v>26</v>
      </c>
      <c r="L58" s="189">
        <v>26</v>
      </c>
      <c r="M58" s="189">
        <v>26</v>
      </c>
      <c r="N58" s="189">
        <v>26</v>
      </c>
      <c r="O58" s="189"/>
      <c r="P58" s="189"/>
      <c r="Q58" s="189"/>
      <c r="R58" s="190">
        <f>SUM(C58:Q58)</f>
        <v>104</v>
      </c>
    </row>
    <row r="59" spans="1:18">
      <c r="A59" s="232" t="s">
        <v>17</v>
      </c>
      <c r="B59" s="172" t="s">
        <v>7</v>
      </c>
      <c r="C59" s="340"/>
      <c r="D59" s="336"/>
      <c r="E59" s="336"/>
      <c r="F59" s="336"/>
      <c r="G59" s="336"/>
      <c r="H59" s="336"/>
      <c r="I59" s="336"/>
      <c r="J59" s="336"/>
      <c r="K59" s="336"/>
      <c r="L59" s="336"/>
      <c r="M59" s="336"/>
      <c r="N59" s="173"/>
      <c r="O59" s="173"/>
      <c r="P59" s="173"/>
      <c r="Q59" s="173"/>
      <c r="R59" s="174"/>
    </row>
    <row r="60" spans="1:18">
      <c r="A60" s="61" t="s">
        <v>16</v>
      </c>
      <c r="B60" s="391" t="s">
        <v>7</v>
      </c>
      <c r="C60" s="2"/>
      <c r="D60" s="8"/>
      <c r="E60" s="8"/>
      <c r="F60" s="2"/>
      <c r="G60" s="2"/>
      <c r="H60" s="2"/>
      <c r="I60" s="2"/>
      <c r="J60" s="2"/>
      <c r="K60" s="2">
        <v>26</v>
      </c>
      <c r="L60" s="2">
        <v>26</v>
      </c>
      <c r="M60" s="2">
        <v>26</v>
      </c>
      <c r="N60" s="2">
        <v>26</v>
      </c>
      <c r="O60" s="8"/>
      <c r="P60" s="8"/>
      <c r="Q60" s="8"/>
      <c r="R60" s="51">
        <f>SUM(C60:Q60)</f>
        <v>104</v>
      </c>
    </row>
    <row r="61" spans="1:18">
      <c r="A61" s="39" t="s">
        <v>15</v>
      </c>
      <c r="B61" s="392"/>
      <c r="C61" s="339"/>
      <c r="D61" s="338">
        <v>10</v>
      </c>
      <c r="E61" s="337">
        <v>10</v>
      </c>
      <c r="F61" s="337">
        <v>10</v>
      </c>
      <c r="G61" s="337">
        <v>10</v>
      </c>
      <c r="H61" s="337">
        <v>10</v>
      </c>
      <c r="I61" s="337">
        <v>30</v>
      </c>
      <c r="J61" s="337">
        <v>30</v>
      </c>
      <c r="K61" s="337">
        <v>100</v>
      </c>
      <c r="L61" s="337">
        <v>100</v>
      </c>
      <c r="M61" s="337">
        <v>100</v>
      </c>
      <c r="N61" s="337">
        <v>100</v>
      </c>
      <c r="O61" s="337">
        <v>6</v>
      </c>
      <c r="P61" s="337">
        <v>4</v>
      </c>
      <c r="Q61" s="337"/>
      <c r="R61" s="341">
        <f>SUM(C61:Q61)</f>
        <v>520</v>
      </c>
    </row>
    <row r="62" spans="1:18">
      <c r="A62" s="66" t="s">
        <v>113</v>
      </c>
      <c r="B62" s="393"/>
      <c r="C62" s="5"/>
      <c r="D62" s="9"/>
      <c r="E62" s="23"/>
      <c r="F62" s="23"/>
      <c r="G62" s="23"/>
      <c r="H62" s="23"/>
      <c r="I62" s="23">
        <v>46</v>
      </c>
      <c r="J62" s="23">
        <v>46</v>
      </c>
      <c r="K62" s="23">
        <v>60</v>
      </c>
      <c r="L62" s="23">
        <v>60</v>
      </c>
      <c r="M62" s="23">
        <v>60</v>
      </c>
      <c r="N62" s="23">
        <v>60</v>
      </c>
      <c r="O62" s="23"/>
      <c r="P62" s="23"/>
      <c r="Q62" s="23"/>
      <c r="R62" s="341">
        <f>SUM(C62:Q62)</f>
        <v>332</v>
      </c>
    </row>
    <row r="63" spans="1:18">
      <c r="A63" s="44" t="s">
        <v>114</v>
      </c>
      <c r="B63" s="172" t="s">
        <v>7</v>
      </c>
      <c r="C63" s="191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4"/>
    </row>
    <row r="64" spans="1:18">
      <c r="A64" s="39" t="s">
        <v>16</v>
      </c>
      <c r="B64" s="5" t="s">
        <v>7</v>
      </c>
      <c r="C64" s="8"/>
      <c r="D64" s="8"/>
      <c r="E64" s="8"/>
      <c r="F64" s="2"/>
      <c r="G64" s="2"/>
      <c r="H64" s="2"/>
      <c r="I64" s="2"/>
      <c r="J64" s="2"/>
      <c r="K64" s="2">
        <v>26</v>
      </c>
      <c r="L64" s="2">
        <v>40</v>
      </c>
      <c r="M64" s="2">
        <v>26</v>
      </c>
      <c r="N64" s="2">
        <v>26</v>
      </c>
      <c r="O64" s="8"/>
      <c r="P64" s="8"/>
      <c r="Q64" s="8"/>
      <c r="R64" s="51">
        <f t="shared" ref="R64:R69" si="3">SUM(C64:Q64)</f>
        <v>118</v>
      </c>
    </row>
    <row r="65" spans="1:18">
      <c r="A65" s="49" t="s">
        <v>13</v>
      </c>
      <c r="B65" s="8" t="s">
        <v>7</v>
      </c>
      <c r="C65" s="2">
        <v>16</v>
      </c>
      <c r="D65" s="2">
        <v>16</v>
      </c>
      <c r="E65" s="2">
        <v>16</v>
      </c>
      <c r="F65" s="2">
        <v>16</v>
      </c>
      <c r="G65" s="2">
        <v>16</v>
      </c>
      <c r="H65" s="2">
        <v>16</v>
      </c>
      <c r="I65" s="2">
        <v>16</v>
      </c>
      <c r="J65" s="2">
        <v>16</v>
      </c>
      <c r="K65" s="19">
        <v>30</v>
      </c>
      <c r="L65" s="19">
        <v>30</v>
      </c>
      <c r="M65" s="19">
        <v>30</v>
      </c>
      <c r="N65" s="19">
        <v>30</v>
      </c>
      <c r="O65" s="2">
        <v>10</v>
      </c>
      <c r="P65" s="2">
        <v>5</v>
      </c>
      <c r="Q65" s="2"/>
      <c r="R65" s="51">
        <f t="shared" si="3"/>
        <v>263</v>
      </c>
    </row>
    <row r="66" spans="1:18">
      <c r="A66" s="49" t="s">
        <v>115</v>
      </c>
      <c r="B66" s="8" t="s">
        <v>26</v>
      </c>
      <c r="C66" s="2"/>
      <c r="D66" s="2">
        <v>10</v>
      </c>
      <c r="E66" s="2">
        <v>10</v>
      </c>
      <c r="F66" s="2">
        <v>10</v>
      </c>
      <c r="G66" s="2">
        <v>10</v>
      </c>
      <c r="H66" s="2">
        <v>10</v>
      </c>
      <c r="I66" s="2"/>
      <c r="J66" s="2"/>
      <c r="K66" s="2"/>
      <c r="L66" s="2"/>
      <c r="M66" s="2"/>
      <c r="N66" s="2"/>
      <c r="O66" s="2">
        <v>6</v>
      </c>
      <c r="P66" s="2">
        <v>4</v>
      </c>
      <c r="Q66" s="2"/>
      <c r="R66" s="51">
        <f t="shared" si="3"/>
        <v>60</v>
      </c>
    </row>
    <row r="67" spans="1:18">
      <c r="A67" s="50" t="s">
        <v>116</v>
      </c>
      <c r="B67" s="8" t="s">
        <v>58</v>
      </c>
      <c r="C67" s="2"/>
      <c r="D67" s="2"/>
      <c r="E67" s="2"/>
      <c r="F67" s="2"/>
      <c r="G67" s="2"/>
      <c r="H67" s="2"/>
      <c r="I67" s="2">
        <v>15</v>
      </c>
      <c r="J67" s="2">
        <v>15</v>
      </c>
      <c r="K67" s="2">
        <v>40</v>
      </c>
      <c r="L67" s="2">
        <v>40</v>
      </c>
      <c r="M67" s="2">
        <v>40</v>
      </c>
      <c r="N67" s="2">
        <v>40</v>
      </c>
      <c r="O67" s="2"/>
      <c r="P67" s="2"/>
      <c r="Q67" s="2"/>
      <c r="R67" s="51">
        <f t="shared" si="3"/>
        <v>190</v>
      </c>
    </row>
    <row r="68" spans="1:18">
      <c r="A68" s="50" t="s">
        <v>117</v>
      </c>
      <c r="B68" s="8" t="s">
        <v>59</v>
      </c>
      <c r="C68" s="8"/>
      <c r="D68" s="8"/>
      <c r="E68" s="8"/>
      <c r="F68" s="2"/>
      <c r="G68" s="2"/>
      <c r="H68" s="2"/>
      <c r="I68" s="2">
        <v>15</v>
      </c>
      <c r="J68" s="2">
        <v>15</v>
      </c>
      <c r="K68" s="2">
        <v>60</v>
      </c>
      <c r="L68" s="2">
        <v>60</v>
      </c>
      <c r="M68" s="2">
        <v>60</v>
      </c>
      <c r="N68" s="2">
        <v>60</v>
      </c>
      <c r="O68" s="8"/>
      <c r="P68" s="8"/>
      <c r="Q68" s="8"/>
      <c r="R68" s="51">
        <f t="shared" si="3"/>
        <v>270</v>
      </c>
    </row>
    <row r="69" spans="1:18" ht="15" thickBot="1">
      <c r="A69" s="63" t="s">
        <v>27</v>
      </c>
      <c r="B69" s="56" t="s">
        <v>7</v>
      </c>
      <c r="C69" s="53"/>
      <c r="D69" s="53"/>
      <c r="E69" s="53"/>
      <c r="F69" s="53"/>
      <c r="G69" s="53"/>
      <c r="H69" s="53"/>
      <c r="I69" s="53"/>
      <c r="J69" s="53"/>
      <c r="K69" s="53">
        <v>6</v>
      </c>
      <c r="L69" s="53">
        <v>6</v>
      </c>
      <c r="M69" s="57">
        <v>6</v>
      </c>
      <c r="N69" s="57">
        <v>6</v>
      </c>
      <c r="O69" s="57"/>
      <c r="P69" s="57"/>
      <c r="Q69" s="57"/>
      <c r="R69" s="54">
        <f t="shared" si="3"/>
        <v>24</v>
      </c>
    </row>
    <row r="70" spans="1:18">
      <c r="A70" s="104" t="s">
        <v>100</v>
      </c>
      <c r="B70" s="175" t="s">
        <v>7</v>
      </c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7"/>
    </row>
    <row r="71" spans="1:18" ht="17.100000000000001" customHeight="1">
      <c r="A71" s="105" t="s">
        <v>33</v>
      </c>
      <c r="B71" s="71" t="s">
        <v>118</v>
      </c>
      <c r="C71" s="159"/>
      <c r="D71" s="159" t="s">
        <v>7</v>
      </c>
      <c r="E71" s="159" t="s">
        <v>7</v>
      </c>
      <c r="F71" s="71"/>
      <c r="G71" s="71" t="s">
        <v>7</v>
      </c>
      <c r="H71" s="71" t="s">
        <v>7</v>
      </c>
      <c r="I71" s="72" t="s">
        <v>7</v>
      </c>
      <c r="J71" s="72"/>
      <c r="K71" s="72">
        <v>150</v>
      </c>
      <c r="L71" s="72"/>
      <c r="M71" s="72"/>
      <c r="N71" s="72"/>
      <c r="O71" s="72"/>
      <c r="P71" s="72"/>
      <c r="Q71" s="164"/>
      <c r="R71" s="233">
        <f t="shared" ref="R71:R77" si="4">SUM(C71:Q71)</f>
        <v>150</v>
      </c>
    </row>
    <row r="72" spans="1:18" ht="17.100000000000001" customHeight="1">
      <c r="A72" s="105" t="s">
        <v>33</v>
      </c>
      <c r="B72" s="71" t="s">
        <v>119</v>
      </c>
      <c r="C72" s="159"/>
      <c r="D72" s="159" t="s">
        <v>7</v>
      </c>
      <c r="E72" s="159" t="s">
        <v>7</v>
      </c>
      <c r="F72" s="71"/>
      <c r="G72" s="71" t="s">
        <v>7</v>
      </c>
      <c r="H72" s="71" t="s">
        <v>7</v>
      </c>
      <c r="I72" s="72" t="s">
        <v>7</v>
      </c>
      <c r="J72" s="72"/>
      <c r="K72" s="72"/>
      <c r="L72" s="72">
        <v>60</v>
      </c>
      <c r="M72" s="72"/>
      <c r="N72" s="72"/>
      <c r="O72" s="72"/>
      <c r="P72" s="72"/>
      <c r="Q72" s="164"/>
      <c r="R72" s="233">
        <f t="shared" si="4"/>
        <v>60</v>
      </c>
    </row>
    <row r="73" spans="1:18" ht="17.100000000000001" customHeight="1">
      <c r="A73" s="105" t="s">
        <v>33</v>
      </c>
      <c r="B73" s="71" t="s">
        <v>120</v>
      </c>
      <c r="C73" s="159"/>
      <c r="D73" s="159" t="s">
        <v>7</v>
      </c>
      <c r="E73" s="159" t="s">
        <v>7</v>
      </c>
      <c r="F73" s="71"/>
      <c r="G73" s="71" t="s">
        <v>7</v>
      </c>
      <c r="H73" s="71" t="s">
        <v>7</v>
      </c>
      <c r="I73" s="72" t="s">
        <v>7</v>
      </c>
      <c r="J73" s="72"/>
      <c r="K73" s="72"/>
      <c r="L73" s="72"/>
      <c r="M73" s="72">
        <v>60</v>
      </c>
      <c r="N73" s="72"/>
      <c r="O73" s="72"/>
      <c r="P73" s="72"/>
      <c r="Q73" s="164"/>
      <c r="R73" s="233">
        <f t="shared" si="4"/>
        <v>60</v>
      </c>
    </row>
    <row r="74" spans="1:18" ht="17.100000000000001" customHeight="1">
      <c r="A74" s="105" t="s">
        <v>33</v>
      </c>
      <c r="B74" s="71" t="s">
        <v>121</v>
      </c>
      <c r="C74" s="159"/>
      <c r="D74" s="159" t="s">
        <v>7</v>
      </c>
      <c r="E74" s="159" t="s">
        <v>7</v>
      </c>
      <c r="F74" s="71"/>
      <c r="G74" s="71" t="s">
        <v>7</v>
      </c>
      <c r="H74" s="71" t="s">
        <v>7</v>
      </c>
      <c r="I74" s="72" t="s">
        <v>7</v>
      </c>
      <c r="J74" s="72"/>
      <c r="K74" s="72"/>
      <c r="L74" s="72">
        <v>80</v>
      </c>
      <c r="M74" s="72"/>
      <c r="N74" s="72">
        <v>100</v>
      </c>
      <c r="O74" s="72"/>
      <c r="P74" s="72"/>
      <c r="Q74" s="164"/>
      <c r="R74" s="233">
        <f t="shared" si="4"/>
        <v>180</v>
      </c>
    </row>
    <row r="75" spans="1:18" ht="17.100000000000001" customHeight="1">
      <c r="A75" s="105" t="s">
        <v>33</v>
      </c>
      <c r="B75" s="71" t="s">
        <v>122</v>
      </c>
      <c r="C75" s="159"/>
      <c r="D75" s="159" t="s">
        <v>7</v>
      </c>
      <c r="E75" s="159" t="s">
        <v>7</v>
      </c>
      <c r="F75" s="71"/>
      <c r="G75" s="71" t="s">
        <v>7</v>
      </c>
      <c r="H75" s="71" t="s">
        <v>7</v>
      </c>
      <c r="I75" s="72" t="s">
        <v>7</v>
      </c>
      <c r="J75" s="72"/>
      <c r="K75" s="72"/>
      <c r="L75" s="72"/>
      <c r="M75" s="72">
        <v>80</v>
      </c>
      <c r="N75" s="72"/>
      <c r="O75" s="72"/>
      <c r="P75" s="72"/>
      <c r="Q75" s="164"/>
      <c r="R75" s="233">
        <f t="shared" si="4"/>
        <v>80</v>
      </c>
    </row>
    <row r="76" spans="1:18">
      <c r="A76" s="105" t="s">
        <v>36</v>
      </c>
      <c r="B76" s="71" t="s">
        <v>118</v>
      </c>
      <c r="C76" s="159"/>
      <c r="D76" s="159" t="s">
        <v>7</v>
      </c>
      <c r="E76" s="159" t="s">
        <v>7</v>
      </c>
      <c r="F76" s="71"/>
      <c r="G76" s="71" t="s">
        <v>7</v>
      </c>
      <c r="H76" s="71" t="s">
        <v>7</v>
      </c>
      <c r="I76" s="72"/>
      <c r="J76" s="72"/>
      <c r="K76" s="72">
        <v>150</v>
      </c>
      <c r="L76" s="72"/>
      <c r="M76" s="72"/>
      <c r="N76" s="72"/>
      <c r="O76" s="163"/>
      <c r="P76" s="163"/>
      <c r="Q76" s="164"/>
      <c r="R76" s="233">
        <f t="shared" si="4"/>
        <v>150</v>
      </c>
    </row>
    <row r="77" spans="1:18">
      <c r="A77" s="105" t="s">
        <v>36</v>
      </c>
      <c r="B77" s="71" t="s">
        <v>119</v>
      </c>
      <c r="C77" s="159"/>
      <c r="D77" s="159" t="s">
        <v>7</v>
      </c>
      <c r="E77" s="159" t="s">
        <v>7</v>
      </c>
      <c r="F77" s="71"/>
      <c r="G77" s="71" t="s">
        <v>7</v>
      </c>
      <c r="H77" s="71" t="s">
        <v>7</v>
      </c>
      <c r="I77" s="72"/>
      <c r="J77" s="72"/>
      <c r="K77" s="72"/>
      <c r="L77" s="72">
        <v>60</v>
      </c>
      <c r="M77" s="72"/>
      <c r="N77" s="72"/>
      <c r="O77" s="163"/>
      <c r="P77" s="163"/>
      <c r="Q77" s="164"/>
      <c r="R77" s="233">
        <f t="shared" si="4"/>
        <v>60</v>
      </c>
    </row>
    <row r="78" spans="1:18">
      <c r="A78" s="105" t="s">
        <v>36</v>
      </c>
      <c r="B78" s="71" t="s">
        <v>120</v>
      </c>
      <c r="C78" s="159"/>
      <c r="D78" s="159"/>
      <c r="E78" s="159"/>
      <c r="F78" s="71"/>
      <c r="G78" s="71"/>
      <c r="H78" s="71"/>
      <c r="I78" s="72"/>
      <c r="J78" s="72"/>
      <c r="K78" s="72"/>
      <c r="L78" s="72"/>
      <c r="M78" s="72">
        <v>60</v>
      </c>
      <c r="N78" s="72"/>
      <c r="O78" s="163"/>
      <c r="P78" s="163"/>
      <c r="Q78" s="164"/>
      <c r="R78" s="233">
        <f t="shared" ref="R78:R89" si="5">SUM(C78:Q78)</f>
        <v>60</v>
      </c>
    </row>
    <row r="79" spans="1:18">
      <c r="A79" s="105" t="s">
        <v>36</v>
      </c>
      <c r="B79" s="71" t="s">
        <v>121</v>
      </c>
      <c r="C79" s="159"/>
      <c r="D79" s="159" t="s">
        <v>7</v>
      </c>
      <c r="E79" s="159" t="s">
        <v>7</v>
      </c>
      <c r="F79" s="71"/>
      <c r="G79" s="71" t="s">
        <v>7</v>
      </c>
      <c r="H79" s="71" t="s">
        <v>7</v>
      </c>
      <c r="I79" s="72"/>
      <c r="J79" s="72"/>
      <c r="K79" s="72"/>
      <c r="L79" s="72">
        <v>80</v>
      </c>
      <c r="M79" s="72"/>
      <c r="N79" s="72">
        <v>100</v>
      </c>
      <c r="O79" s="163"/>
      <c r="P79" s="163"/>
      <c r="Q79" s="164"/>
      <c r="R79" s="233">
        <f t="shared" si="5"/>
        <v>180</v>
      </c>
    </row>
    <row r="80" spans="1:18">
      <c r="A80" s="105" t="s">
        <v>36</v>
      </c>
      <c r="B80" s="71" t="s">
        <v>122</v>
      </c>
      <c r="C80" s="159"/>
      <c r="D80" s="159"/>
      <c r="E80" s="159"/>
      <c r="F80" s="71"/>
      <c r="G80" s="71"/>
      <c r="H80" s="71"/>
      <c r="I80" s="72"/>
      <c r="J80" s="72"/>
      <c r="K80" s="72"/>
      <c r="L80" s="72"/>
      <c r="M80" s="72">
        <v>80</v>
      </c>
      <c r="N80" s="72"/>
      <c r="O80" s="163"/>
      <c r="P80" s="163"/>
      <c r="Q80" s="164"/>
      <c r="R80" s="233">
        <f t="shared" si="5"/>
        <v>80</v>
      </c>
    </row>
    <row r="81" spans="1:18">
      <c r="A81" s="105" t="s">
        <v>39</v>
      </c>
      <c r="B81" s="71" t="s">
        <v>123</v>
      </c>
      <c r="C81" s="159"/>
      <c r="D81" s="159" t="s">
        <v>7</v>
      </c>
      <c r="E81" s="159" t="s">
        <v>7</v>
      </c>
      <c r="F81" s="71"/>
      <c r="G81" s="71" t="s">
        <v>7</v>
      </c>
      <c r="H81" s="71" t="s">
        <v>7</v>
      </c>
      <c r="I81" s="72"/>
      <c r="J81" s="72"/>
      <c r="K81" s="72">
        <v>150</v>
      </c>
      <c r="L81" s="72"/>
      <c r="M81" s="72"/>
      <c r="N81" s="72"/>
      <c r="O81" s="163"/>
      <c r="P81" s="163"/>
      <c r="Q81" s="164"/>
      <c r="R81" s="233">
        <f t="shared" si="5"/>
        <v>150</v>
      </c>
    </row>
    <row r="82" spans="1:18">
      <c r="A82" s="105" t="s">
        <v>39</v>
      </c>
      <c r="B82" s="71" t="s">
        <v>124</v>
      </c>
      <c r="C82" s="159"/>
      <c r="D82" s="159" t="s">
        <v>7</v>
      </c>
      <c r="E82" s="159" t="s">
        <v>7</v>
      </c>
      <c r="F82" s="71"/>
      <c r="G82" s="71" t="s">
        <v>7</v>
      </c>
      <c r="H82" s="71" t="s">
        <v>7</v>
      </c>
      <c r="I82" s="72"/>
      <c r="J82" s="72"/>
      <c r="K82" s="72"/>
      <c r="L82" s="72">
        <v>60</v>
      </c>
      <c r="M82" s="72">
        <v>60</v>
      </c>
      <c r="N82" s="72"/>
      <c r="O82" s="163"/>
      <c r="P82" s="163"/>
      <c r="Q82" s="164"/>
      <c r="R82" s="233">
        <f t="shared" si="5"/>
        <v>120</v>
      </c>
    </row>
    <row r="83" spans="1:18">
      <c r="A83" s="105" t="s">
        <v>39</v>
      </c>
      <c r="B83" s="71" t="s">
        <v>123</v>
      </c>
      <c r="C83" s="159"/>
      <c r="D83" s="159" t="s">
        <v>7</v>
      </c>
      <c r="E83" s="159" t="s">
        <v>7</v>
      </c>
      <c r="F83" s="71"/>
      <c r="G83" s="71" t="s">
        <v>7</v>
      </c>
      <c r="H83" s="71" t="s">
        <v>7</v>
      </c>
      <c r="I83" s="72"/>
      <c r="J83" s="72"/>
      <c r="K83" s="72"/>
      <c r="L83" s="72">
        <v>80</v>
      </c>
      <c r="M83" s="72"/>
      <c r="N83" s="72">
        <v>100</v>
      </c>
      <c r="O83" s="163"/>
      <c r="P83" s="163"/>
      <c r="Q83" s="164"/>
      <c r="R83" s="233">
        <f t="shared" si="5"/>
        <v>180</v>
      </c>
    </row>
    <row r="84" spans="1:18">
      <c r="A84" s="105" t="s">
        <v>39</v>
      </c>
      <c r="B84" s="71" t="s">
        <v>125</v>
      </c>
      <c r="C84" s="159"/>
      <c r="D84" s="159"/>
      <c r="E84" s="159"/>
      <c r="F84" s="71"/>
      <c r="G84" s="71"/>
      <c r="H84" s="71"/>
      <c r="I84" s="72"/>
      <c r="J84" s="72"/>
      <c r="K84" s="72"/>
      <c r="L84" s="72"/>
      <c r="M84" s="72">
        <v>80</v>
      </c>
      <c r="N84" s="72"/>
      <c r="O84" s="163"/>
      <c r="P84" s="163"/>
      <c r="Q84" s="164"/>
      <c r="R84" s="233">
        <f t="shared" si="5"/>
        <v>80</v>
      </c>
    </row>
    <row r="85" spans="1:18">
      <c r="A85" s="105" t="s">
        <v>41</v>
      </c>
      <c r="B85" s="71" t="s">
        <v>118</v>
      </c>
      <c r="C85" s="159"/>
      <c r="D85" s="159" t="s">
        <v>7</v>
      </c>
      <c r="E85" s="159" t="s">
        <v>7</v>
      </c>
      <c r="F85" s="71"/>
      <c r="G85" s="71" t="s">
        <v>7</v>
      </c>
      <c r="H85" s="71" t="s">
        <v>7</v>
      </c>
      <c r="I85" s="72"/>
      <c r="J85" s="72"/>
      <c r="K85" s="72">
        <v>150</v>
      </c>
      <c r="L85" s="72"/>
      <c r="M85" s="72"/>
      <c r="N85" s="72"/>
      <c r="O85" s="72"/>
      <c r="P85" s="72"/>
      <c r="Q85" s="164"/>
      <c r="R85" s="233">
        <f t="shared" si="5"/>
        <v>150</v>
      </c>
    </row>
    <row r="86" spans="1:18">
      <c r="A86" s="105" t="s">
        <v>41</v>
      </c>
      <c r="B86" s="71" t="s">
        <v>126</v>
      </c>
      <c r="C86" s="159"/>
      <c r="D86" s="159" t="s">
        <v>7</v>
      </c>
      <c r="E86" s="159" t="s">
        <v>7</v>
      </c>
      <c r="F86" s="71"/>
      <c r="G86" s="71" t="s">
        <v>7</v>
      </c>
      <c r="H86" s="71" t="s">
        <v>7</v>
      </c>
      <c r="I86" s="72"/>
      <c r="J86" s="72"/>
      <c r="K86" s="72"/>
      <c r="L86" s="72">
        <v>60</v>
      </c>
      <c r="M86" s="72"/>
      <c r="N86" s="72"/>
      <c r="O86" s="72"/>
      <c r="P86" s="72"/>
      <c r="Q86" s="164"/>
      <c r="R86" s="233">
        <f t="shared" si="5"/>
        <v>60</v>
      </c>
    </row>
    <row r="87" spans="1:18">
      <c r="A87" s="105" t="s">
        <v>41</v>
      </c>
      <c r="B87" s="71" t="s">
        <v>37</v>
      </c>
      <c r="C87" s="159"/>
      <c r="D87" s="159"/>
      <c r="E87" s="159"/>
      <c r="F87" s="71"/>
      <c r="G87" s="71"/>
      <c r="H87" s="71"/>
      <c r="I87" s="72"/>
      <c r="J87" s="72"/>
      <c r="K87" s="72"/>
      <c r="L87" s="72"/>
      <c r="M87" s="72">
        <v>60</v>
      </c>
      <c r="N87" s="72"/>
      <c r="O87" s="72"/>
      <c r="P87" s="72"/>
      <c r="Q87" s="164"/>
      <c r="R87" s="233">
        <f t="shared" si="5"/>
        <v>60</v>
      </c>
    </row>
    <row r="88" spans="1:18">
      <c r="A88" s="105" t="s">
        <v>41</v>
      </c>
      <c r="B88" s="71" t="s">
        <v>121</v>
      </c>
      <c r="C88" s="159"/>
      <c r="D88" s="159" t="s">
        <v>7</v>
      </c>
      <c r="E88" s="159" t="s">
        <v>7</v>
      </c>
      <c r="F88" s="71"/>
      <c r="G88" s="71" t="s">
        <v>7</v>
      </c>
      <c r="H88" s="71" t="s">
        <v>7</v>
      </c>
      <c r="I88" s="72"/>
      <c r="J88" s="72"/>
      <c r="K88" s="72"/>
      <c r="L88" s="72">
        <v>80</v>
      </c>
      <c r="M88" s="72"/>
      <c r="N88" s="72">
        <v>100</v>
      </c>
      <c r="O88" s="72"/>
      <c r="P88" s="72"/>
      <c r="Q88" s="164"/>
      <c r="R88" s="233">
        <f t="shared" si="5"/>
        <v>180</v>
      </c>
    </row>
    <row r="89" spans="1:18" ht="15" thickBot="1">
      <c r="A89" s="105" t="s">
        <v>41</v>
      </c>
      <c r="B89" s="71" t="s">
        <v>122</v>
      </c>
      <c r="C89" s="198"/>
      <c r="D89" s="198"/>
      <c r="E89" s="198"/>
      <c r="F89" s="71"/>
      <c r="G89" s="71"/>
      <c r="H89" s="71"/>
      <c r="I89" s="72"/>
      <c r="J89" s="72"/>
      <c r="K89" s="72"/>
      <c r="L89" s="72"/>
      <c r="M89" s="72">
        <v>80</v>
      </c>
      <c r="N89" s="72"/>
      <c r="O89" s="72"/>
      <c r="P89" s="72"/>
      <c r="Q89" s="72"/>
      <c r="R89" s="233">
        <f t="shared" si="5"/>
        <v>80</v>
      </c>
    </row>
    <row r="90" spans="1:18">
      <c r="A90" s="44" t="s">
        <v>29</v>
      </c>
      <c r="B90" s="172" t="s">
        <v>7</v>
      </c>
      <c r="C90" s="173"/>
      <c r="D90" s="173"/>
      <c r="E90" s="173"/>
      <c r="F90" s="173"/>
      <c r="G90" s="191"/>
      <c r="H90" s="191"/>
      <c r="I90" s="191"/>
      <c r="J90" s="191"/>
      <c r="K90" s="191"/>
      <c r="L90" s="191"/>
      <c r="M90" s="191"/>
      <c r="N90" s="191"/>
      <c r="O90" s="191"/>
      <c r="P90" s="191"/>
      <c r="Q90" s="191"/>
      <c r="R90" s="174"/>
    </row>
    <row r="91" spans="1:18" ht="15" thickBot="1">
      <c r="A91" s="52" t="s">
        <v>104</v>
      </c>
      <c r="B91" s="2"/>
      <c r="C91" s="2"/>
      <c r="D91" s="2"/>
      <c r="E91" s="2"/>
      <c r="F91" s="2"/>
      <c r="G91" s="2"/>
      <c r="H91" s="2"/>
      <c r="I91" s="2"/>
      <c r="J91" s="2"/>
      <c r="K91" s="2">
        <v>100</v>
      </c>
      <c r="L91" s="2">
        <v>100</v>
      </c>
      <c r="M91" s="2">
        <v>100</v>
      </c>
      <c r="N91" s="2">
        <v>100</v>
      </c>
      <c r="O91" s="2"/>
      <c r="P91" s="2"/>
      <c r="Q91" s="2"/>
      <c r="R91" s="51">
        <f>SUM(C91:Q91)</f>
        <v>400</v>
      </c>
    </row>
    <row r="93" spans="1:18" ht="15" thickBot="1">
      <c r="A93" s="11"/>
      <c r="B93" s="37" t="s">
        <v>7</v>
      </c>
      <c r="C93" s="38" t="s">
        <v>7</v>
      </c>
      <c r="D93" s="38" t="s">
        <v>7</v>
      </c>
      <c r="E93" s="38" t="s">
        <v>7</v>
      </c>
      <c r="F93" s="38" t="s">
        <v>7</v>
      </c>
      <c r="G93" s="38" t="s">
        <v>7</v>
      </c>
    </row>
    <row r="94" spans="1:18" ht="62.4">
      <c r="A94" s="369" t="s">
        <v>127</v>
      </c>
      <c r="B94" s="361" t="s">
        <v>44</v>
      </c>
      <c r="C94" s="362" t="s">
        <v>45</v>
      </c>
      <c r="D94" s="362" t="s">
        <v>46</v>
      </c>
      <c r="E94" s="362" t="s">
        <v>167</v>
      </c>
      <c r="F94" s="362" t="s">
        <v>168</v>
      </c>
      <c r="G94" s="363" t="s">
        <v>47</v>
      </c>
    </row>
    <row r="95" spans="1:18" ht="15.6">
      <c r="A95" s="247" t="s">
        <v>128</v>
      </c>
      <c r="B95" s="27"/>
      <c r="C95" s="27"/>
      <c r="D95" s="27"/>
      <c r="E95" s="27"/>
      <c r="F95" s="27"/>
      <c r="G95" s="28"/>
    </row>
    <row r="96" spans="1:18" ht="15.6">
      <c r="A96" s="69" t="s">
        <v>4</v>
      </c>
      <c r="B96" s="67"/>
      <c r="C96" s="29"/>
      <c r="D96" s="30"/>
      <c r="E96" s="29"/>
      <c r="F96" s="29"/>
      <c r="G96" s="31"/>
    </row>
    <row r="97" spans="1:7" ht="15.6">
      <c r="A97" s="248" t="s">
        <v>129</v>
      </c>
      <c r="B97" s="67">
        <f>AA6+AA10+SUM(R50:R53)</f>
        <v>3670</v>
      </c>
      <c r="C97" s="29"/>
      <c r="D97" s="30"/>
      <c r="E97" s="29"/>
      <c r="F97" s="29"/>
      <c r="G97" s="31"/>
    </row>
    <row r="98" spans="1:7" ht="15.6">
      <c r="A98" s="248" t="s">
        <v>130</v>
      </c>
      <c r="B98" s="67">
        <f>SUM(AA7:AA9)+AA11+AA12+R54</f>
        <v>1910</v>
      </c>
      <c r="C98" s="29"/>
      <c r="D98" s="30"/>
      <c r="E98" s="29"/>
      <c r="F98" s="29"/>
      <c r="G98" s="31"/>
    </row>
    <row r="99" spans="1:7" ht="15.6">
      <c r="A99" s="232" t="s">
        <v>131</v>
      </c>
      <c r="B99" s="67">
        <f>R60+R62+R61</f>
        <v>956</v>
      </c>
      <c r="C99" s="29"/>
      <c r="D99" s="30"/>
      <c r="E99" s="29"/>
      <c r="F99" s="29"/>
      <c r="G99" s="31"/>
    </row>
    <row r="100" spans="1:7" ht="15.6">
      <c r="A100" s="232" t="s">
        <v>112</v>
      </c>
      <c r="B100" s="67">
        <f>SUM(R56:R58)</f>
        <v>887</v>
      </c>
      <c r="C100" s="29"/>
      <c r="D100" s="30"/>
      <c r="E100" s="29"/>
      <c r="F100" s="29"/>
      <c r="G100" s="31"/>
    </row>
    <row r="101" spans="1:7" ht="15.6">
      <c r="A101" s="232" t="s">
        <v>80</v>
      </c>
      <c r="B101" s="67">
        <f>SUM(AA14:AA24)+SUM(R64:R69)</f>
        <v>4866</v>
      </c>
      <c r="C101" s="29"/>
      <c r="D101" s="30"/>
      <c r="E101" s="29"/>
      <c r="F101" s="29"/>
      <c r="G101" s="31"/>
    </row>
    <row r="102" spans="1:7" ht="15.6">
      <c r="A102" s="69" t="s">
        <v>97</v>
      </c>
      <c r="B102" s="67">
        <f>AA34+R91+AA44</f>
        <v>1300</v>
      </c>
      <c r="C102" s="29"/>
      <c r="D102" s="29"/>
      <c r="E102" s="29"/>
      <c r="F102" s="29"/>
      <c r="G102" s="31"/>
    </row>
    <row r="103" spans="1:7" ht="15.6">
      <c r="A103" s="69" t="s">
        <v>132</v>
      </c>
      <c r="B103" s="67">
        <f>AA43</f>
        <v>800</v>
      </c>
      <c r="C103" s="29"/>
      <c r="D103" s="29"/>
      <c r="E103" s="29"/>
      <c r="F103" s="29"/>
      <c r="G103" s="31"/>
    </row>
    <row r="104" spans="1:7" ht="15.6">
      <c r="A104" s="104" t="s">
        <v>49</v>
      </c>
      <c r="B104" s="67"/>
      <c r="C104" s="29"/>
      <c r="D104" s="29"/>
      <c r="E104" s="29"/>
      <c r="F104" s="29"/>
      <c r="G104" s="31"/>
    </row>
    <row r="105" spans="1:7" ht="15.6">
      <c r="A105" s="249" t="s">
        <v>133</v>
      </c>
      <c r="B105" s="67">
        <f>AA27+AA28+AA31+R71+R72+R75</f>
        <v>420</v>
      </c>
      <c r="C105" s="29"/>
      <c r="D105" s="29"/>
      <c r="E105" s="29"/>
      <c r="F105" s="29"/>
      <c r="G105" s="31"/>
    </row>
    <row r="106" spans="1:7" ht="15.6">
      <c r="A106" s="249" t="s">
        <v>134</v>
      </c>
      <c r="B106" s="67">
        <f>AA26+AA29+AA30+AA32+AA38+R74+R73</f>
        <v>1670</v>
      </c>
      <c r="C106" s="29"/>
      <c r="D106" s="29"/>
      <c r="E106" s="29"/>
      <c r="F106" s="29"/>
      <c r="G106" s="31"/>
    </row>
    <row r="107" spans="1:7" ht="15.6">
      <c r="A107" s="249" t="s">
        <v>135</v>
      </c>
      <c r="B107" s="67">
        <f>R76+R77+R79+R80</f>
        <v>470</v>
      </c>
      <c r="C107" s="29"/>
      <c r="D107" s="29"/>
      <c r="E107" s="29"/>
      <c r="F107" s="29"/>
      <c r="G107" s="31"/>
    </row>
    <row r="108" spans="1:7" ht="15.6">
      <c r="A108" s="249" t="s">
        <v>136</v>
      </c>
      <c r="B108" s="67">
        <f>AA39+R78</f>
        <v>860</v>
      </c>
      <c r="C108" s="29"/>
      <c r="D108" s="29"/>
      <c r="E108" s="29"/>
      <c r="F108" s="29"/>
      <c r="G108" s="31"/>
    </row>
    <row r="109" spans="1:7" ht="15.6">
      <c r="A109" s="249" t="s">
        <v>39</v>
      </c>
      <c r="B109" s="67">
        <f>AA40+SUM(R81:R84)</f>
        <v>1330</v>
      </c>
      <c r="C109" s="29"/>
      <c r="D109" s="29"/>
      <c r="E109" s="29"/>
      <c r="F109" s="29"/>
      <c r="G109" s="31"/>
    </row>
    <row r="110" spans="1:7" ht="15.6">
      <c r="A110" s="249" t="s">
        <v>137</v>
      </c>
      <c r="B110" s="67">
        <f>SUM(R85:R89)</f>
        <v>530</v>
      </c>
      <c r="C110" s="29"/>
      <c r="D110" s="29"/>
      <c r="E110" s="29"/>
      <c r="F110" s="29"/>
      <c r="G110" s="31"/>
    </row>
    <row r="111" spans="1:7" ht="15.6">
      <c r="A111" s="249" t="s">
        <v>138</v>
      </c>
      <c r="B111" s="67">
        <f>AA41</f>
        <v>800</v>
      </c>
      <c r="C111" s="29"/>
      <c r="D111" s="29"/>
      <c r="E111" s="29"/>
      <c r="F111" s="29"/>
      <c r="G111" s="31"/>
    </row>
    <row r="112" spans="1:7" ht="15.6">
      <c r="A112" s="201" t="s">
        <v>172</v>
      </c>
      <c r="B112" s="34"/>
      <c r="C112" s="32"/>
      <c r="D112" s="32"/>
      <c r="E112" s="32"/>
      <c r="F112" s="32"/>
      <c r="G112" s="33"/>
    </row>
    <row r="113" spans="1:7" ht="15.6">
      <c r="A113" s="35"/>
      <c r="B113" s="36"/>
      <c r="C113" s="29"/>
      <c r="D113" s="29"/>
      <c r="E113" s="29"/>
      <c r="F113" s="29"/>
      <c r="G113" s="31"/>
    </row>
    <row r="114" spans="1:7" ht="15.6">
      <c r="A114" s="35"/>
      <c r="B114" s="36"/>
      <c r="C114" s="29"/>
      <c r="D114" s="29"/>
      <c r="E114" s="29"/>
      <c r="F114" s="29"/>
      <c r="G114" s="31"/>
    </row>
    <row r="115" spans="1:7" ht="15.6">
      <c r="A115" s="35"/>
      <c r="B115" s="36"/>
      <c r="C115" s="29"/>
      <c r="D115" s="29"/>
      <c r="E115" s="29"/>
      <c r="F115" s="29"/>
      <c r="G115" s="31"/>
    </row>
    <row r="116" spans="1:7" ht="15.6">
      <c r="A116" s="35"/>
      <c r="B116" s="36"/>
      <c r="C116" s="29"/>
      <c r="D116" s="29"/>
      <c r="E116" s="29"/>
      <c r="F116" s="29"/>
      <c r="G116" s="31"/>
    </row>
    <row r="117" spans="1:7" ht="16.2" thickBot="1">
      <c r="A117" s="35"/>
      <c r="B117" s="36"/>
      <c r="C117" s="29"/>
      <c r="D117" s="29"/>
      <c r="E117" s="29"/>
      <c r="F117" s="29"/>
      <c r="G117" s="31"/>
    </row>
    <row r="118" spans="1:7" s="354" customFormat="1" ht="34.950000000000003" customHeight="1">
      <c r="A118" s="370" t="s">
        <v>169</v>
      </c>
      <c r="B118" s="371"/>
      <c r="C118" s="371"/>
      <c r="D118" s="372"/>
      <c r="E118" s="356"/>
      <c r="F118" s="356"/>
      <c r="G118" s="357"/>
    </row>
    <row r="119" spans="1:7" s="354" customFormat="1" ht="75" customHeight="1">
      <c r="A119" s="373" t="s">
        <v>170</v>
      </c>
      <c r="B119" s="374"/>
      <c r="C119" s="374"/>
      <c r="D119" s="375"/>
      <c r="E119" s="355"/>
      <c r="F119" s="355"/>
      <c r="G119" s="358"/>
    </row>
    <row r="120" spans="1:7" s="354" customFormat="1" ht="34.950000000000003" customHeight="1" thickBot="1">
      <c r="A120" s="376" t="s">
        <v>171</v>
      </c>
      <c r="B120" s="377"/>
      <c r="C120" s="377"/>
      <c r="D120" s="378"/>
      <c r="E120" s="359"/>
      <c r="F120" s="359"/>
      <c r="G120" s="360"/>
    </row>
  </sheetData>
  <mergeCells count="7">
    <mergeCell ref="A119:D119"/>
    <mergeCell ref="A120:D120"/>
    <mergeCell ref="A1:AA1"/>
    <mergeCell ref="B60:B62"/>
    <mergeCell ref="B56:B58"/>
    <mergeCell ref="B2:H2"/>
    <mergeCell ref="A118:D118"/>
  </mergeCells>
  <pageMargins left="0.25" right="0.25" top="0.75" bottom="0.75" header="0.3" footer="0.3"/>
  <pageSetup paperSize="9" scale="2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15D45-0FA7-43E4-8DE8-A9D1FE8B35C2}">
  <dimension ref="A1:AB68"/>
  <sheetViews>
    <sheetView tabSelected="1" topLeftCell="A38" zoomScale="70" zoomScaleNormal="70" workbookViewId="0">
      <selection activeCell="I60" sqref="I60"/>
    </sheetView>
  </sheetViews>
  <sheetFormatPr defaultRowHeight="14.4"/>
  <cols>
    <col min="1" max="1" width="56.5546875" bestFit="1" customWidth="1"/>
    <col min="2" max="2" width="14.44140625" bestFit="1" customWidth="1"/>
    <col min="3" max="24" width="13.77734375" customWidth="1"/>
    <col min="25" max="27" width="11" bestFit="1" customWidth="1"/>
    <col min="28" max="28" width="9" bestFit="1" customWidth="1"/>
  </cols>
  <sheetData>
    <row r="1" spans="1:28" ht="41.4" thickBot="1">
      <c r="A1" s="398" t="s">
        <v>143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</row>
    <row r="2" spans="1:28" s="88" customFormat="1" ht="33" thickBot="1">
      <c r="A2" s="231" t="s">
        <v>166</v>
      </c>
      <c r="B2" s="383"/>
      <c r="C2" s="383"/>
      <c r="D2" s="383"/>
      <c r="E2" s="383"/>
      <c r="F2" s="383"/>
      <c r="G2" s="383"/>
      <c r="H2" s="384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</row>
    <row r="3" spans="1:28" s="88" customFormat="1" ht="33" thickBo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</row>
    <row r="4" spans="1:28" ht="15" thickBot="1">
      <c r="A4" s="285" t="s">
        <v>143</v>
      </c>
      <c r="B4" s="206" t="s">
        <v>2</v>
      </c>
      <c r="C4" s="73">
        <v>45090</v>
      </c>
      <c r="D4" s="73">
        <v>45091</v>
      </c>
      <c r="E4" s="73">
        <v>45092</v>
      </c>
      <c r="F4" s="73">
        <v>45093</v>
      </c>
      <c r="G4" s="73">
        <v>45094</v>
      </c>
      <c r="H4" s="73">
        <v>45095</v>
      </c>
      <c r="I4" s="73">
        <v>45096</v>
      </c>
      <c r="J4" s="73">
        <v>45097</v>
      </c>
      <c r="K4" s="73">
        <v>45098</v>
      </c>
      <c r="L4" s="73">
        <v>45099</v>
      </c>
      <c r="M4" s="73">
        <v>45100</v>
      </c>
      <c r="N4" s="73">
        <v>45101</v>
      </c>
      <c r="O4" s="73">
        <v>45102</v>
      </c>
      <c r="P4" s="73">
        <v>45103</v>
      </c>
      <c r="Q4" s="73">
        <v>45104</v>
      </c>
      <c r="R4" s="73">
        <v>45105</v>
      </c>
      <c r="S4" s="73">
        <v>45106</v>
      </c>
      <c r="T4" s="73">
        <v>45107</v>
      </c>
      <c r="U4" s="73">
        <v>45108</v>
      </c>
      <c r="V4" s="73">
        <v>45109</v>
      </c>
      <c r="W4" s="73">
        <v>45110</v>
      </c>
      <c r="X4" s="73">
        <v>45111</v>
      </c>
      <c r="Y4" s="207" t="s">
        <v>3</v>
      </c>
    </row>
    <row r="5" spans="1:28">
      <c r="A5" s="74" t="s">
        <v>4</v>
      </c>
      <c r="B5" s="258" t="s">
        <v>7</v>
      </c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70"/>
    </row>
    <row r="6" spans="1:28">
      <c r="A6" s="282" t="s">
        <v>5</v>
      </c>
      <c r="B6" s="333" t="s">
        <v>144</v>
      </c>
      <c r="C6" s="203" t="s">
        <v>7</v>
      </c>
      <c r="D6" s="203" t="s">
        <v>7</v>
      </c>
      <c r="E6" s="203" t="s">
        <v>7</v>
      </c>
      <c r="F6" s="203" t="s">
        <v>7</v>
      </c>
      <c r="G6" s="203" t="s">
        <v>7</v>
      </c>
      <c r="H6" s="203" t="s">
        <v>7</v>
      </c>
      <c r="I6" s="203" t="s">
        <v>7</v>
      </c>
      <c r="J6" s="203" t="s">
        <v>7</v>
      </c>
      <c r="K6" s="203" t="s">
        <v>7</v>
      </c>
      <c r="L6" s="203" t="s">
        <v>7</v>
      </c>
      <c r="M6" s="123"/>
      <c r="N6" s="123"/>
      <c r="O6" s="123">
        <v>400</v>
      </c>
      <c r="P6" s="123">
        <v>400</v>
      </c>
      <c r="Q6" s="123"/>
      <c r="R6" s="203" t="s">
        <v>7</v>
      </c>
      <c r="S6" s="203" t="s">
        <v>7</v>
      </c>
      <c r="T6" s="203" t="s">
        <v>7</v>
      </c>
      <c r="U6" s="203" t="s">
        <v>7</v>
      </c>
      <c r="V6" s="203" t="s">
        <v>7</v>
      </c>
      <c r="W6" s="203" t="s">
        <v>7</v>
      </c>
      <c r="X6" s="203" t="s">
        <v>7</v>
      </c>
      <c r="Y6" s="332">
        <f>SUM(C6:X6)</f>
        <v>800</v>
      </c>
    </row>
    <row r="7" spans="1:28">
      <c r="A7" s="282" t="s">
        <v>5</v>
      </c>
      <c r="B7" s="333" t="s">
        <v>141</v>
      </c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123"/>
      <c r="N7" s="123"/>
      <c r="O7" s="123"/>
      <c r="P7" s="123"/>
      <c r="Q7" s="123">
        <v>400</v>
      </c>
      <c r="R7" s="203"/>
      <c r="S7" s="203"/>
      <c r="T7" s="203"/>
      <c r="U7" s="203"/>
      <c r="V7" s="203"/>
      <c r="W7" s="203"/>
      <c r="X7" s="203"/>
      <c r="Y7" s="332">
        <f>SUM(C7:X7)</f>
        <v>400</v>
      </c>
    </row>
    <row r="8" spans="1:28" ht="15" thickBot="1">
      <c r="A8" s="283" t="s">
        <v>145</v>
      </c>
      <c r="B8" s="208" t="s">
        <v>146</v>
      </c>
      <c r="C8" s="75" t="s">
        <v>7</v>
      </c>
      <c r="D8" s="75" t="s">
        <v>7</v>
      </c>
      <c r="E8" s="75" t="s">
        <v>7</v>
      </c>
      <c r="F8" s="75" t="s">
        <v>7</v>
      </c>
      <c r="G8" s="75" t="s">
        <v>7</v>
      </c>
      <c r="H8" s="75" t="s">
        <v>7</v>
      </c>
      <c r="I8" s="75" t="s">
        <v>7</v>
      </c>
      <c r="J8" s="75" t="s">
        <v>7</v>
      </c>
      <c r="K8" s="208">
        <v>2200</v>
      </c>
      <c r="L8" s="75" t="s">
        <v>7</v>
      </c>
      <c r="M8" s="205"/>
      <c r="N8" s="205"/>
      <c r="O8" s="205"/>
      <c r="P8" s="205"/>
      <c r="Q8" s="205"/>
      <c r="R8" s="75" t="s">
        <v>7</v>
      </c>
      <c r="S8" s="75" t="s">
        <v>7</v>
      </c>
      <c r="T8" s="75" t="s">
        <v>7</v>
      </c>
      <c r="U8" s="75" t="s">
        <v>7</v>
      </c>
      <c r="V8" s="208">
        <v>2200</v>
      </c>
      <c r="W8" s="75" t="s">
        <v>7</v>
      </c>
      <c r="X8" s="284" t="s">
        <v>7</v>
      </c>
      <c r="Y8" s="272">
        <f>SUM(C8:X8)</f>
        <v>4400</v>
      </c>
    </row>
    <row r="9" spans="1:28">
      <c r="A9" s="259" t="s">
        <v>12</v>
      </c>
      <c r="B9" s="87" t="s">
        <v>7</v>
      </c>
      <c r="C9" s="87" t="s">
        <v>7</v>
      </c>
      <c r="D9" s="87" t="s">
        <v>7</v>
      </c>
      <c r="E9" s="87" t="s">
        <v>7</v>
      </c>
      <c r="F9" s="87" t="s">
        <v>7</v>
      </c>
      <c r="G9" s="87" t="s">
        <v>7</v>
      </c>
      <c r="H9" s="87" t="s">
        <v>7</v>
      </c>
      <c r="I9" s="87" t="s">
        <v>7</v>
      </c>
      <c r="J9" s="87" t="s">
        <v>7</v>
      </c>
      <c r="K9" s="87" t="s">
        <v>7</v>
      </c>
      <c r="L9" s="87" t="s">
        <v>7</v>
      </c>
      <c r="M9" s="87" t="s">
        <v>7</v>
      </c>
      <c r="N9" s="87" t="s">
        <v>7</v>
      </c>
      <c r="O9" s="87" t="s">
        <v>7</v>
      </c>
      <c r="P9" s="87" t="s">
        <v>7</v>
      </c>
      <c r="Q9" s="87" t="s">
        <v>7</v>
      </c>
      <c r="R9" s="87" t="s">
        <v>7</v>
      </c>
      <c r="S9" s="87" t="s">
        <v>7</v>
      </c>
      <c r="T9" s="87" t="s">
        <v>7</v>
      </c>
      <c r="U9" s="87" t="s">
        <v>7</v>
      </c>
      <c r="V9" s="87" t="s">
        <v>7</v>
      </c>
      <c r="W9" s="87" t="s">
        <v>7</v>
      </c>
      <c r="X9" s="266" t="s">
        <v>7</v>
      </c>
      <c r="Y9" s="286" t="s">
        <v>7</v>
      </c>
    </row>
    <row r="10" spans="1:28">
      <c r="A10" s="253" t="s">
        <v>147</v>
      </c>
      <c r="B10" s="397" t="s">
        <v>14</v>
      </c>
      <c r="C10" s="82">
        <v>25</v>
      </c>
      <c r="D10" s="82">
        <v>25</v>
      </c>
      <c r="E10" s="82">
        <v>25</v>
      </c>
      <c r="F10" s="82">
        <v>25</v>
      </c>
      <c r="G10" s="82">
        <v>25</v>
      </c>
      <c r="H10" s="82">
        <v>25</v>
      </c>
      <c r="I10" s="82">
        <v>25</v>
      </c>
      <c r="J10" s="82">
        <v>25</v>
      </c>
      <c r="K10" s="76">
        <v>40</v>
      </c>
      <c r="L10" s="82">
        <v>25</v>
      </c>
      <c r="M10" s="82">
        <v>25</v>
      </c>
      <c r="N10" s="82">
        <v>25</v>
      </c>
      <c r="O10" s="82">
        <v>35</v>
      </c>
      <c r="P10" s="82">
        <v>35</v>
      </c>
      <c r="Q10" s="82">
        <v>35</v>
      </c>
      <c r="R10" s="82">
        <v>25</v>
      </c>
      <c r="S10" s="82">
        <v>25</v>
      </c>
      <c r="T10" s="82">
        <v>25</v>
      </c>
      <c r="U10" s="82">
        <v>25</v>
      </c>
      <c r="V10" s="76">
        <v>50</v>
      </c>
      <c r="W10" s="82">
        <v>10</v>
      </c>
      <c r="X10" s="83">
        <v>10</v>
      </c>
      <c r="Y10" s="271">
        <f t="shared" ref="Y10:Y12" si="0">SUM(C10:X10)</f>
        <v>590</v>
      </c>
    </row>
    <row r="11" spans="1:28">
      <c r="A11" s="254" t="s">
        <v>139</v>
      </c>
      <c r="B11" s="397"/>
      <c r="C11" s="76">
        <v>15</v>
      </c>
      <c r="D11" s="76">
        <v>15</v>
      </c>
      <c r="E11" s="76">
        <v>15</v>
      </c>
      <c r="F11" s="76">
        <v>15</v>
      </c>
      <c r="G11" s="76">
        <v>15</v>
      </c>
      <c r="H11" s="76">
        <v>15</v>
      </c>
      <c r="I11" s="76">
        <v>22</v>
      </c>
      <c r="J11" s="76">
        <v>30</v>
      </c>
      <c r="K11" s="76">
        <v>350</v>
      </c>
      <c r="L11" s="76">
        <v>30</v>
      </c>
      <c r="M11" s="76">
        <v>30</v>
      </c>
      <c r="N11" s="76">
        <v>80</v>
      </c>
      <c r="O11" s="76">
        <v>250</v>
      </c>
      <c r="P11" s="76">
        <v>250</v>
      </c>
      <c r="Q11" s="76">
        <v>250</v>
      </c>
      <c r="R11" s="76">
        <v>66</v>
      </c>
      <c r="S11" s="76">
        <v>42</v>
      </c>
      <c r="T11" s="76">
        <v>26</v>
      </c>
      <c r="U11" s="76">
        <v>34</v>
      </c>
      <c r="V11" s="76">
        <v>357</v>
      </c>
      <c r="W11" s="76">
        <v>17</v>
      </c>
      <c r="X11" s="77">
        <v>17</v>
      </c>
      <c r="Y11" s="271">
        <f t="shared" si="0"/>
        <v>1941</v>
      </c>
    </row>
    <row r="12" spans="1:28" ht="15" thickBot="1">
      <c r="A12" s="273" t="s">
        <v>140</v>
      </c>
      <c r="B12" s="397"/>
      <c r="C12" s="275"/>
      <c r="D12" s="275"/>
      <c r="E12" s="275"/>
      <c r="F12" s="275"/>
      <c r="G12" s="275"/>
      <c r="H12" s="275"/>
      <c r="I12" s="275"/>
      <c r="J12" s="275"/>
      <c r="K12" s="274"/>
      <c r="L12" s="275"/>
      <c r="M12" s="275"/>
      <c r="N12" s="275"/>
      <c r="O12" s="334">
        <v>59</v>
      </c>
      <c r="P12" s="334">
        <v>59</v>
      </c>
      <c r="Q12" s="334">
        <v>59</v>
      </c>
      <c r="R12" s="275"/>
      <c r="S12" s="275"/>
      <c r="T12" s="275"/>
      <c r="U12" s="275"/>
      <c r="V12" s="274"/>
      <c r="W12" s="275"/>
      <c r="X12" s="118"/>
      <c r="Y12" s="287">
        <f t="shared" si="0"/>
        <v>177</v>
      </c>
    </row>
    <row r="13" spans="1:28">
      <c r="A13" s="232" t="s">
        <v>17</v>
      </c>
      <c r="B13" s="81" t="s">
        <v>7</v>
      </c>
      <c r="C13" s="81" t="s">
        <v>7</v>
      </c>
      <c r="D13" s="81" t="s">
        <v>7</v>
      </c>
      <c r="E13" s="81" t="s">
        <v>7</v>
      </c>
      <c r="F13" s="81" t="s">
        <v>7</v>
      </c>
      <c r="G13" s="81" t="s">
        <v>7</v>
      </c>
      <c r="H13" s="81" t="s">
        <v>7</v>
      </c>
      <c r="I13" s="81" t="s">
        <v>7</v>
      </c>
      <c r="J13" s="81" t="s">
        <v>7</v>
      </c>
      <c r="K13" s="81" t="s">
        <v>7</v>
      </c>
      <c r="L13" s="81" t="s">
        <v>7</v>
      </c>
      <c r="M13" s="81" t="s">
        <v>7</v>
      </c>
      <c r="N13" s="81" t="s">
        <v>7</v>
      </c>
      <c r="O13" s="81" t="s">
        <v>7</v>
      </c>
      <c r="P13" s="81" t="s">
        <v>7</v>
      </c>
      <c r="Q13" s="81" t="s">
        <v>7</v>
      </c>
      <c r="R13" s="81" t="s">
        <v>7</v>
      </c>
      <c r="S13" s="81" t="s">
        <v>7</v>
      </c>
      <c r="T13" s="81" t="s">
        <v>7</v>
      </c>
      <c r="U13" s="81" t="s">
        <v>7</v>
      </c>
      <c r="V13" s="81" t="s">
        <v>7</v>
      </c>
      <c r="W13" s="81" t="s">
        <v>7</v>
      </c>
      <c r="X13" s="81" t="s">
        <v>7</v>
      </c>
      <c r="Y13" s="270"/>
    </row>
    <row r="14" spans="1:28" ht="15" thickBot="1">
      <c r="A14" s="281" t="s">
        <v>148</v>
      </c>
      <c r="B14" s="204" t="s">
        <v>7</v>
      </c>
      <c r="C14" s="78">
        <f>C10+C11</f>
        <v>40</v>
      </c>
      <c r="D14" s="78">
        <f t="shared" ref="D14:W14" si="1">D10+D11</f>
        <v>40</v>
      </c>
      <c r="E14" s="78">
        <f t="shared" si="1"/>
        <v>40</v>
      </c>
      <c r="F14" s="78">
        <f t="shared" si="1"/>
        <v>40</v>
      </c>
      <c r="G14" s="78">
        <f t="shared" si="1"/>
        <v>40</v>
      </c>
      <c r="H14" s="78">
        <f t="shared" si="1"/>
        <v>40</v>
      </c>
      <c r="I14" s="78">
        <f t="shared" si="1"/>
        <v>47</v>
      </c>
      <c r="J14" s="78">
        <f t="shared" si="1"/>
        <v>55</v>
      </c>
      <c r="K14" s="78">
        <f t="shared" si="1"/>
        <v>390</v>
      </c>
      <c r="L14" s="78">
        <f t="shared" si="1"/>
        <v>55</v>
      </c>
      <c r="M14" s="78">
        <f t="shared" si="1"/>
        <v>55</v>
      </c>
      <c r="N14" s="78">
        <f t="shared" si="1"/>
        <v>105</v>
      </c>
      <c r="O14" s="78">
        <f t="shared" si="1"/>
        <v>285</v>
      </c>
      <c r="P14" s="78">
        <f t="shared" si="1"/>
        <v>285</v>
      </c>
      <c r="Q14" s="78">
        <f t="shared" si="1"/>
        <v>285</v>
      </c>
      <c r="R14" s="78">
        <f t="shared" si="1"/>
        <v>91</v>
      </c>
      <c r="S14" s="78">
        <f t="shared" si="1"/>
        <v>67</v>
      </c>
      <c r="T14" s="78">
        <f t="shared" si="1"/>
        <v>51</v>
      </c>
      <c r="U14" s="78">
        <f t="shared" si="1"/>
        <v>59</v>
      </c>
      <c r="V14" s="78">
        <f t="shared" si="1"/>
        <v>407</v>
      </c>
      <c r="W14" s="78">
        <f t="shared" si="1"/>
        <v>27</v>
      </c>
      <c r="X14" s="78">
        <f>X10+X11</f>
        <v>27</v>
      </c>
      <c r="Y14" s="272">
        <f>SUM(C14:X14)</f>
        <v>2531</v>
      </c>
    </row>
    <row r="15" spans="1:28">
      <c r="A15" s="280" t="s">
        <v>18</v>
      </c>
      <c r="B15" s="80" t="s">
        <v>7</v>
      </c>
      <c r="C15" s="80" t="s">
        <v>7</v>
      </c>
      <c r="D15" s="80" t="s">
        <v>7</v>
      </c>
      <c r="E15" s="80" t="s">
        <v>7</v>
      </c>
      <c r="F15" s="80" t="s">
        <v>7</v>
      </c>
      <c r="G15" s="80" t="s">
        <v>7</v>
      </c>
      <c r="H15" s="80" t="s">
        <v>7</v>
      </c>
      <c r="I15" s="80" t="s">
        <v>7</v>
      </c>
      <c r="J15" s="80" t="s">
        <v>7</v>
      </c>
      <c r="K15" s="80" t="s">
        <v>7</v>
      </c>
      <c r="L15" s="80" t="s">
        <v>7</v>
      </c>
      <c r="M15" s="80" t="s">
        <v>7</v>
      </c>
      <c r="N15" s="80" t="s">
        <v>7</v>
      </c>
      <c r="O15" s="80" t="s">
        <v>7</v>
      </c>
      <c r="P15" s="80" t="s">
        <v>7</v>
      </c>
      <c r="Q15" s="80" t="s">
        <v>7</v>
      </c>
      <c r="R15" s="80" t="s">
        <v>7</v>
      </c>
      <c r="S15" s="80" t="s">
        <v>7</v>
      </c>
      <c r="T15" s="80" t="s">
        <v>7</v>
      </c>
      <c r="U15" s="80" t="s">
        <v>7</v>
      </c>
      <c r="V15" s="80" t="s">
        <v>7</v>
      </c>
      <c r="W15" s="80" t="s">
        <v>7</v>
      </c>
      <c r="X15" s="80" t="s">
        <v>7</v>
      </c>
      <c r="Y15" s="286"/>
    </row>
    <row r="16" spans="1:28">
      <c r="A16" s="255" t="s">
        <v>147</v>
      </c>
      <c r="B16" s="82" t="s">
        <v>82</v>
      </c>
      <c r="C16" s="82">
        <v>25</v>
      </c>
      <c r="D16" s="82">
        <v>25</v>
      </c>
      <c r="E16" s="82">
        <v>25</v>
      </c>
      <c r="F16" s="82">
        <v>25</v>
      </c>
      <c r="G16" s="82">
        <v>25</v>
      </c>
      <c r="H16" s="82">
        <v>25</v>
      </c>
      <c r="I16" s="82">
        <v>25</v>
      </c>
      <c r="J16" s="82">
        <v>25</v>
      </c>
      <c r="K16" s="76"/>
      <c r="L16" s="82">
        <v>25</v>
      </c>
      <c r="M16" s="82">
        <v>25</v>
      </c>
      <c r="N16" s="82">
        <v>25</v>
      </c>
      <c r="O16" s="82"/>
      <c r="P16" s="82"/>
      <c r="Q16" s="82"/>
      <c r="R16" s="82">
        <v>25</v>
      </c>
      <c r="S16" s="82">
        <v>25</v>
      </c>
      <c r="T16" s="82">
        <v>25</v>
      </c>
      <c r="U16" s="82">
        <v>25</v>
      </c>
      <c r="V16" s="76"/>
      <c r="W16" s="82">
        <v>10</v>
      </c>
      <c r="X16" s="83">
        <v>10</v>
      </c>
      <c r="Y16" s="271">
        <f t="shared" ref="Y16:Y22" si="2">SUM(C16:X16)</f>
        <v>395</v>
      </c>
    </row>
    <row r="17" spans="1:25">
      <c r="A17" s="255" t="s">
        <v>147</v>
      </c>
      <c r="B17" s="82" t="s">
        <v>149</v>
      </c>
      <c r="C17" s="82"/>
      <c r="D17" s="82"/>
      <c r="E17" s="82"/>
      <c r="F17" s="82"/>
      <c r="G17" s="82"/>
      <c r="H17" s="82"/>
      <c r="I17" s="82"/>
      <c r="J17" s="82"/>
      <c r="K17" s="76">
        <v>40</v>
      </c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76">
        <v>50</v>
      </c>
      <c r="W17" s="82"/>
      <c r="X17" s="83"/>
      <c r="Y17" s="271">
        <f t="shared" si="2"/>
        <v>90</v>
      </c>
    </row>
    <row r="18" spans="1:25">
      <c r="A18" s="255" t="s">
        <v>150</v>
      </c>
      <c r="B18" s="82" t="s">
        <v>82</v>
      </c>
      <c r="C18" s="76">
        <v>15</v>
      </c>
      <c r="D18" s="76">
        <v>15</v>
      </c>
      <c r="E18" s="76">
        <v>15</v>
      </c>
      <c r="F18" s="76">
        <v>15</v>
      </c>
      <c r="G18" s="76">
        <v>15</v>
      </c>
      <c r="H18" s="76">
        <v>15</v>
      </c>
      <c r="I18" s="76">
        <v>20</v>
      </c>
      <c r="J18" s="76">
        <v>20</v>
      </c>
      <c r="K18" s="76"/>
      <c r="L18" s="76">
        <v>30</v>
      </c>
      <c r="M18" s="76">
        <v>30</v>
      </c>
      <c r="N18" s="76">
        <v>80</v>
      </c>
      <c r="O18" s="76"/>
      <c r="P18" s="76"/>
      <c r="Q18" s="76"/>
      <c r="R18" s="76">
        <v>20</v>
      </c>
      <c r="S18" s="76">
        <v>20</v>
      </c>
      <c r="T18" s="76">
        <v>20</v>
      </c>
      <c r="U18" s="76">
        <v>20</v>
      </c>
      <c r="V18" s="76"/>
      <c r="W18" s="76">
        <v>20</v>
      </c>
      <c r="X18" s="77">
        <v>20</v>
      </c>
      <c r="Y18" s="271">
        <f t="shared" si="2"/>
        <v>390</v>
      </c>
    </row>
    <row r="19" spans="1:25">
      <c r="A19" s="256" t="s">
        <v>116</v>
      </c>
      <c r="B19" s="82" t="s">
        <v>58</v>
      </c>
      <c r="C19" s="82"/>
      <c r="D19" s="82"/>
      <c r="E19" s="82"/>
      <c r="F19" s="82"/>
      <c r="G19" s="82"/>
      <c r="H19" s="82"/>
      <c r="I19" s="82"/>
      <c r="J19" s="82"/>
      <c r="K19" s="76">
        <v>100</v>
      </c>
      <c r="L19" s="82"/>
      <c r="M19" s="82"/>
      <c r="N19" s="82"/>
      <c r="O19" s="82">
        <v>110</v>
      </c>
      <c r="P19" s="82">
        <v>110</v>
      </c>
      <c r="Q19" s="82">
        <v>110</v>
      </c>
      <c r="R19" s="82"/>
      <c r="S19" s="82"/>
      <c r="T19" s="82"/>
      <c r="U19" s="82"/>
      <c r="V19" s="76">
        <v>100</v>
      </c>
      <c r="W19" s="82"/>
      <c r="X19" s="83"/>
      <c r="Y19" s="271">
        <f t="shared" si="2"/>
        <v>530</v>
      </c>
    </row>
    <row r="20" spans="1:25">
      <c r="A20" s="256" t="s">
        <v>117</v>
      </c>
      <c r="B20" s="82" t="s">
        <v>151</v>
      </c>
      <c r="C20" s="82"/>
      <c r="D20" s="82"/>
      <c r="E20" s="82"/>
      <c r="F20" s="82"/>
      <c r="G20" s="82"/>
      <c r="H20" s="82"/>
      <c r="I20" s="82"/>
      <c r="J20" s="82"/>
      <c r="K20" s="76">
        <v>250</v>
      </c>
      <c r="L20" s="82"/>
      <c r="M20" s="82"/>
      <c r="N20" s="82"/>
      <c r="O20" s="82">
        <v>110</v>
      </c>
      <c r="P20" s="82">
        <v>110</v>
      </c>
      <c r="Q20" s="82">
        <v>110</v>
      </c>
      <c r="R20" s="82"/>
      <c r="S20" s="82"/>
      <c r="T20" s="82"/>
      <c r="U20" s="82"/>
      <c r="V20" s="76">
        <v>250</v>
      </c>
      <c r="W20" s="82"/>
      <c r="X20" s="83"/>
      <c r="Y20" s="271">
        <f t="shared" si="2"/>
        <v>830</v>
      </c>
    </row>
    <row r="21" spans="1:25">
      <c r="A21" s="255" t="s">
        <v>140</v>
      </c>
      <c r="B21" s="76" t="s">
        <v>110</v>
      </c>
      <c r="C21" s="82"/>
      <c r="D21" s="82"/>
      <c r="E21" s="82"/>
      <c r="F21" s="82"/>
      <c r="G21" s="82"/>
      <c r="H21" s="82"/>
      <c r="I21" s="82"/>
      <c r="J21" s="82"/>
      <c r="K21" s="76"/>
      <c r="L21" s="82"/>
      <c r="M21" s="82"/>
      <c r="N21" s="82"/>
      <c r="O21" s="82">
        <v>69</v>
      </c>
      <c r="P21" s="82">
        <v>69</v>
      </c>
      <c r="Q21" s="82">
        <v>69</v>
      </c>
      <c r="R21" s="82"/>
      <c r="S21" s="82"/>
      <c r="T21" s="82"/>
      <c r="U21" s="82"/>
      <c r="V21" s="76"/>
      <c r="W21" s="82"/>
      <c r="X21" s="83"/>
      <c r="Y21" s="271">
        <f t="shared" si="2"/>
        <v>207</v>
      </c>
    </row>
    <row r="22" spans="1:25" ht="15" thickBot="1">
      <c r="A22" s="273" t="s">
        <v>27</v>
      </c>
      <c r="B22" s="76" t="s">
        <v>110</v>
      </c>
      <c r="C22" s="275" t="s">
        <v>7</v>
      </c>
      <c r="D22" s="275" t="s">
        <v>7</v>
      </c>
      <c r="E22" s="275" t="s">
        <v>7</v>
      </c>
      <c r="F22" s="275" t="s">
        <v>7</v>
      </c>
      <c r="G22" s="275" t="s">
        <v>7</v>
      </c>
      <c r="H22" s="275" t="s">
        <v>7</v>
      </c>
      <c r="I22" s="275" t="s">
        <v>7</v>
      </c>
      <c r="J22" s="275" t="s">
        <v>7</v>
      </c>
      <c r="K22" s="274">
        <v>15</v>
      </c>
      <c r="L22" s="275" t="s">
        <v>7</v>
      </c>
      <c r="M22" s="275" t="s">
        <v>7</v>
      </c>
      <c r="N22" s="275" t="s">
        <v>7</v>
      </c>
      <c r="O22" s="275">
        <v>6</v>
      </c>
      <c r="P22" s="275">
        <v>6</v>
      </c>
      <c r="Q22" s="275">
        <v>6</v>
      </c>
      <c r="R22" s="275"/>
      <c r="S22" s="275" t="s">
        <v>7</v>
      </c>
      <c r="T22" s="275" t="s">
        <v>7</v>
      </c>
      <c r="U22" s="275" t="s">
        <v>7</v>
      </c>
      <c r="V22" s="274">
        <v>15</v>
      </c>
      <c r="W22" s="275" t="s">
        <v>7</v>
      </c>
      <c r="X22" s="118" t="s">
        <v>7</v>
      </c>
      <c r="Y22" s="287">
        <f t="shared" si="2"/>
        <v>48</v>
      </c>
    </row>
    <row r="23" spans="1:25">
      <c r="A23" s="276" t="s">
        <v>29</v>
      </c>
      <c r="B23" s="200" t="s">
        <v>7</v>
      </c>
      <c r="C23" s="200" t="s">
        <v>7</v>
      </c>
      <c r="D23" s="200" t="s">
        <v>7</v>
      </c>
      <c r="E23" s="200" t="s">
        <v>7</v>
      </c>
      <c r="F23" s="200" t="s">
        <v>7</v>
      </c>
      <c r="G23" s="200" t="s">
        <v>7</v>
      </c>
      <c r="H23" s="200" t="s">
        <v>7</v>
      </c>
      <c r="I23" s="200" t="s">
        <v>7</v>
      </c>
      <c r="J23" s="200" t="s">
        <v>7</v>
      </c>
      <c r="K23" s="200" t="s">
        <v>7</v>
      </c>
      <c r="L23" s="200" t="s">
        <v>7</v>
      </c>
      <c r="M23" s="200" t="s">
        <v>7</v>
      </c>
      <c r="N23" s="200" t="s">
        <v>7</v>
      </c>
      <c r="O23" s="200" t="s">
        <v>7</v>
      </c>
      <c r="P23" s="200" t="s">
        <v>7</v>
      </c>
      <c r="Q23" s="200" t="s">
        <v>7</v>
      </c>
      <c r="R23" s="200" t="s">
        <v>7</v>
      </c>
      <c r="S23" s="200" t="s">
        <v>7</v>
      </c>
      <c r="T23" s="200" t="s">
        <v>7</v>
      </c>
      <c r="U23" s="200" t="s">
        <v>7</v>
      </c>
      <c r="V23" s="200" t="s">
        <v>7</v>
      </c>
      <c r="W23" s="200" t="s">
        <v>7</v>
      </c>
      <c r="X23" s="200" t="s">
        <v>7</v>
      </c>
      <c r="Y23" s="277"/>
    </row>
    <row r="24" spans="1:25">
      <c r="A24" s="257" t="s">
        <v>30</v>
      </c>
      <c r="B24" s="203" t="s">
        <v>94</v>
      </c>
      <c r="C24" s="203" t="s">
        <v>7</v>
      </c>
      <c r="D24" s="203" t="s">
        <v>7</v>
      </c>
      <c r="E24" s="203" t="s">
        <v>7</v>
      </c>
      <c r="F24" s="203" t="s">
        <v>7</v>
      </c>
      <c r="G24" s="203" t="s">
        <v>7</v>
      </c>
      <c r="H24" s="203" t="s">
        <v>7</v>
      </c>
      <c r="I24" s="203" t="s">
        <v>7</v>
      </c>
      <c r="J24" s="203" t="s">
        <v>7</v>
      </c>
      <c r="K24" s="203" t="s">
        <v>7</v>
      </c>
      <c r="L24" s="203" t="s">
        <v>7</v>
      </c>
      <c r="M24" s="203" t="s">
        <v>7</v>
      </c>
      <c r="N24" s="203" t="s">
        <v>7</v>
      </c>
      <c r="O24" s="12">
        <v>90</v>
      </c>
      <c r="P24" s="12">
        <v>90</v>
      </c>
      <c r="Q24" s="12">
        <v>90</v>
      </c>
      <c r="R24" s="203" t="s">
        <v>7</v>
      </c>
      <c r="S24" s="203" t="s">
        <v>7</v>
      </c>
      <c r="T24" s="203" t="s">
        <v>7</v>
      </c>
      <c r="U24" s="203" t="s">
        <v>7</v>
      </c>
      <c r="V24" s="203" t="s">
        <v>7</v>
      </c>
      <c r="W24" s="203" t="s">
        <v>7</v>
      </c>
      <c r="X24" s="267" t="s">
        <v>7</v>
      </c>
      <c r="Y24" s="271">
        <f t="shared" ref="Y24:Y25" si="3">SUM(C24:X24)</f>
        <v>270</v>
      </c>
    </row>
    <row r="25" spans="1:25" ht="15" thickBot="1">
      <c r="A25" s="278" t="s">
        <v>152</v>
      </c>
      <c r="B25" s="85" t="s">
        <v>153</v>
      </c>
      <c r="C25" s="85" t="s">
        <v>7</v>
      </c>
      <c r="D25" s="85" t="s">
        <v>7</v>
      </c>
      <c r="E25" s="85" t="s">
        <v>7</v>
      </c>
      <c r="F25" s="85" t="s">
        <v>7</v>
      </c>
      <c r="G25" s="79" t="s">
        <v>7</v>
      </c>
      <c r="H25" s="68" t="s">
        <v>7</v>
      </c>
      <c r="I25" s="85" t="s">
        <v>7</v>
      </c>
      <c r="J25" s="85" t="s">
        <v>7</v>
      </c>
      <c r="K25" s="279">
        <v>600</v>
      </c>
      <c r="L25" s="85" t="s">
        <v>7</v>
      </c>
      <c r="M25" s="85" t="s">
        <v>7</v>
      </c>
      <c r="N25" s="85" t="s">
        <v>7</v>
      </c>
      <c r="O25" s="85" t="s">
        <v>7</v>
      </c>
      <c r="P25" s="85" t="s">
        <v>7</v>
      </c>
      <c r="Q25" s="85" t="s">
        <v>7</v>
      </c>
      <c r="R25" s="85" t="s">
        <v>7</v>
      </c>
      <c r="S25" s="85" t="s">
        <v>7</v>
      </c>
      <c r="T25" s="85" t="s">
        <v>7</v>
      </c>
      <c r="U25" s="85" t="s">
        <v>7</v>
      </c>
      <c r="V25" s="279">
        <v>300</v>
      </c>
      <c r="W25" s="85" t="s">
        <v>7</v>
      </c>
      <c r="X25" s="79" t="s">
        <v>7</v>
      </c>
      <c r="Y25" s="272">
        <f t="shared" si="3"/>
        <v>900</v>
      </c>
    </row>
    <row r="26" spans="1:25">
      <c r="A26" s="269" t="s">
        <v>32</v>
      </c>
      <c r="B26" s="258" t="s">
        <v>7</v>
      </c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68"/>
      <c r="Y26" s="270"/>
    </row>
    <row r="27" spans="1:25">
      <c r="A27" s="244" t="s">
        <v>33</v>
      </c>
      <c r="B27" s="82" t="s">
        <v>154</v>
      </c>
      <c r="C27" s="42" t="s">
        <v>7</v>
      </c>
      <c r="D27" s="42" t="s">
        <v>7</v>
      </c>
      <c r="E27" s="42" t="s">
        <v>7</v>
      </c>
      <c r="F27" s="42" t="s">
        <v>7</v>
      </c>
      <c r="G27" s="84" t="s">
        <v>7</v>
      </c>
      <c r="H27" s="13" t="s">
        <v>7</v>
      </c>
      <c r="I27" s="42" t="s">
        <v>7</v>
      </c>
      <c r="J27" s="42" t="s">
        <v>7</v>
      </c>
      <c r="K27" s="21">
        <v>1800</v>
      </c>
      <c r="L27" s="42" t="s">
        <v>7</v>
      </c>
      <c r="M27" s="84" t="s">
        <v>7</v>
      </c>
      <c r="N27" s="13" t="s">
        <v>7</v>
      </c>
      <c r="O27" s="42" t="s">
        <v>7</v>
      </c>
      <c r="P27" s="42" t="s">
        <v>7</v>
      </c>
      <c r="Q27" s="42" t="s">
        <v>7</v>
      </c>
      <c r="R27" s="42" t="s">
        <v>7</v>
      </c>
      <c r="S27" s="42" t="s">
        <v>7</v>
      </c>
      <c r="T27" s="42" t="s">
        <v>7</v>
      </c>
      <c r="U27" s="42" t="s">
        <v>7</v>
      </c>
      <c r="V27" s="21">
        <v>1600</v>
      </c>
      <c r="W27" s="42" t="s">
        <v>7</v>
      </c>
      <c r="X27" s="84" t="s">
        <v>7</v>
      </c>
      <c r="Y27" s="271">
        <f t="shared" ref="Y27:Y35" si="4">SUM(C27:X27)</f>
        <v>3400</v>
      </c>
    </row>
    <row r="28" spans="1:25">
      <c r="A28" s="244" t="s">
        <v>33</v>
      </c>
      <c r="B28" s="12" t="s">
        <v>141</v>
      </c>
      <c r="C28" s="203" t="s">
        <v>7</v>
      </c>
      <c r="D28" s="203" t="s">
        <v>7</v>
      </c>
      <c r="E28" s="203" t="s">
        <v>7</v>
      </c>
      <c r="F28" s="203" t="s">
        <v>7</v>
      </c>
      <c r="G28" s="203" t="s">
        <v>7</v>
      </c>
      <c r="H28" s="203" t="s">
        <v>7</v>
      </c>
      <c r="I28" s="203" t="s">
        <v>7</v>
      </c>
      <c r="J28" s="203" t="s">
        <v>7</v>
      </c>
      <c r="K28" s="203" t="s">
        <v>7</v>
      </c>
      <c r="L28" s="203" t="s">
        <v>7</v>
      </c>
      <c r="M28" s="203" t="s">
        <v>7</v>
      </c>
      <c r="N28" s="12" t="s">
        <v>7</v>
      </c>
      <c r="O28" s="12">
        <v>100</v>
      </c>
      <c r="P28" s="12">
        <v>100</v>
      </c>
      <c r="Q28" s="261" t="s">
        <v>7</v>
      </c>
      <c r="R28" s="290" t="s">
        <v>7</v>
      </c>
      <c r="S28" s="290" t="s">
        <v>7</v>
      </c>
      <c r="T28" s="290" t="s">
        <v>7</v>
      </c>
      <c r="U28" s="290" t="s">
        <v>7</v>
      </c>
      <c r="V28" s="290" t="s">
        <v>7</v>
      </c>
      <c r="W28" s="290" t="s">
        <v>7</v>
      </c>
      <c r="X28" s="291" t="s">
        <v>7</v>
      </c>
      <c r="Y28" s="271">
        <f t="shared" si="4"/>
        <v>200</v>
      </c>
    </row>
    <row r="29" spans="1:25">
      <c r="A29" s="244" t="s">
        <v>33</v>
      </c>
      <c r="B29" s="12" t="s">
        <v>155</v>
      </c>
      <c r="C29" s="203" t="s">
        <v>7</v>
      </c>
      <c r="D29" s="203" t="s">
        <v>7</v>
      </c>
      <c r="E29" s="203" t="s">
        <v>7</v>
      </c>
      <c r="F29" s="203" t="s">
        <v>7</v>
      </c>
      <c r="G29" s="203" t="s">
        <v>7</v>
      </c>
      <c r="H29" s="203" t="s">
        <v>7</v>
      </c>
      <c r="I29" s="203" t="s">
        <v>7</v>
      </c>
      <c r="J29" s="203" t="s">
        <v>7</v>
      </c>
      <c r="K29" s="203" t="s">
        <v>7</v>
      </c>
      <c r="L29" s="203" t="s">
        <v>7</v>
      </c>
      <c r="M29" s="203" t="s">
        <v>7</v>
      </c>
      <c r="N29" s="12" t="s">
        <v>7</v>
      </c>
      <c r="O29" s="12" t="s">
        <v>7</v>
      </c>
      <c r="P29" s="12" t="s">
        <v>7</v>
      </c>
      <c r="Q29" s="12">
        <v>150</v>
      </c>
      <c r="R29" s="290" t="s">
        <v>7</v>
      </c>
      <c r="S29" s="290" t="s">
        <v>7</v>
      </c>
      <c r="T29" s="290" t="s">
        <v>7</v>
      </c>
      <c r="U29" s="290" t="s">
        <v>7</v>
      </c>
      <c r="V29" s="290" t="s">
        <v>7</v>
      </c>
      <c r="W29" s="290" t="s">
        <v>7</v>
      </c>
      <c r="X29" s="291" t="s">
        <v>7</v>
      </c>
      <c r="Y29" s="271">
        <f t="shared" si="4"/>
        <v>150</v>
      </c>
    </row>
    <row r="30" spans="1:25">
      <c r="A30" s="244" t="s">
        <v>36</v>
      </c>
      <c r="B30" s="82" t="s">
        <v>154</v>
      </c>
      <c r="C30" s="42" t="s">
        <v>7</v>
      </c>
      <c r="D30" s="42" t="s">
        <v>7</v>
      </c>
      <c r="E30" s="42" t="s">
        <v>7</v>
      </c>
      <c r="F30" s="42" t="s">
        <v>7</v>
      </c>
      <c r="G30" s="84" t="s">
        <v>7</v>
      </c>
      <c r="H30" s="13" t="s">
        <v>7</v>
      </c>
      <c r="I30" s="42" t="s">
        <v>7</v>
      </c>
      <c r="J30" s="42" t="s">
        <v>7</v>
      </c>
      <c r="K30" s="21">
        <v>1800</v>
      </c>
      <c r="L30" s="42" t="s">
        <v>7</v>
      </c>
      <c r="M30" s="84" t="s">
        <v>7</v>
      </c>
      <c r="N30" s="13" t="s">
        <v>7</v>
      </c>
      <c r="O30" s="42" t="s">
        <v>7</v>
      </c>
      <c r="P30" s="42" t="s">
        <v>7</v>
      </c>
      <c r="Q30" s="42" t="s">
        <v>7</v>
      </c>
      <c r="R30" s="42" t="s">
        <v>7</v>
      </c>
      <c r="S30" s="42" t="s">
        <v>7</v>
      </c>
      <c r="T30" s="42" t="s">
        <v>7</v>
      </c>
      <c r="U30" s="42" t="s">
        <v>7</v>
      </c>
      <c r="V30" s="21">
        <v>1600</v>
      </c>
      <c r="W30" s="42" t="s">
        <v>7</v>
      </c>
      <c r="X30" s="84" t="s">
        <v>7</v>
      </c>
      <c r="Y30" s="271">
        <f t="shared" si="4"/>
        <v>3400</v>
      </c>
    </row>
    <row r="31" spans="1:25">
      <c r="A31" s="244" t="s">
        <v>36</v>
      </c>
      <c r="B31" s="12" t="s">
        <v>78</v>
      </c>
      <c r="C31" s="203" t="s">
        <v>7</v>
      </c>
      <c r="D31" s="203" t="s">
        <v>7</v>
      </c>
      <c r="E31" s="203" t="s">
        <v>7</v>
      </c>
      <c r="F31" s="203" t="s">
        <v>7</v>
      </c>
      <c r="G31" s="203" t="s">
        <v>7</v>
      </c>
      <c r="H31" s="203" t="s">
        <v>7</v>
      </c>
      <c r="I31" s="203" t="s">
        <v>7</v>
      </c>
      <c r="J31" s="203" t="s">
        <v>7</v>
      </c>
      <c r="K31" s="203" t="s">
        <v>7</v>
      </c>
      <c r="L31" s="203" t="s">
        <v>7</v>
      </c>
      <c r="M31" s="203" t="s">
        <v>7</v>
      </c>
      <c r="N31" s="12" t="s">
        <v>7</v>
      </c>
      <c r="O31" s="12">
        <v>100</v>
      </c>
      <c r="P31" s="12">
        <v>100</v>
      </c>
      <c r="Q31" s="12">
        <v>150</v>
      </c>
      <c r="R31" s="290" t="s">
        <v>7</v>
      </c>
      <c r="S31" s="290" t="s">
        <v>7</v>
      </c>
      <c r="T31" s="290" t="s">
        <v>7</v>
      </c>
      <c r="U31" s="290" t="s">
        <v>7</v>
      </c>
      <c r="V31" s="290" t="s">
        <v>7</v>
      </c>
      <c r="W31" s="290" t="s">
        <v>7</v>
      </c>
      <c r="X31" s="291" t="s">
        <v>7</v>
      </c>
      <c r="Y31" s="271">
        <f t="shared" si="4"/>
        <v>350</v>
      </c>
    </row>
    <row r="32" spans="1:25">
      <c r="A32" s="244" t="s">
        <v>39</v>
      </c>
      <c r="B32" s="82" t="s">
        <v>154</v>
      </c>
      <c r="C32" s="42" t="s">
        <v>7</v>
      </c>
      <c r="D32" s="42" t="s">
        <v>7</v>
      </c>
      <c r="E32" s="42" t="s">
        <v>7</v>
      </c>
      <c r="F32" s="42" t="s">
        <v>7</v>
      </c>
      <c r="G32" s="84" t="s">
        <v>7</v>
      </c>
      <c r="H32" s="13" t="s">
        <v>7</v>
      </c>
      <c r="I32" s="42" t="s">
        <v>7</v>
      </c>
      <c r="J32" s="42" t="s">
        <v>7</v>
      </c>
      <c r="K32" s="21">
        <v>1800</v>
      </c>
      <c r="L32" s="42" t="s">
        <v>7</v>
      </c>
      <c r="M32" s="84" t="s">
        <v>7</v>
      </c>
      <c r="N32" s="13" t="s">
        <v>7</v>
      </c>
      <c r="O32" s="42" t="s">
        <v>7</v>
      </c>
      <c r="P32" s="42" t="s">
        <v>7</v>
      </c>
      <c r="Q32" s="42" t="s">
        <v>7</v>
      </c>
      <c r="R32" s="42" t="s">
        <v>7</v>
      </c>
      <c r="S32" s="42" t="s">
        <v>7</v>
      </c>
      <c r="T32" s="42" t="s">
        <v>7</v>
      </c>
      <c r="U32" s="42" t="s">
        <v>7</v>
      </c>
      <c r="V32" s="21">
        <v>1600</v>
      </c>
      <c r="W32" s="42" t="s">
        <v>7</v>
      </c>
      <c r="X32" s="84" t="s">
        <v>7</v>
      </c>
      <c r="Y32" s="271">
        <f t="shared" si="4"/>
        <v>3400</v>
      </c>
    </row>
    <row r="33" spans="1:25">
      <c r="A33" s="244" t="s">
        <v>39</v>
      </c>
      <c r="B33" s="12" t="s">
        <v>108</v>
      </c>
      <c r="C33" s="203" t="s">
        <v>7</v>
      </c>
      <c r="D33" s="203" t="s">
        <v>7</v>
      </c>
      <c r="E33" s="203" t="s">
        <v>7</v>
      </c>
      <c r="F33" s="203" t="s">
        <v>7</v>
      </c>
      <c r="G33" s="203" t="s">
        <v>7</v>
      </c>
      <c r="H33" s="203" t="s">
        <v>7</v>
      </c>
      <c r="I33" s="203" t="s">
        <v>7</v>
      </c>
      <c r="J33" s="203" t="s">
        <v>7</v>
      </c>
      <c r="K33" s="203" t="s">
        <v>7</v>
      </c>
      <c r="L33" s="203" t="s">
        <v>7</v>
      </c>
      <c r="M33" s="203" t="s">
        <v>7</v>
      </c>
      <c r="N33" s="12" t="s">
        <v>7</v>
      </c>
      <c r="O33" s="12" t="s">
        <v>7</v>
      </c>
      <c r="P33" s="12" t="s">
        <v>7</v>
      </c>
      <c r="Q33" s="12">
        <v>150</v>
      </c>
      <c r="R33" s="290" t="s">
        <v>7</v>
      </c>
      <c r="S33" s="290" t="s">
        <v>7</v>
      </c>
      <c r="T33" s="290" t="s">
        <v>7</v>
      </c>
      <c r="U33" s="290" t="s">
        <v>7</v>
      </c>
      <c r="V33" s="290" t="s">
        <v>7</v>
      </c>
      <c r="W33" s="290" t="s">
        <v>7</v>
      </c>
      <c r="X33" s="291" t="s">
        <v>7</v>
      </c>
      <c r="Y33" s="271">
        <f t="shared" si="4"/>
        <v>150</v>
      </c>
    </row>
    <row r="34" spans="1:25">
      <c r="A34" s="244" t="s">
        <v>41</v>
      </c>
      <c r="B34" s="12" t="s">
        <v>142</v>
      </c>
      <c r="C34" s="203" t="s">
        <v>7</v>
      </c>
      <c r="D34" s="203" t="s">
        <v>7</v>
      </c>
      <c r="E34" s="203" t="s">
        <v>7</v>
      </c>
      <c r="F34" s="203" t="s">
        <v>7</v>
      </c>
      <c r="G34" s="203" t="s">
        <v>7</v>
      </c>
      <c r="H34" s="203" t="s">
        <v>7</v>
      </c>
      <c r="I34" s="203" t="s">
        <v>7</v>
      </c>
      <c r="J34" s="203" t="s">
        <v>7</v>
      </c>
      <c r="K34" s="203" t="s">
        <v>7</v>
      </c>
      <c r="L34" s="203" t="s">
        <v>7</v>
      </c>
      <c r="M34" s="203" t="s">
        <v>7</v>
      </c>
      <c r="N34" s="12" t="s">
        <v>7</v>
      </c>
      <c r="O34" s="12">
        <v>100</v>
      </c>
      <c r="P34" s="12">
        <v>100</v>
      </c>
      <c r="Q34" s="12">
        <v>150</v>
      </c>
      <c r="R34" s="290" t="s">
        <v>7</v>
      </c>
      <c r="S34" s="290" t="s">
        <v>7</v>
      </c>
      <c r="T34" s="290" t="s">
        <v>7</v>
      </c>
      <c r="U34" s="290" t="s">
        <v>7</v>
      </c>
      <c r="V34" s="290" t="s">
        <v>7</v>
      </c>
      <c r="W34" s="290" t="s">
        <v>7</v>
      </c>
      <c r="X34" s="291" t="s">
        <v>7</v>
      </c>
      <c r="Y34" s="271">
        <f t="shared" si="4"/>
        <v>350</v>
      </c>
    </row>
    <row r="35" spans="1:25" ht="15" thickBot="1">
      <c r="A35" s="243" t="s">
        <v>41</v>
      </c>
      <c r="B35" s="78" t="s">
        <v>154</v>
      </c>
      <c r="C35" s="85" t="s">
        <v>7</v>
      </c>
      <c r="D35" s="85" t="s">
        <v>7</v>
      </c>
      <c r="E35" s="85" t="s">
        <v>7</v>
      </c>
      <c r="F35" s="85" t="s">
        <v>7</v>
      </c>
      <c r="G35" s="79" t="s">
        <v>7</v>
      </c>
      <c r="H35" s="68" t="s">
        <v>7</v>
      </c>
      <c r="I35" s="85" t="s">
        <v>7</v>
      </c>
      <c r="J35" s="85" t="s">
        <v>7</v>
      </c>
      <c r="K35" s="204">
        <v>1800</v>
      </c>
      <c r="L35" s="85" t="s">
        <v>7</v>
      </c>
      <c r="M35" s="79" t="s">
        <v>7</v>
      </c>
      <c r="N35" s="68" t="s">
        <v>7</v>
      </c>
      <c r="O35" s="85" t="s">
        <v>7</v>
      </c>
      <c r="P35" s="85" t="s">
        <v>7</v>
      </c>
      <c r="Q35" s="85" t="s">
        <v>7</v>
      </c>
      <c r="R35" s="85" t="s">
        <v>7</v>
      </c>
      <c r="S35" s="85" t="s">
        <v>7</v>
      </c>
      <c r="T35" s="85" t="s">
        <v>7</v>
      </c>
      <c r="U35" s="85" t="s">
        <v>7</v>
      </c>
      <c r="V35" s="204">
        <v>1600</v>
      </c>
      <c r="W35" s="85" t="s">
        <v>7</v>
      </c>
      <c r="X35" s="79" t="s">
        <v>7</v>
      </c>
      <c r="Y35" s="272">
        <f t="shared" si="4"/>
        <v>3400</v>
      </c>
    </row>
    <row r="36" spans="1:25">
      <c r="A36" s="118"/>
    </row>
    <row r="37" spans="1:25" ht="15" thickBot="1">
      <c r="A37" s="11"/>
      <c r="B37" s="38" t="s">
        <v>7</v>
      </c>
      <c r="C37" s="38" t="s">
        <v>7</v>
      </c>
      <c r="D37" s="38" t="s">
        <v>7</v>
      </c>
      <c r="E37" s="38" t="s">
        <v>7</v>
      </c>
      <c r="F37" s="38" t="s">
        <v>7</v>
      </c>
      <c r="G37" s="38" t="s">
        <v>7</v>
      </c>
    </row>
    <row r="38" spans="1:25" ht="63" thickBot="1">
      <c r="A38" s="364"/>
      <c r="B38" s="361" t="s">
        <v>44</v>
      </c>
      <c r="C38" s="365" t="s">
        <v>45</v>
      </c>
      <c r="D38" s="365" t="s">
        <v>46</v>
      </c>
      <c r="E38" s="365" t="s">
        <v>167</v>
      </c>
      <c r="F38" s="365" t="s">
        <v>168</v>
      </c>
      <c r="G38" s="366" t="s">
        <v>47</v>
      </c>
    </row>
    <row r="39" spans="1:25">
      <c r="A39" s="74" t="s">
        <v>4</v>
      </c>
      <c r="B39" s="292"/>
      <c r="C39" s="292" t="s">
        <v>7</v>
      </c>
      <c r="D39" s="292" t="s">
        <v>7</v>
      </c>
      <c r="E39" s="292" t="s">
        <v>7</v>
      </c>
      <c r="F39" s="292" t="s">
        <v>7</v>
      </c>
      <c r="G39" s="292" t="s">
        <v>7</v>
      </c>
    </row>
    <row r="40" spans="1:25">
      <c r="A40" s="260" t="s">
        <v>5</v>
      </c>
      <c r="B40" s="244">
        <f>Y7+Y6</f>
        <v>1200</v>
      </c>
      <c r="C40" s="292"/>
      <c r="D40" s="292"/>
      <c r="E40" s="292"/>
      <c r="F40" s="292"/>
      <c r="G40" s="292"/>
    </row>
    <row r="41" spans="1:25">
      <c r="A41" s="260" t="s">
        <v>145</v>
      </c>
      <c r="B41" s="244">
        <f>Y8</f>
        <v>4400</v>
      </c>
      <c r="C41" s="292"/>
      <c r="D41" s="292"/>
      <c r="E41" s="292"/>
      <c r="F41" s="292"/>
      <c r="G41" s="292"/>
    </row>
    <row r="42" spans="1:25">
      <c r="A42" s="148" t="s">
        <v>12</v>
      </c>
      <c r="B42" s="244">
        <f>SUM(Y10:Y12)</f>
        <v>2708</v>
      </c>
      <c r="C42" s="292" t="s">
        <v>7</v>
      </c>
      <c r="D42" s="292" t="s">
        <v>7</v>
      </c>
      <c r="E42" s="292" t="s">
        <v>7</v>
      </c>
      <c r="F42" s="292" t="s">
        <v>7</v>
      </c>
      <c r="G42" s="292" t="s">
        <v>7</v>
      </c>
    </row>
    <row r="43" spans="1:25">
      <c r="A43" s="232" t="s">
        <v>17</v>
      </c>
      <c r="B43" s="244">
        <f>SUM(Y14)</f>
        <v>2531</v>
      </c>
      <c r="C43" s="292" t="s">
        <v>7</v>
      </c>
      <c r="D43" s="292" t="s">
        <v>7</v>
      </c>
      <c r="E43" s="292" t="s">
        <v>7</v>
      </c>
      <c r="F43" s="292" t="s">
        <v>7</v>
      </c>
      <c r="G43" s="292" t="s">
        <v>7</v>
      </c>
    </row>
    <row r="44" spans="1:25">
      <c r="A44" s="148" t="s">
        <v>18</v>
      </c>
      <c r="B44" s="244"/>
      <c r="C44" s="292" t="s">
        <v>7</v>
      </c>
      <c r="D44" s="292" t="s">
        <v>7</v>
      </c>
      <c r="E44" s="292" t="s">
        <v>7</v>
      </c>
      <c r="F44" s="292" t="s">
        <v>7</v>
      </c>
      <c r="G44" s="292" t="s">
        <v>7</v>
      </c>
    </row>
    <row r="45" spans="1:25">
      <c r="A45" s="262" t="s">
        <v>156</v>
      </c>
      <c r="B45" s="244">
        <f>SUM(Y16:Y18)+SUM(Y21:Y22)</f>
        <v>1130</v>
      </c>
      <c r="C45" s="292" t="s">
        <v>7</v>
      </c>
      <c r="D45" s="292" t="s">
        <v>7</v>
      </c>
      <c r="E45" s="292" t="s">
        <v>7</v>
      </c>
      <c r="F45" s="292" t="s">
        <v>7</v>
      </c>
      <c r="G45" s="292" t="s">
        <v>7</v>
      </c>
    </row>
    <row r="46" spans="1:25">
      <c r="A46" s="263" t="s">
        <v>157</v>
      </c>
      <c r="B46" s="244">
        <f>Y19</f>
        <v>530</v>
      </c>
      <c r="C46" s="292" t="s">
        <v>7</v>
      </c>
      <c r="D46" s="292" t="s">
        <v>7</v>
      </c>
      <c r="E46" s="292" t="s">
        <v>7</v>
      </c>
      <c r="F46" s="292" t="s">
        <v>7</v>
      </c>
      <c r="G46" s="292" t="s">
        <v>7</v>
      </c>
    </row>
    <row r="47" spans="1:25">
      <c r="A47" s="263" t="s">
        <v>151</v>
      </c>
      <c r="B47" s="244">
        <f>Y20</f>
        <v>830</v>
      </c>
      <c r="C47" s="292" t="s">
        <v>7</v>
      </c>
      <c r="D47" s="292" t="s">
        <v>7</v>
      </c>
      <c r="E47" s="292" t="s">
        <v>7</v>
      </c>
      <c r="F47" s="292" t="s">
        <v>7</v>
      </c>
      <c r="G47" s="292" t="s">
        <v>7</v>
      </c>
    </row>
    <row r="48" spans="1:25">
      <c r="A48" s="148" t="s">
        <v>29</v>
      </c>
      <c r="B48" s="244"/>
      <c r="C48" s="292" t="s">
        <v>7</v>
      </c>
      <c r="D48" s="292" t="s">
        <v>7</v>
      </c>
      <c r="E48" s="292" t="s">
        <v>7</v>
      </c>
      <c r="F48" s="292" t="s">
        <v>7</v>
      </c>
      <c r="G48" s="292" t="s">
        <v>7</v>
      </c>
    </row>
    <row r="49" spans="1:28">
      <c r="A49" s="257" t="s">
        <v>30</v>
      </c>
      <c r="B49" s="244">
        <f>Y24</f>
        <v>270</v>
      </c>
      <c r="C49" s="292" t="s">
        <v>7</v>
      </c>
      <c r="D49" s="292" t="s">
        <v>7</v>
      </c>
      <c r="E49" s="292" t="s">
        <v>7</v>
      </c>
      <c r="F49" s="292" t="s">
        <v>7</v>
      </c>
      <c r="G49" s="292" t="s">
        <v>7</v>
      </c>
    </row>
    <row r="50" spans="1:28">
      <c r="A50" s="257" t="s">
        <v>152</v>
      </c>
      <c r="B50" s="244">
        <f>Y25</f>
        <v>900</v>
      </c>
      <c r="C50" s="292" t="s">
        <v>7</v>
      </c>
      <c r="D50" s="292" t="s">
        <v>7</v>
      </c>
      <c r="E50" s="292" t="s">
        <v>7</v>
      </c>
      <c r="F50" s="292" t="s">
        <v>7</v>
      </c>
      <c r="G50" s="292" t="s">
        <v>7</v>
      </c>
    </row>
    <row r="51" spans="1:28">
      <c r="A51" s="234" t="s">
        <v>32</v>
      </c>
      <c r="B51" s="244"/>
      <c r="C51" s="292" t="s">
        <v>7</v>
      </c>
      <c r="D51" s="292" t="s">
        <v>7</v>
      </c>
      <c r="E51" s="292" t="s">
        <v>7</v>
      </c>
      <c r="F51" s="292" t="s">
        <v>7</v>
      </c>
      <c r="G51" s="292" t="s">
        <v>7</v>
      </c>
    </row>
    <row r="52" spans="1:28">
      <c r="A52" s="242" t="s">
        <v>158</v>
      </c>
      <c r="B52" s="244">
        <f>Y27</f>
        <v>3400</v>
      </c>
      <c r="C52" s="292" t="s">
        <v>7</v>
      </c>
      <c r="D52" s="292" t="s">
        <v>7</v>
      </c>
      <c r="E52" s="292" t="s">
        <v>7</v>
      </c>
      <c r="F52" s="292" t="s">
        <v>7</v>
      </c>
      <c r="G52" s="292" t="s">
        <v>7</v>
      </c>
    </row>
    <row r="53" spans="1:28">
      <c r="A53" s="264" t="s">
        <v>159</v>
      </c>
      <c r="B53" s="244">
        <f>SUM(Y28:Y29)</f>
        <v>350</v>
      </c>
      <c r="C53" s="292" t="s">
        <v>7</v>
      </c>
      <c r="D53" s="292" t="s">
        <v>7</v>
      </c>
      <c r="E53" s="292" t="s">
        <v>7</v>
      </c>
      <c r="F53" s="292" t="s">
        <v>7</v>
      </c>
      <c r="G53" s="292" t="s">
        <v>7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293"/>
      <c r="V53" s="11"/>
      <c r="W53" s="11"/>
      <c r="X53" s="11"/>
      <c r="Y53" s="11"/>
      <c r="Z53" s="11"/>
      <c r="AA53" s="11"/>
      <c r="AB53" s="11"/>
    </row>
    <row r="54" spans="1:28">
      <c r="A54" s="242" t="s">
        <v>160</v>
      </c>
      <c r="B54" s="244">
        <f>Y30</f>
        <v>3400</v>
      </c>
      <c r="C54" s="292"/>
      <c r="D54" s="292"/>
      <c r="E54" s="292"/>
      <c r="F54" s="292"/>
      <c r="G54" s="292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293"/>
      <c r="V54" s="11"/>
      <c r="W54" s="11"/>
      <c r="X54" s="11"/>
      <c r="Y54" s="11"/>
      <c r="Z54" s="11"/>
      <c r="AA54" s="11"/>
      <c r="AB54" s="11"/>
    </row>
    <row r="55" spans="1:28">
      <c r="A55" s="242" t="s">
        <v>161</v>
      </c>
      <c r="B55" s="244">
        <f>Y31</f>
        <v>350</v>
      </c>
      <c r="C55" s="292"/>
      <c r="D55" s="292"/>
      <c r="E55" s="292"/>
      <c r="F55" s="292"/>
      <c r="G55" s="292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293"/>
      <c r="V55" s="11"/>
      <c r="W55" s="11"/>
      <c r="X55" s="11"/>
      <c r="Y55" s="11"/>
      <c r="Z55" s="11"/>
      <c r="AA55" s="11"/>
      <c r="AB55" s="11"/>
    </row>
    <row r="56" spans="1:28">
      <c r="A56" s="288" t="s">
        <v>162</v>
      </c>
      <c r="B56" s="244">
        <f t="shared" ref="B56:B59" si="5">Y32</f>
        <v>3400</v>
      </c>
      <c r="C56" s="292"/>
      <c r="D56" s="292"/>
      <c r="E56" s="292"/>
      <c r="F56" s="292"/>
      <c r="G56" s="292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293"/>
      <c r="V56" s="11"/>
      <c r="W56" s="11"/>
      <c r="X56" s="11"/>
      <c r="Y56" s="11"/>
      <c r="Z56" s="11"/>
      <c r="AA56" s="11"/>
      <c r="AB56" s="11"/>
    </row>
    <row r="57" spans="1:28">
      <c r="A57" s="288" t="s">
        <v>163</v>
      </c>
      <c r="B57" s="244">
        <f t="shared" si="5"/>
        <v>150</v>
      </c>
      <c r="C57" s="292"/>
      <c r="D57" s="292"/>
      <c r="E57" s="292"/>
      <c r="F57" s="292"/>
      <c r="G57" s="292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293"/>
      <c r="V57" s="11"/>
      <c r="W57" s="11"/>
      <c r="X57" s="11"/>
      <c r="Y57" s="11"/>
      <c r="Z57" s="11"/>
      <c r="AA57" s="11"/>
      <c r="AB57" s="11"/>
    </row>
    <row r="58" spans="1:28">
      <c r="A58" s="288" t="s">
        <v>164</v>
      </c>
      <c r="B58" s="244">
        <v>3400</v>
      </c>
      <c r="C58" s="292" t="s">
        <v>7</v>
      </c>
      <c r="D58" s="292" t="s">
        <v>7</v>
      </c>
      <c r="E58" s="292" t="s">
        <v>7</v>
      </c>
      <c r="F58" s="292" t="s">
        <v>7</v>
      </c>
      <c r="G58" s="292" t="s">
        <v>7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293"/>
      <c r="V58" s="11"/>
      <c r="W58" s="11"/>
      <c r="X58" s="11"/>
      <c r="Y58" s="11"/>
      <c r="Z58" s="11"/>
      <c r="AA58" s="11"/>
      <c r="AB58" s="11"/>
    </row>
    <row r="59" spans="1:28">
      <c r="A59" s="289" t="s">
        <v>165</v>
      </c>
      <c r="B59" s="244">
        <v>350</v>
      </c>
      <c r="C59" s="292" t="s">
        <v>7</v>
      </c>
      <c r="D59" s="292" t="s">
        <v>7</v>
      </c>
      <c r="E59" s="292" t="s">
        <v>7</v>
      </c>
      <c r="F59" s="292" t="s">
        <v>7</v>
      </c>
      <c r="G59" s="292" t="s">
        <v>7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293"/>
      <c r="V59" s="11"/>
      <c r="W59" s="11"/>
      <c r="X59" s="11"/>
      <c r="Y59" s="11"/>
      <c r="Z59" s="11"/>
      <c r="AA59" s="11"/>
      <c r="AB59" s="11"/>
    </row>
    <row r="60" spans="1:28" ht="19.8">
      <c r="A60" s="265" t="s">
        <v>172</v>
      </c>
      <c r="B60" s="237"/>
      <c r="C60" s="238"/>
      <c r="D60" s="238"/>
      <c r="E60" s="238"/>
      <c r="F60" s="238"/>
      <c r="G60" s="239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</row>
    <row r="61" spans="1:28" ht="15.6">
      <c r="A61" s="240"/>
      <c r="B61" s="241"/>
      <c r="C61" s="235"/>
      <c r="D61" s="235"/>
      <c r="E61" s="235"/>
      <c r="F61" s="235"/>
      <c r="G61" s="236"/>
      <c r="H61" s="38" t="s">
        <v>7</v>
      </c>
      <c r="I61" s="38" t="s">
        <v>7</v>
      </c>
      <c r="J61" s="38" t="s">
        <v>7</v>
      </c>
      <c r="K61" s="38" t="s">
        <v>7</v>
      </c>
      <c r="L61" s="11"/>
      <c r="M61" s="11"/>
      <c r="N61" s="11"/>
      <c r="O61" s="11"/>
      <c r="P61" s="11"/>
      <c r="Q61" s="11"/>
      <c r="R61" s="11"/>
      <c r="S61" s="11"/>
      <c r="T61" s="11"/>
      <c r="U61" s="293"/>
      <c r="V61" s="11"/>
      <c r="W61" s="11"/>
      <c r="X61" s="11"/>
      <c r="Y61" s="11"/>
      <c r="Z61" s="11"/>
      <c r="AA61" s="11"/>
      <c r="AB61" s="11"/>
    </row>
    <row r="62" spans="1:28" ht="15.6">
      <c r="A62" s="240"/>
      <c r="B62" s="241"/>
      <c r="C62" s="235"/>
      <c r="D62" s="235"/>
      <c r="E62" s="235"/>
      <c r="F62" s="235"/>
      <c r="G62" s="236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293"/>
      <c r="V62" s="11"/>
      <c r="W62" s="11"/>
      <c r="X62" s="11"/>
      <c r="Y62" s="11"/>
      <c r="Z62" s="11"/>
      <c r="AA62" s="11"/>
      <c r="AB62" s="11"/>
    </row>
    <row r="63" spans="1:28" ht="15.6">
      <c r="A63" s="240"/>
      <c r="B63" s="241"/>
      <c r="C63" s="235"/>
      <c r="D63" s="235"/>
      <c r="E63" s="235"/>
      <c r="F63" s="235"/>
      <c r="G63" s="236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293"/>
      <c r="V63" s="11"/>
      <c r="W63" s="11"/>
      <c r="X63" s="11"/>
      <c r="Y63" s="11"/>
      <c r="Z63" s="11"/>
      <c r="AA63" s="11"/>
      <c r="AB63" s="11"/>
    </row>
    <row r="64" spans="1:28" ht="15.6">
      <c r="A64" s="240"/>
      <c r="B64" s="241"/>
      <c r="C64" s="235"/>
      <c r="D64" s="235"/>
      <c r="E64" s="235"/>
      <c r="F64" s="235"/>
      <c r="G64" s="236"/>
      <c r="H64" s="11" t="s">
        <v>7</v>
      </c>
      <c r="I64" s="38" t="s">
        <v>7</v>
      </c>
      <c r="J64" s="38" t="s">
        <v>7</v>
      </c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293"/>
      <c r="V64" s="11"/>
      <c r="W64" s="11"/>
      <c r="X64" s="11"/>
      <c r="Y64" s="11"/>
      <c r="Z64" s="11"/>
      <c r="AA64" s="11"/>
      <c r="AB64" s="11"/>
    </row>
    <row r="65" spans="1:7" ht="16.2" thickBot="1">
      <c r="A65" s="240"/>
      <c r="B65" s="241"/>
      <c r="C65" s="235"/>
      <c r="D65" s="235"/>
      <c r="E65" s="235"/>
      <c r="F65" s="235"/>
      <c r="G65" s="236"/>
    </row>
    <row r="66" spans="1:7" s="354" customFormat="1" ht="34.950000000000003" customHeight="1">
      <c r="A66" s="370" t="s">
        <v>169</v>
      </c>
      <c r="B66" s="371"/>
      <c r="C66" s="371"/>
      <c r="D66" s="372"/>
      <c r="E66" s="356"/>
      <c r="F66" s="356"/>
      <c r="G66" s="357"/>
    </row>
    <row r="67" spans="1:7" s="354" customFormat="1" ht="75" customHeight="1">
      <c r="A67" s="373" t="s">
        <v>170</v>
      </c>
      <c r="B67" s="374"/>
      <c r="C67" s="374"/>
      <c r="D67" s="375"/>
      <c r="E67" s="355"/>
      <c r="F67" s="355"/>
      <c r="G67" s="358"/>
    </row>
    <row r="68" spans="1:7" s="354" customFormat="1" ht="34.950000000000003" customHeight="1" thickBot="1">
      <c r="A68" s="376" t="s">
        <v>171</v>
      </c>
      <c r="B68" s="377"/>
      <c r="C68" s="377"/>
      <c r="D68" s="378"/>
      <c r="E68" s="359"/>
      <c r="F68" s="359"/>
      <c r="G68" s="360"/>
    </row>
  </sheetData>
  <mergeCells count="6">
    <mergeCell ref="A68:D68"/>
    <mergeCell ref="B10:B12"/>
    <mergeCell ref="B2:H2"/>
    <mergeCell ref="A1:AB1"/>
    <mergeCell ref="A66:D66"/>
    <mergeCell ref="A67:D67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6ACEB56C6EB9469FA4AB4338F16B63" ma:contentTypeVersion="4" ma:contentTypeDescription="Create a new document." ma:contentTypeScope="" ma:versionID="622404ef1495d1643548bb83c66876bb">
  <xsd:schema xmlns:xsd="http://www.w3.org/2001/XMLSchema" xmlns:xs="http://www.w3.org/2001/XMLSchema" xmlns:p="http://schemas.microsoft.com/office/2006/metadata/properties" xmlns:ns2="56bd9460-4ade-4b5d-b3e1-36be70749903" xmlns:ns3="dd8cf567-1660-4e2f-874d-fcc88e2a3fc1" targetNamespace="http://schemas.microsoft.com/office/2006/metadata/properties" ma:root="true" ma:fieldsID="d40447c78249fc60e5187bcc4fcd73fa" ns2:_="" ns3:_="">
    <xsd:import namespace="56bd9460-4ade-4b5d-b3e1-36be70749903"/>
    <xsd:import namespace="dd8cf567-1660-4e2f-874d-fcc88e2a3f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bd9460-4ade-4b5d-b3e1-36be707499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8cf567-1660-4e2f-874d-fcc88e2a3f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A80285-5CC1-47D3-8DB6-4992E907F6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9240C9-BA24-4695-85C3-DDFF16E1DA3F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6bd9460-4ade-4b5d-b3e1-36be70749903"/>
    <ds:schemaRef ds:uri="http://www.w3.org/XML/1998/namespace"/>
    <ds:schemaRef ds:uri="http://purl.org/dc/dcmitype/"/>
    <ds:schemaRef ds:uri="http://purl.org/dc/terms/"/>
    <ds:schemaRef ds:uri="dd8cf567-1660-4e2f-874d-fcc88e2a3fc1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179F1FE-E20B-4C9F-AD71-FA3E28C6E8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bd9460-4ade-4b5d-b3e1-36be70749903"/>
    <ds:schemaRef ds:uri="dd8cf567-1660-4e2f-874d-fcc88e2a3f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Część II</vt:lpstr>
      <vt:lpstr>Część III</vt:lpstr>
      <vt:lpstr>Część IV</vt:lpstr>
      <vt:lpstr>'Część III'!Obszar_wydruku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Poręba</dc:creator>
  <cp:keywords/>
  <dc:description/>
  <cp:lastModifiedBy>Anna Tałach</cp:lastModifiedBy>
  <cp:revision/>
  <dcterms:created xsi:type="dcterms:W3CDTF">2022-10-07T10:52:26Z</dcterms:created>
  <dcterms:modified xsi:type="dcterms:W3CDTF">2023-04-19T15:35:24Z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2022-10-07T10:55:12Z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165956cc-9e7d-4fba-8c6f-4653ff8e6ef3</vt:lpwstr>
  </property>
  <property fmtid="{D5CDD505-2E9C-101B-9397-08002B2CF9AE}" pid="7" name="MSIP_Label_defa4170-0d19-0005-0004-bc88714345d2_ActionId">
    <vt:lpwstr>ed716660-6960-483b-b414-9511ff1bf299</vt:lpwstr>
  </property>
  <property fmtid="{D5CDD505-2E9C-101B-9397-08002B2CF9AE}" pid="8" name="MSIP_Label_defa4170-0d19-0005-0004-bc88714345d2_ContentBits">
    <vt:lpwstr>0</vt:lpwstr>
  </property>
  <property fmtid="{D5CDD505-2E9C-101B-9397-08002B2CF9AE}" pid="9" name="ContentTypeId">
    <vt:lpwstr>0x010100EE6ACEB56C6EB9469FA4AB4338F16B63</vt:lpwstr>
  </property>
  <property fmtid="{D5CDD505-2E9C-101B-9397-08002B2CF9AE}" pid="10" name="MediaServiceImageTags">
    <vt:lpwstr/>
  </property>
  <property fmtid="{D5CDD505-2E9C-101B-9397-08002B2CF9AE}" pid="11" name="Order">
    <vt:r8>481400</vt:r8>
  </property>
  <property fmtid="{D5CDD505-2E9C-101B-9397-08002B2CF9AE}" pid="12" name="xd_Signature">
    <vt:bool>false</vt:bool>
  </property>
  <property fmtid="{D5CDD505-2E9C-101B-9397-08002B2CF9AE}" pid="13" name="xd_ProgID">
    <vt:lpwstr/>
  </property>
  <property fmtid="{D5CDD505-2E9C-101B-9397-08002B2CF9AE}" pid="14" name="TriggerFlowInfo">
    <vt:lpwstr/>
  </property>
  <property fmtid="{D5CDD505-2E9C-101B-9397-08002B2CF9AE}" pid="15" name="ComplianceAssetId">
    <vt:lpwstr/>
  </property>
  <property fmtid="{D5CDD505-2E9C-101B-9397-08002B2CF9AE}" pid="16" name="TemplateUrl">
    <vt:lpwstr/>
  </property>
  <property fmtid="{D5CDD505-2E9C-101B-9397-08002B2CF9AE}" pid="17" name="_ExtendedDescription">
    <vt:lpwstr/>
  </property>
</Properties>
</file>